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0" windowWidth="10755"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SAOM!$A$1:$AD$2105</definedName>
    <definedName name="_xlnm._FilterDatabase" localSheetId="9" hidden="1">Tecnicos!$A$2:$E$9</definedName>
    <definedName name="_xlnm._FilterDatabase" localSheetId="0" hidden="1">VODANET!$A$4:$AW$2096</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O2097" i="1"/>
  <c r="P2097"/>
  <c r="Q2097"/>
  <c r="T2097"/>
  <c r="U2097"/>
  <c r="V2097"/>
  <c r="W2097"/>
  <c r="X2097"/>
  <c r="AE2097"/>
  <c r="AG2097"/>
  <c r="AH2097"/>
  <c r="AI2097"/>
  <c r="K2097"/>
  <c r="M2097"/>
  <c r="G2097"/>
  <c r="F2097"/>
  <c r="H2097" s="1"/>
  <c r="D2096" l="1"/>
  <c r="AG2096" s="1"/>
  <c r="D2095"/>
  <c r="AG2095" s="1"/>
  <c r="D2094"/>
  <c r="AG2094" s="1"/>
  <c r="D2093"/>
  <c r="AG2093" s="1"/>
  <c r="D2092"/>
  <c r="AG2092" s="1"/>
  <c r="D2091"/>
  <c r="AG2091" s="1"/>
  <c r="D2090"/>
  <c r="AG2090" s="1"/>
  <c r="O2090"/>
  <c r="P2090"/>
  <c r="Q2090"/>
  <c r="T2090"/>
  <c r="U2090"/>
  <c r="V2090"/>
  <c r="W2090"/>
  <c r="X2090"/>
  <c r="AE2090"/>
  <c r="AH2090"/>
  <c r="AI2090"/>
  <c r="O2091"/>
  <c r="P2091"/>
  <c r="Q2091"/>
  <c r="T2091"/>
  <c r="U2091"/>
  <c r="V2091"/>
  <c r="W2091"/>
  <c r="X2091"/>
  <c r="AE2091"/>
  <c r="AH2091"/>
  <c r="AI2091"/>
  <c r="O2092"/>
  <c r="P2092"/>
  <c r="Q2092"/>
  <c r="T2092"/>
  <c r="U2092"/>
  <c r="V2092"/>
  <c r="W2092"/>
  <c r="X2092"/>
  <c r="AE2092"/>
  <c r="AH2092"/>
  <c r="AI2092"/>
  <c r="O2093"/>
  <c r="P2093"/>
  <c r="Q2093"/>
  <c r="T2093"/>
  <c r="U2093"/>
  <c r="V2093"/>
  <c r="W2093"/>
  <c r="X2093"/>
  <c r="AE2093"/>
  <c r="AH2093"/>
  <c r="AI2093"/>
  <c r="O2094"/>
  <c r="P2094"/>
  <c r="Q2094"/>
  <c r="T2094"/>
  <c r="U2094"/>
  <c r="V2094"/>
  <c r="W2094"/>
  <c r="X2094"/>
  <c r="AE2094"/>
  <c r="AH2094"/>
  <c r="AI2094"/>
  <c r="O2095"/>
  <c r="P2095"/>
  <c r="Q2095"/>
  <c r="T2095"/>
  <c r="U2095"/>
  <c r="V2095"/>
  <c r="W2095"/>
  <c r="X2095"/>
  <c r="AE2095"/>
  <c r="AH2095"/>
  <c r="AI2095"/>
  <c r="O2096"/>
  <c r="P2096"/>
  <c r="Q2096"/>
  <c r="T2096"/>
  <c r="U2096"/>
  <c r="V2096"/>
  <c r="W2096"/>
  <c r="X2096"/>
  <c r="AE2096"/>
  <c r="AH2096"/>
  <c r="AI2096"/>
  <c r="K2090"/>
  <c r="M2090"/>
  <c r="K2091"/>
  <c r="M2091"/>
  <c r="K2092"/>
  <c r="M2092"/>
  <c r="K2093"/>
  <c r="M2093"/>
  <c r="K2094"/>
  <c r="M2094"/>
  <c r="K2095"/>
  <c r="M2095"/>
  <c r="K2096"/>
  <c r="M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G2089"/>
  <c r="AH2089"/>
  <c r="AI2089"/>
  <c r="F243" i="2" l="1"/>
  <c r="F1970" i="6"/>
  <c r="AG2081" i="1"/>
  <c r="AG2084"/>
  <c r="AG2085"/>
  <c r="AG2086"/>
  <c r="AG2088"/>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600"/>
  <c r="E601"/>
  <c r="E602"/>
  <c r="E603"/>
  <c r="E604"/>
  <c r="E605"/>
  <c r="E606"/>
  <c r="E607"/>
  <c r="E608"/>
  <c r="E609"/>
  <c r="E610"/>
  <c r="E611"/>
  <c r="E612"/>
  <c r="E613"/>
  <c r="E614"/>
  <c r="E615"/>
  <c r="E616"/>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600"/>
  <c r="H601"/>
  <c r="H602"/>
  <c r="H603"/>
  <c r="H604"/>
  <c r="H605"/>
  <c r="H606"/>
  <c r="H607"/>
  <c r="H608"/>
  <c r="H609"/>
  <c r="H610"/>
  <c r="H611"/>
  <c r="H612"/>
  <c r="H613"/>
  <c r="H614"/>
  <c r="H615"/>
  <c r="H616"/>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D592"/>
  <c r="C593"/>
  <c r="D593"/>
  <c r="C594"/>
  <c r="D594"/>
  <c r="C595"/>
  <c r="D595"/>
  <c r="C596"/>
  <c r="D596"/>
  <c r="C597"/>
  <c r="D597"/>
  <c r="C598"/>
  <c r="D598"/>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30" l="1"/>
  <c r="H590" i="12" s="1"/>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P1852"/>
  <c r="Q1852"/>
  <c r="O1853"/>
  <c r="P1853"/>
  <c r="Q1853"/>
  <c r="O1854"/>
  <c r="P1854"/>
  <c r="Q1854"/>
  <c r="O1855"/>
  <c r="P1855"/>
  <c r="Q1855"/>
  <c r="O1856"/>
  <c r="P1856"/>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48" i="12" l="1"/>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D1851"/>
  <c r="AG1851" s="1"/>
  <c r="D1852"/>
  <c r="AG1852" s="1"/>
  <c r="D1853"/>
  <c r="AG1853" s="1"/>
  <c r="D1854"/>
  <c r="AG1854" s="1"/>
  <c r="D1855"/>
  <c r="AG1855" s="1"/>
  <c r="D1856"/>
  <c r="AG1856" s="1"/>
  <c r="D1857"/>
  <c r="AG1857" s="1"/>
  <c r="D1858"/>
  <c r="AG1858" s="1"/>
  <c r="D1859"/>
  <c r="AG1859" s="1"/>
  <c r="D1860"/>
  <c r="E151" i="2"/>
  <c r="D151"/>
  <c r="C151"/>
  <c r="E150"/>
  <c r="D150"/>
  <c r="C150"/>
  <c r="E149"/>
  <c r="D149"/>
  <c r="C149"/>
  <c r="G145"/>
  <c r="C145"/>
  <c r="M144"/>
  <c r="AG1860" i="1" l="1"/>
  <c r="H597" i="12" s="1"/>
  <c r="B597"/>
  <c r="AG1850" i="1"/>
  <c r="H585" i="12" s="1"/>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E579" i="12" s="1"/>
  <c r="O1706" i="1"/>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579" i="12" l="1"/>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E592" i="12" s="1"/>
  <c r="O1656" i="1"/>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55" i="1" l="1"/>
  <c r="H592" i="12" s="1"/>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33"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E596" i="12" s="1"/>
  <c r="K1547" i="1"/>
  <c r="G1547"/>
  <c r="F1547"/>
  <c r="D1547"/>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547" l="1"/>
  <c r="H596" i="12" s="1"/>
  <c r="B596"/>
  <c r="C207" i="2"/>
  <c r="C220"/>
  <c r="H553" i="12"/>
  <c r="B553"/>
  <c r="E423"/>
  <c r="E486"/>
  <c r="H528"/>
  <c r="B528"/>
  <c r="H397"/>
  <c r="B397"/>
  <c r="H263"/>
  <c r="B263"/>
  <c r="H347"/>
  <c r="B347"/>
  <c r="H367"/>
  <c r="B367"/>
  <c r="H506"/>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496" i="12" l="1"/>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AG1367" i="1"/>
  <c r="H567" i="12" s="1"/>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G1365" l="1"/>
  <c r="B583" i="12"/>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G1305" s="1"/>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H427" i="12" l="1"/>
  <c r="B427"/>
  <c r="H183"/>
  <c r="B183"/>
  <c r="H220"/>
  <c r="B220"/>
  <c r="H293"/>
  <c r="B293"/>
  <c r="H365"/>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462" i="12" l="1"/>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B544" i="12" l="1"/>
  <c r="AG1184" i="1"/>
  <c r="B576" i="12"/>
  <c r="AG1181" i="1"/>
  <c r="B563" i="12"/>
  <c r="AG1193" i="1"/>
  <c r="E291" i="12"/>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E406" i="12" s="1"/>
  <c r="K992" i="1"/>
  <c r="G992"/>
  <c r="F992"/>
  <c r="D992"/>
  <c r="AG992" s="1"/>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F986"/>
  <c r="AE986"/>
  <c r="X986"/>
  <c r="W986"/>
  <c r="V986"/>
  <c r="U986"/>
  <c r="T986"/>
  <c r="Q986"/>
  <c r="P986"/>
  <c r="O986"/>
  <c r="E57" i="12" s="1"/>
  <c r="K986" i="1"/>
  <c r="G986"/>
  <c r="F986"/>
  <c r="D986"/>
  <c r="AG986" s="1"/>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E361" i="12" l="1"/>
  <c r="E586"/>
  <c r="AG985" i="1"/>
  <c r="H586" i="12" s="1"/>
  <c r="B586"/>
  <c r="AG987" i="1"/>
  <c r="B584" i="12"/>
  <c r="B582"/>
  <c r="AG1057" i="1"/>
  <c r="H582" i="12" s="1"/>
  <c r="E122"/>
  <c r="E584"/>
  <c r="B556"/>
  <c r="AG1046" i="1"/>
  <c r="H291" i="12"/>
  <c r="H576"/>
  <c r="H453"/>
  <c r="H563"/>
  <c r="H561"/>
  <c r="B561"/>
  <c r="E534"/>
  <c r="E556"/>
  <c r="H261"/>
  <c r="H139"/>
  <c r="H172"/>
  <c r="H401"/>
  <c r="H327"/>
  <c r="H330"/>
  <c r="H471"/>
  <c r="E519"/>
  <c r="E512"/>
  <c r="E468"/>
  <c r="E125"/>
  <c r="E344"/>
  <c r="E150"/>
  <c r="E126"/>
  <c r="E325"/>
  <c r="E116"/>
  <c r="E109"/>
  <c r="H448"/>
  <c r="H544"/>
  <c r="B534"/>
  <c r="B361"/>
  <c r="H406"/>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G974" s="1"/>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H361" i="12" l="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581" i="12" l="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E599" i="12" s="1"/>
  <c r="K865" i="1"/>
  <c r="G865"/>
  <c r="F865"/>
  <c r="D865"/>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65" l="1"/>
  <c r="H599" i="12" s="1"/>
  <c r="B599"/>
  <c r="AG911" i="1"/>
  <c r="H595" i="12" s="1"/>
  <c r="B595"/>
  <c r="AG909" i="1"/>
  <c r="H593" i="12" s="1"/>
  <c r="B593"/>
  <c r="E89"/>
  <c r="E593"/>
  <c r="B529"/>
  <c r="AG906" i="1"/>
  <c r="H565" i="12"/>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E480" i="12" s="1"/>
  <c r="K732" i="1"/>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9" l="1"/>
  <c r="H594" i="12" s="1"/>
  <c r="B594"/>
  <c r="E63"/>
  <c r="E208"/>
  <c r="E114"/>
  <c r="E445"/>
  <c r="E479"/>
  <c r="E113"/>
  <c r="E494"/>
  <c r="E193"/>
  <c r="B208"/>
  <c r="B63"/>
  <c r="H447"/>
  <c r="H266"/>
  <c r="B114"/>
  <c r="B445"/>
  <c r="B351"/>
  <c r="H105"/>
  <c r="H55"/>
  <c r="H189"/>
  <c r="H180"/>
  <c r="H166"/>
  <c r="B166"/>
  <c r="H209"/>
  <c r="B209"/>
  <c r="H446"/>
  <c r="H195"/>
  <c r="H377"/>
  <c r="H194"/>
  <c r="B113"/>
  <c r="B479"/>
  <c r="H480"/>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351" i="12" l="1"/>
  <c r="H208"/>
  <c r="H63"/>
  <c r="H445"/>
  <c r="H114"/>
  <c r="H113"/>
  <c r="H479"/>
  <c r="B494"/>
  <c r="B193"/>
  <c r="AC724" i="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H343" i="12" l="1"/>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K632"/>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184" i="12" l="1"/>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E376" i="12" s="1"/>
  <c r="K614" i="1"/>
  <c r="G614"/>
  <c r="F614"/>
  <c r="D614"/>
  <c r="AG614" s="1"/>
  <c r="AF613"/>
  <c r="AE613"/>
  <c r="X613"/>
  <c r="W613"/>
  <c r="V613"/>
  <c r="U613"/>
  <c r="T613"/>
  <c r="Q613"/>
  <c r="P613"/>
  <c r="O613"/>
  <c r="K613"/>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230" i="12" l="1"/>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E489" i="12" s="1"/>
  <c r="K446" i="1"/>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B589" i="12" s="1"/>
  <c r="AF430" i="1"/>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F400"/>
  <c r="AE400"/>
  <c r="X400"/>
  <c r="W400"/>
  <c r="V400"/>
  <c r="U400"/>
  <c r="T400"/>
  <c r="Q400"/>
  <c r="P400"/>
  <c r="O400"/>
  <c r="K400"/>
  <c r="H400"/>
  <c r="G400"/>
  <c r="D400"/>
  <c r="AG400" s="1"/>
  <c r="AF399"/>
  <c r="AE399"/>
  <c r="X399"/>
  <c r="W399"/>
  <c r="V399"/>
  <c r="U399"/>
  <c r="T399"/>
  <c r="Q399"/>
  <c r="P399"/>
  <c r="O399"/>
  <c r="E337" i="12" s="1"/>
  <c r="K399" i="1"/>
  <c r="H399"/>
  <c r="G399"/>
  <c r="D399"/>
  <c r="AG399" s="1"/>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01" l="1"/>
  <c r="H591" i="12" s="1"/>
  <c r="B591"/>
  <c r="B533"/>
  <c r="AG431" i="1"/>
  <c r="H589" i="12" s="1"/>
  <c r="B525"/>
  <c r="AG459" i="1"/>
  <c r="B535" i="12"/>
  <c r="AG394" i="1"/>
  <c r="B570" i="12"/>
  <c r="AG412" i="1"/>
  <c r="B545" i="12"/>
  <c r="AG505" i="1"/>
  <c r="B523" i="12"/>
  <c r="AG529" i="1"/>
  <c r="B550" i="12"/>
  <c r="AG594" i="1"/>
  <c r="H569" i="12"/>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H489"/>
  <c r="B489"/>
  <c r="H313"/>
  <c r="B313"/>
  <c r="B286"/>
  <c r="B47"/>
  <c r="B251"/>
  <c r="B205"/>
  <c r="B309"/>
  <c r="B233"/>
  <c r="B144"/>
  <c r="B509"/>
  <c r="H314"/>
  <c r="B314"/>
  <c r="H42"/>
  <c r="B42"/>
  <c r="B27"/>
  <c r="H337"/>
  <c r="B337"/>
  <c r="H311"/>
  <c r="B311"/>
  <c r="H98"/>
  <c r="B98"/>
  <c r="B4"/>
  <c r="B339"/>
  <c r="H30"/>
  <c r="B30"/>
  <c r="H239"/>
  <c r="B239"/>
  <c r="H340"/>
  <c r="B340"/>
  <c r="B298"/>
  <c r="B498"/>
  <c r="H491"/>
  <c r="B491"/>
  <c r="H374"/>
  <c r="B374"/>
  <c r="H440"/>
  <c r="B440"/>
  <c r="H65"/>
  <c r="B65"/>
  <c r="H175"/>
  <c r="B175"/>
  <c r="H97"/>
  <c r="B97"/>
  <c r="H301"/>
  <c r="B301"/>
  <c r="B454"/>
  <c r="B452"/>
  <c r="H29"/>
  <c r="B29"/>
  <c r="B508"/>
  <c r="H60"/>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332" l="1"/>
  <c r="H598" i="12" s="1"/>
  <c r="B598"/>
  <c r="E127"/>
  <c r="E587"/>
  <c r="AG199" i="1"/>
  <c r="H587" i="12" s="1"/>
  <c r="B587"/>
  <c r="B566"/>
  <c r="AG188" i="1"/>
  <c r="B526" i="12"/>
  <c r="AG243" i="1"/>
  <c r="B564" i="12"/>
  <c r="AG296" i="1"/>
  <c r="H580" i="12"/>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H349"/>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H127" i="12" l="1"/>
  <c r="AG5" i="1"/>
  <c r="H505" i="12" s="1"/>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<sst xmlns="http://schemas.openxmlformats.org/spreadsheetml/2006/main" count="76396" uniqueCount="22802">
  <si>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</si>
  <si>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</si>
  <si>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</si>
  <si>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</si>
  <si>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</si>
  <si>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</si>
  <si>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</si>
  <si>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</si>
  <si>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</si>
  <si>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</si>
  <si>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</si>
  <si>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</si>
  <si>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</si>
  <si>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</si>
  <si>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</si>
  <si>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</si>
  <si>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</si>
  <si>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</si>
  <si>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</si>
  <si>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</si>
  <si>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</si>
  <si>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</si>
  <si>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</si>
  <si>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</si>
  <si>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</si>
  <si>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</si>
  <si>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</si>
  <si>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</si>
  <si>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</si>
  <si>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</si>
  <si>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</si>
  <si>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</si>
  <si>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</si>
  <si>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</si>
  <si>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</si>
  <si>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</si>
  <si>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</si>
  <si>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</si>
  <si>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</si>
  <si>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</si>
  <si>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</si>
  <si>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</si>
  <si>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</si>
  <si>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</si>
  <si>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</si>
  <si>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</si>
  <si>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</si>
  <si>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</si>
  <si>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</si>
  <si>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</si>
  <si>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</si>
  <si>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</si>
  <si>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</si>
  <si>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</si>
  <si>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</si>
  <si>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</si>
  <si>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</si>
  <si>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</si>
  <si>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</si>
  <si>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</si>
  <si>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</si>
  <si>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</si>
  <si>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</si>
  <si>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</si>
  <si>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</si>
  <si>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</si>
  <si>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</si>
  <si>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</si>
  <si>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</si>
  <si>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</si>
  <si>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</si>
  <si>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</si>
  <si>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</si>
  <si>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</si>
  <si>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</si>
  <si>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</si>
  <si>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</si>
  <si>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</si>
  <si>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</si>
  <si>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</si>
  <si>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</si>
  <si>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</si>
  <si>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</si>
  <si>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</si>
  <si>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</si>
  <si>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</si>
  <si>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</si>
  <si>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</si>
  <si>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</si>
  <si>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</si>
  <si>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</si>
  <si>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</si>
  <si>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</si>
  <si>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</si>
  <si>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</si>
  <si>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</si>
  <si>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</si>
  <si>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</si>
  <si>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</si>
  <si>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</si>
  <si>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</si>
  <si>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</si>
  <si>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</si>
  <si>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</si>
  <si>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</si>
  <si>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</si>
  <si>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</si>
  <si>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</si>
  <si>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</si>
  <si>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</si>
  <si>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</si>
  <si>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</si>
  <si>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</si>
  <si>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</si>
  <si>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</si>
  <si>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</si>
  <si>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</si>
  <si>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</si>
  <si>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</si>
  <si>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</si>
  <si>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</si>
  <si>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</si>
  <si>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</si>
  <si>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</si>
  <si>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</si>
  <si>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</si>
  <si>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</si>
  <si>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</si>
  <si>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</si>
  <si>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</si>
  <si>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</si>
  <si>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</si>
  <si>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</si>
  <si>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</si>
  <si>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</si>
  <si>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</si>
  <si>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</si>
  <si>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</si>
  <si>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</si>
  <si>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</si>
  <si>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</si>
  <si>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</si>
  <si>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</si>
  <si>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</si>
  <si>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</si>
  <si>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</si>
  <si>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</si>
  <si>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</si>
  <si>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</si>
  <si>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</si>
  <si>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</si>
  <si>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</si>
  <si>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</si>
  <si>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</si>
  <si>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</si>
  <si>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</si>
  <si>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</si>
  <si>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</si>
  <si>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</si>
  <si>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</si>
  <si>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</si>
  <si>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</si>
  <si>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</si>
  <si>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</si>
  <si>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</si>
  <si>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</si>
  <si>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</si>
  <si>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</si>
  <si>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</si>
  <si>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</si>
  <si>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</si>
  <si>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</si>
  <si>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</si>
  <si>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</si>
  <si>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</si>
  <si>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</si>
  <si>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</si>
  <si>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</si>
  <si>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</si>
  <si>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</si>
  <si>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</si>
  <si>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</si>
  <si>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</si>
  <si>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</si>
  <si>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</si>
  <si>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</si>
  <si>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</si>
  <si>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</si>
  <si>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</si>
  <si>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</si>
  <si>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</si>
  <si>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</si>
  <si>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</si>
  <si>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</si>
  <si>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</si>
  <si>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</si>
  <si>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</si>
  <si>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</si>
  <si>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</si>
  <si>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</si>
  <si>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</si>
  <si>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</si>
  <si>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</si>
  <si>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</si>
  <si>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</si>
  <si>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</si>
  <si>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</si>
  <si>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</si>
  <si>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</si>
  <si>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</si>
  <si>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</si>
  <si>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</si>
  <si>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</si>
  <si>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</si>
  <si>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</si>
  <si>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</si>
  <si>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</si>
  <si>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</si>
  <si>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</si>
  <si>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</si>
  <si>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</si>
  <si>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</si>
  <si>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</si>
  <si>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</si>
  <si>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</si>
  <si>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</si>
  <si>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</si>
  <si>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</si>
  <si>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</si>
  <si>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</si>
  <si>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</si>
  <si>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</si>
  <si>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</si>
  <si>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</si>
  <si>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</si>
  <si>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</si>
  <si>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</si>
  <si>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</si>
  <si>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</si>
  <si>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</si>
  <si>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</si>
  <si>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</si>
  <si>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</si>
  <si>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</si>
  <si>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</si>
  <si>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</si>
  <si>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</si>
  <si>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</si>
  <si>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</si>
  <si>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</si>
  <si>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</si>
  <si>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</si>
  <si>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</si>
  <si>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</si>
  <si>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</si>
  <si>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</si>
  <si>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</si>
  <si>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</si>
  <si>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</si>
  <si>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</si>
  <si>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</si>
  <si>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</si>
  <si>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</si>
  <si>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</si>
  <si>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</si>
  <si>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</si>
  <si>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</si>
  <si>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</si>
  <si>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</si>
  <si>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</si>
  <si>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</si>
  <si>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</si>
  <si>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</si>
  <si>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</si>
  <si>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</si>
  <si>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</si>
  <si>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</si>
  <si>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</si>
  <si>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</si>
  <si>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</si>
  <si>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</si>
  <si>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</si>
  <si>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</si>
  <si>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</si>
  <si>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</si>
  <si>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</si>
  <si>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</si>
  <si>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</si>
  <si>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</si>
  <si>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</si>
  <si>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</si>
  <si>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</si>
  <si>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</si>
  <si>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</si>
  <si>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</si>
  <si>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</si>
  <si>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</si>
  <si>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</si>
  <si>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</si>
  <si>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</si>
  <si>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</si>
  <si>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</si>
  <si>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</si>
  <si>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</si>
  <si>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</si>
  <si>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</si>
  <si>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</si>
  <si>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</si>
  <si>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</si>
  <si>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</si>
  <si>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</si>
  <si>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</si>
  <si>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</si>
  <si>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</si>
  <si>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</si>
  <si>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</si>
  <si>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</si>
  <si>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</si>
  <si>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</si>
  <si>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</si>
  <si>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</si>
  <si>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</si>
  <si>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</si>
  <si>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</si>
  <si>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</si>
  <si>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</si>
  <si>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</si>
  <si>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</si>
  <si>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</si>
  <si>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</si>
  <si>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</si>
  <si>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</si>
  <si>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</si>
  <si>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</si>
  <si>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</si>
  <si>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</si>
  <si>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</si>
  <si>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</si>
  <si>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</si>
  <si>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</si>
  <si>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</si>
  <si>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</si>
  <si>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</si>
  <si>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</si>
  <si>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</si>
  <si>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</si>
  <si>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</si>
  <si>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</si>
  <si>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</si>
  <si>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</si>
  <si>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</si>
  <si>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</si>
  <si>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</si>
  <si>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</si>
  <si>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</si>
  <si>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</si>
  <si>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</si>
  <si>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</si>
  <si>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</si>
  <si>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</si>
  <si>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</si>
  <si>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</si>
  <si>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</si>
  <si>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</si>
  <si>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</si>
  <si>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</si>
  <si>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</si>
  <si>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</si>
  <si>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</si>
  <si>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</si>
  <si>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</si>
  <si>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</si>
  <si>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</si>
  <si>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</si>
  <si>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</si>
  <si>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</si>
  <si>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</si>
  <si>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</si>
  <si>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</si>
  <si>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</si>
  <si>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</si>
  <si>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</si>
  <si>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</si>
  <si>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</si>
  <si>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</si>
  <si>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</si>
  <si>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</si>
  <si>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</si>
  <si>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</si>
  <si>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</si>
  <si>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</si>
  <si>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</si>
  <si>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</si>
  <si>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</si>
  <si>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</si>
  <si>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</si>
  <si>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</si>
  <si>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</si>
  <si>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</si>
  <si>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</si>
  <si>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</si>
  <si>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</si>
  <si>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</si>
  <si>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</si>
  <si>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</si>
  <si>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</si>
  <si>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</si>
  <si>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</si>
  <si>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</si>
  <si>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</si>
  <si>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</si>
  <si>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</si>
  <si>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</si>
  <si>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</si>
  <si>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</si>
  <si>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</si>
  <si>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</si>
  <si>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</si>
  <si>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</si>
  <si>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</si>
  <si>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</si>
  <si>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</si>
  <si>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</si>
  <si>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</si>
  <si>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</si>
  <si>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</si>
  <si>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</si>
  <si>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</si>
  <si>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</si>
  <si>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</si>
  <si>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</si>
  <si>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</si>
  <si>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</si>
  <si>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</si>
  <si>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</si>
  <si>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</si>
  <si>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</si>
  <si>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</si>
  <si>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</si>
  <si>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</si>
  <si>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</si>
  <si>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</si>
  <si>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</si>
  <si>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</si>
  <si>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</si>
  <si>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</si>
  <si>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</si>
  <si>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</si>
  <si>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</si>
  <si>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</si>
  <si>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</si>
  <si>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</si>
  <si>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</si>
  <si>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</si>
  <si>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</si>
  <si>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</si>
  <si>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</si>
  <si>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</si>
  <si>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</si>
  <si>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</si>
  <si>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</si>
  <si>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</si>
  <si>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</si>
  <si>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</si>
  <si>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</si>
  <si>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</si>
  <si>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</si>
  <si>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</si>
  <si>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</si>
  <si>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</si>
  <si>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</si>
  <si>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</si>
  <si>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</si>
  <si>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</si>
  <si>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</si>
  <si>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</si>
  <si>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</si>
  <si>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</si>
  <si>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</si>
  <si>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</si>
  <si>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</si>
  <si>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</si>
  <si>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</si>
  <si>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</si>
  <si>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</si>
  <si>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</si>
  <si>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</si>
  <si>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</si>
  <si>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</si>
  <si>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</si>
  <si>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</si>
  <si>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</si>
  <si>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</si>
  <si>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</si>
  <si>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</si>
  <si>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</si>
  <si>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</si>
  <si>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</si>
  <si>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</si>
  <si>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</si>
  <si>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</si>
  <si>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</si>
  <si>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</si>
  <si>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</si>
  <si>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</si>
  <si>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</si>
  <si>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</si>
  <si>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</si>
  <si>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</si>
  <si>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</si>
  <si>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</si>
  <si>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</si>
  <si>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</si>
  <si>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</si>
  <si>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</si>
  <si>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</si>
  <si>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</si>
  <si>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</si>
  <si>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</si>
  <si>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</si>
  <si>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</si>
  <si>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</si>
  <si>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</si>
  <si>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</si>
  <si>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</si>
  <si>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</si>
  <si>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</si>
  <si>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</si>
  <si>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</si>
  <si>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</si>
  <si>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</si>
  <si>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</si>
  <si>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</si>
  <si>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</si>
  <si>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</si>
  <si>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</si>
  <si>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</si>
  <si>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</si>
  <si>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</si>
  <si>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</si>
  <si>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</si>
  <si>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</si>
  <si>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</si>
  <si>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</si>
  <si>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</si>
  <si>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</si>
  <si>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</si>
  <si>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</si>
  <si>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</si>
  <si>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</si>
  <si>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</si>
  <si>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</si>
  <si>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</si>
  <si>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</si>
  <si>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</si>
  <si>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</si>
  <si>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</si>
  <si>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</si>
  <si>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</si>
  <si>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</si>
  <si>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</si>
  <si>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</si>
  <si>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</si>
  <si>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</si>
  <si>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</si>
  <si>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</si>
  <si>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</si>
  <si>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</si>
  <si>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</si>
  <si>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</si>
  <si>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</si>
  <si>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</si>
  <si>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</si>
  <si>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</si>
  <si>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</si>
  <si>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</si>
  <si>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</si>
  <si>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</si>
  <si>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</si>
  <si>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</si>
  <si>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</si>
  <si>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</si>
  <si>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</si>
  <si>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</si>
  <si>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</si>
  <si>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</si>
  <si>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</si>
  <si>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</si>
  <si>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</si>
  <si>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</si>
  <si>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</si>
  <si>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</si>
  <si>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</si>
  <si>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</si>
  <si>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</si>
  <si>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</si>
  <si>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</si>
  <si>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</si>
  <si>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</si>
  <si>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</si>
  <si>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</si>
  <si>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</si>
  <si>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</si>
  <si>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</si>
  <si>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</si>
  <si>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</si>
  <si>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</si>
  <si>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</si>
  <si>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</si>
  <si>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</si>
  <si>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</si>
  <si>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</si>
  <si>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</si>
  <si>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</si>
  <si>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</si>
  <si>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</si>
  <si>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</si>
  <si>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</si>
  <si>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</si>
  <si>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</si>
  <si>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</si>
  <si>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</si>
  <si>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</si>
  <si>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</si>
  <si>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</si>
  <si>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</si>
  <si>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</si>
  <si>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</si>
  <si>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</si>
  <si>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</si>
  <si>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</si>
  <si>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</si>
  <si>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</si>
  <si>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</si>
  <si>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</si>
  <si>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</si>
  <si>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</si>
  <si>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</si>
  <si>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</si>
  <si>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</si>
  <si>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</si>
  <si>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</si>
  <si>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</si>
  <si>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</si>
  <si>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</si>
  <si>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</si>
  <si>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</si>
  <si>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</si>
  <si>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</si>
  <si>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</si>
  <si>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</si>
  <si>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</si>
  <si>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</si>
  <si>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</si>
  <si>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</si>
  <si>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</si>
  <si>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</si>
  <si>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</si>
  <si>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</si>
  <si>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</si>
  <si>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</si>
  <si>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</si>
  <si>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</si>
  <si>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</si>
  <si>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</si>
  <si>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</si>
  <si>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</si>
  <si>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</si>
  <si>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</si>
  <si>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</si>
  <si>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</si>
  <si>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</si>
  <si>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</si>
  <si>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</si>
  <si>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</si>
  <si>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</si>
  <si>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</si>
  <si>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</si>
  <si>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</si>
  <si>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</si>
  <si>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</si>
  <si>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</si>
  <si>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</si>
  <si>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</si>
  <si>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</si>
  <si>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</si>
  <si>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</si>
  <si>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</si>
  <si>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</si>
  <si>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</si>
  <si>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</si>
  <si>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</si>
  <si>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</si>
  <si>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</si>
  <si>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</si>
  <si>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</si>
  <si>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</si>
  <si>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</si>
  <si>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</si>
  <si>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</si>
  <si>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</si>
  <si>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</si>
  <si>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</si>
  <si>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</si>
  <si>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</si>
  <si>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</si>
  <si>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</si>
  <si>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</si>
  <si>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</si>
  <si>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</si>
  <si>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</si>
  <si>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</si>
  <si>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</si>
  <si>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</si>
  <si>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</si>
  <si>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</si>
  <si>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</si>
  <si>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</si>
  <si>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</si>
  <si>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</si>
  <si>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</si>
  <si>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</si>
  <si>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</si>
  <si>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</si>
  <si>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</si>
  <si>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</si>
  <si>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</si>
  <si>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</si>
  <si>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</si>
  <si>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</si>
  <si>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</si>
  <si>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</si>
  <si>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</si>
  <si>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</si>
  <si>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</si>
  <si>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</si>
  <si>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</si>
  <si>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</si>
  <si>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</si>
  <si>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</si>
  <si>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</si>
  <si>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</si>
  <si>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</si>
  <si>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</si>
  <si>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</si>
  <si>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</si>
  <si>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</si>
  <si>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</si>
  <si>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</si>
  <si>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</si>
  <si>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</si>
  <si>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</si>
  <si>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</si>
  <si>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</si>
  <si>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</si>
  <si>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</si>
  <si>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</si>
  <si>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</si>
  <si>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</si>
  <si>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</si>
  <si>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</si>
  <si>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</si>
  <si>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</si>
  <si>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</si>
  <si>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</si>
  <si>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</si>
  <si>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</si>
  <si>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</si>
  <si>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</si>
  <si>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</si>
  <si>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</si>
  <si>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</si>
  <si>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</si>
  <si>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</si>
  <si>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</si>
  <si>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</si>
  <si>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</si>
  <si>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</si>
  <si>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</si>
  <si>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</si>
  <si>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</si>
  <si>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</si>
  <si>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</si>
  <si>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</si>
  <si>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</si>
  <si>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</si>
  <si>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</si>
  <si>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</si>
  <si>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</si>
  <si>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</si>
  <si>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</si>
  <si>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</si>
  <si>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</si>
  <si>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</si>
  <si>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</si>
  <si>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</si>
  <si>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</si>
  <si>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</si>
  <si>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</si>
  <si>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</si>
  <si>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</si>
  <si>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</si>
  <si>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</si>
  <si>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</si>
  <si>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</si>
  <si>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</si>
  <si>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</si>
  <si>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</si>
  <si>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</si>
  <si>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</si>
  <si>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</si>
  <si>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</si>
  <si>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</si>
  <si>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</si>
  <si>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</si>
  <si>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</si>
  <si>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</si>
  <si>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</si>
  <si>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</si>
  <si>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</si>
  <si>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</si>
  <si>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</si>
  <si>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</si>
  <si>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</si>
  <si>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</si>
  <si>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</si>
  <si>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</si>
  <si>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</si>
  <si>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</si>
  <si>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</si>
  <si>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</si>
  <si>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</si>
  <si>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</si>
  <si>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</si>
  <si>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</si>
  <si>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</si>
  <si>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</si>
  <si>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</si>
  <si>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</si>
  <si>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</si>
  <si>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</si>
  <si>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</si>
  <si>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</si>
  <si>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</si>
  <si>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</si>
  <si>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</si>
  <si>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</si>
  <si>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</si>
  <si>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</si>
  <si>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</si>
  <si>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</si>
  <si>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</si>
  <si>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</si>
  <si>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</si>
  <si>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</si>
  <si>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</si>
  <si>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</si>
  <si>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</si>
  <si>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</si>
  <si>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</si>
  <si>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</si>
  <si>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</si>
  <si>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</si>
  <si>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</si>
  <si>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</si>
  <si>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</si>
  <si>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</si>
  <si>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</si>
  <si>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</si>
  <si>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</si>
  <si>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</si>
  <si>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</si>
  <si>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</si>
  <si>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</si>
  <si>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</si>
  <si>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</si>
  <si>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</si>
  <si>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</si>
  <si>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</si>
  <si>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</si>
  <si>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</si>
  <si>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</si>
  <si>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</si>
  <si>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</si>
  <si>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</si>
  <si>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</si>
  <si>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</si>
  <si>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</si>
  <si>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</si>
  <si>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</si>
  <si>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</si>
  <si>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</si>
  <si>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</si>
  <si>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</si>
  <si>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</si>
  <si>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</si>
  <si>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</si>
  <si>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</si>
  <si>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</si>
  <si>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</si>
  <si>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</si>
  <si>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</si>
  <si>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</si>
  <si>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</si>
  <si>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</si>
  <si>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</si>
  <si>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</si>
  <si>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</si>
  <si>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</si>
  <si>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</si>
  <si>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</si>
  <si>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</si>
  <si>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</si>
  <si>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</si>
  <si>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</si>
  <si>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</si>
  <si>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</si>
  <si>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</si>
  <si>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</si>
  <si>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</si>
  <si>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</si>
  <si>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</si>
  <si>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</si>
  <si>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</si>
  <si>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</si>
  <si>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</si>
  <si>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</si>
  <si>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</si>
  <si>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</si>
  <si>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</si>
  <si>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</si>
  <si>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</si>
  <si>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</si>
  <si>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</si>
  <si>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</si>
  <si>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</si>
  <si>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</si>
  <si>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</si>
  <si>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</si>
  <si>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</si>
  <si>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</si>
  <si>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</si>
  <si>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</si>
  <si>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</si>
  <si>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</si>
  <si>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</si>
  <si>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</si>
  <si>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</si>
  <si>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</si>
  <si>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</si>
  <si>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</si>
  <si>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</si>
  <si>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</si>
  <si>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</si>
  <si>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</si>
  <si>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</si>
  <si>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</si>
  <si>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</si>
  <si>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</si>
  <si>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</si>
  <si>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</si>
  <si>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</si>
  <si>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</si>
  <si>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</si>
  <si>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</si>
  <si>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</si>
  <si>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</si>
  <si>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</si>
  <si>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</si>
  <si>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</si>
  <si>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</si>
  <si>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</si>
  <si>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</si>
  <si>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</si>
  <si>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</si>
  <si>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</si>
  <si>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</si>
  <si>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</si>
  <si>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</si>
  <si>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</si>
  <si>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</si>
  <si>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</si>
  <si>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</si>
  <si>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</si>
  <si>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</si>
  <si>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</si>
  <si>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</si>
  <si>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</si>
  <si>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</si>
  <si>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</si>
  <si>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</si>
  <si>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</si>
  <si>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</si>
  <si>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</si>
  <si>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</si>
  <si>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</si>
  <si>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</si>
  <si>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</si>
  <si>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</si>
  <si>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</si>
  <si>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</si>
  <si>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</si>
  <si>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</si>
  <si>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</si>
  <si>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</si>
  <si>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</si>
  <si>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</si>
  <si>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</si>
  <si>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</si>
  <si>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</si>
  <si>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</si>
  <si>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</si>
  <si>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</si>
  <si>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</si>
  <si>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</si>
  <si>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</si>
  <si>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</si>
  <si>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</si>
  <si>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</si>
  <si>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</si>
  <si>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</si>
  <si>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</si>
  <si>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</si>
  <si>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</si>
  <si>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</si>
  <si>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</si>
  <si>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</si>
  <si>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</si>
  <si>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</si>
  <si>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</si>
  <si>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</si>
  <si>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</si>
  <si>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</si>
  <si>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</si>
  <si>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</si>
  <si>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</si>
  <si>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</si>
  <si>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</si>
  <si>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</si>
  <si>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</si>
  <si>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</si>
  <si>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</si>
  <si>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</si>
  <si>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</si>
  <si>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</si>
  <si>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</si>
  <si>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</si>
  <si>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</si>
  <si>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</si>
  <si>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</si>
  <si>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</si>
  <si>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</si>
  <si>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</si>
  <si>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</si>
  <si>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</si>
  <si>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</si>
  <si>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</si>
  <si>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</si>
  <si>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</si>
  <si>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</si>
  <si>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</si>
  <si>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</si>
  <si>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</si>
  <si>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</si>
  <si>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</si>
  <si>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</si>
  <si>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</si>
  <si>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</si>
  <si>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</si>
  <si>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</si>
  <si>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</si>
  <si>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</si>
  <si>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</si>
  <si>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</si>
  <si>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</si>
  <si>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</si>
  <si>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</si>
  <si>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</si>
  <si>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</si>
  <si>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</si>
  <si>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</si>
  <si>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</si>
  <si>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</si>
  <si>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</si>
  <si>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</si>
  <si>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</si>
  <si>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</si>
  <si>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</si>
  <si>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</si>
  <si>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</si>
  <si>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</si>
  <si>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</si>
  <si>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</si>
  <si>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</si>
  <si>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</si>
  <si>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</si>
  <si>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</si>
  <si>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</si>
  <si>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</si>
  <si>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</si>
  <si>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</si>
  <si>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</si>
  <si>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</si>
  <si>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</si>
  <si>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</si>
  <si>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</si>
  <si>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</si>
  <si>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</si>
  <si>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</si>
  <si>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</si>
  <si>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</si>
  <si>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</si>
  <si>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</si>
  <si>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</si>
  <si>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</si>
  <si>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</si>
  <si>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</si>
  <si>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</si>
  <si>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</si>
  <si>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</si>
  <si>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</si>
  <si>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</si>
  <si>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</si>
  <si>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</si>
  <si>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</si>
  <si>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</si>
  <si>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</si>
  <si>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</si>
  <si>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</si>
  <si>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</si>
  <si>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</si>
  <si>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</si>
  <si>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</si>
  <si>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</si>
  <si>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</si>
  <si>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</si>
  <si>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</si>
  <si>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</si>
  <si>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</si>
  <si>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</si>
  <si>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</si>
  <si>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</si>
  <si>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</si>
  <si>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</si>
  <si>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</si>
  <si>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</si>
  <si>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</si>
  <si>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</si>
  <si>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</si>
  <si>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</si>
  <si>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</si>
  <si>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</si>
  <si>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</si>
  <si>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</si>
  <si>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</si>
  <si>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</si>
  <si>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</si>
  <si>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</si>
  <si>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</si>
  <si>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</si>
  <si>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</si>
  <si>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</si>
  <si>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</si>
  <si>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</si>
  <si>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</si>
  <si>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</si>
  <si>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</si>
  <si>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</si>
  <si>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</si>
  <si>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</si>
  <si>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</si>
  <si>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</si>
  <si>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</si>
  <si>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</si>
  <si>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</si>
  <si>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</si>
  <si>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</si>
  <si>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</si>
  <si>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</si>
  <si>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</si>
  <si>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</si>
  <si>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</si>
  <si>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</si>
  <si>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</si>
  <si>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</si>
  <si>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</si>
  <si>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</si>
  <si>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</si>
  <si>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</si>
  <si>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</si>
  <si>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</si>
  <si>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</si>
  <si>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</si>
  <si>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</si>
  <si>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</si>
  <si>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</si>
  <si>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</si>
  <si>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</si>
  <si>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</si>
  <si>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</si>
  <si>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</si>
  <si>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</si>
  <si>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</si>
  <si>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</si>
  <si>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</si>
  <si>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</si>
  <si>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</si>
  <si>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</si>
  <si>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</si>
  <si>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</si>
  <si>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</si>
  <si>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</si>
  <si>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</si>
  <si>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</si>
  <si>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</si>
  <si>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</si>
  <si>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</si>
  <si>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</si>
  <si>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</si>
  <si>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</si>
  <si>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</si>
  <si>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</si>
  <si>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</si>
  <si>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</si>
  <si>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</si>
  <si>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</si>
  <si>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</si>
  <si>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</si>
  <si>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</si>
  <si>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</si>
  <si>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</si>
  <si>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</si>
  <si>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</si>
  <si>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</si>
  <si>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</si>
  <si>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</si>
  <si>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</si>
  <si>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</si>
  <si>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</si>
  <si>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</si>
  <si>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</si>
  <si>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</si>
  <si>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</si>
  <si>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</si>
  <si>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</si>
  <si>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</si>
  <si>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</si>
  <si>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</si>
  <si>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</si>
  <si>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</si>
  <si>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</si>
  <si>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</si>
  <si>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</si>
  <si>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</si>
  <si>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</si>
  <si>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</si>
  <si>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</si>
  <si>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</si>
  <si>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</si>
  <si>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</si>
  <si>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</si>
  <si>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</si>
  <si>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</si>
  <si>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</si>
  <si>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</si>
  <si>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</si>
  <si>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</si>
  <si>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</si>
  <si>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</si>
  <si>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</si>
  <si>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</si>
  <si>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</si>
  <si>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</si>
  <si>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</si>
  <si>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</si>
  <si>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</si>
  <si>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</si>
  <si>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</si>
  <si>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</si>
  <si>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</si>
  <si>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</si>
  <si>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</si>
  <si>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</si>
  <si>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</si>
  <si>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</si>
  <si>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</si>
  <si>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</si>
  <si>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</si>
  <si>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</si>
  <si>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</si>
  <si>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</si>
  <si>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</si>
  <si>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</si>
  <si>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</si>
  <si>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</si>
  <si>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</si>
  <si>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</si>
  <si>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</si>
  <si>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</si>
  <si>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</si>
  <si>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</si>
  <si>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</si>
  <si>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</si>
  <si>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</si>
  <si>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</si>
  <si>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</si>
  <si>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</si>
  <si>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</si>
  <si>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</si>
  <si>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</si>
  <si>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</si>
  <si>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</si>
  <si>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</si>
  <si>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</si>
  <si>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</si>
  <si>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</si>
  <si>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</si>
  <si>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</si>
  <si>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</si>
  <si>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</si>
  <si>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</si>
  <si>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</si>
  <si>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</si>
  <si>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</si>
  <si>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</si>
  <si>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</si>
  <si>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</si>
  <si>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</si>
  <si>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</si>
  <si>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</si>
  <si>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</si>
  <si>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</si>
  <si>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</si>
  <si>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</si>
  <si>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</si>
  <si>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</si>
  <si>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</si>
  <si>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</si>
  <si>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</si>
  <si>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</si>
  <si>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</si>
  <si>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</si>
  <si>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</si>
  <si>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</si>
  <si>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</si>
  <si>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</si>
  <si>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</si>
  <si>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</si>
  <si>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</si>
  <si>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</si>
  <si>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</si>
  <si>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</si>
  <si>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</si>
  <si>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</si>
  <si>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</si>
  <si>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</si>
  <si>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</si>
  <si>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</si>
  <si>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</si>
  <si>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</si>
  <si>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</si>
  <si>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</si>
  <si>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</si>
  <si>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</si>
  <si>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</si>
  <si>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</si>
  <si>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</si>
  <si>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</si>
  <si>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</si>
  <si>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</si>
  <si>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</si>
  <si>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</si>
  <si>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</si>
  <si>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</si>
  <si>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</si>
  <si>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</si>
  <si>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</si>
  <si>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</si>
  <si>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</si>
  <si>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</si>
  <si>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</si>
  <si>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</si>
  <si>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</si>
  <si>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</si>
  <si>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</si>
  <si>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</si>
  <si>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</si>
  <si>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</si>
  <si>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</si>
  <si>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</si>
  <si>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</si>
  <si>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</si>
  <si>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</si>
  <si>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</si>
  <si>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</si>
  <si>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</si>
  <si>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</si>
  <si>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</si>
  <si>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</si>
  <si>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</si>
  <si>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</si>
  <si>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</si>
  <si>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</si>
  <si>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</si>
  <si>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</si>
  <si>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</si>
  <si>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</si>
  <si>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</si>
  <si>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</si>
  <si>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</si>
  <si>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</si>
  <si>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</si>
  <si>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</si>
  <si>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</si>
  <si>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</si>
  <si>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</si>
  <si>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</si>
  <si>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</si>
  <si>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</si>
  <si>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</si>
  <si>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</si>
  <si>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</si>
  <si>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</si>
  <si>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</si>
  <si>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</si>
  <si>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</si>
  <si>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</si>
  <si>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</si>
  <si>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</si>
  <si>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</si>
  <si>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</si>
  <si>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</si>
  <si>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</si>
  <si>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</si>
  <si>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</si>
  <si>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</si>
  <si>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</si>
  <si>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</si>
  <si>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</si>
  <si>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</si>
  <si>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</si>
  <si>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</si>
  <si>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</si>
  <si>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</si>
  <si>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</si>
  <si>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</si>
  <si>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</si>
  <si>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</si>
  <si>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</si>
  <si>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</si>
  <si>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</si>
  <si>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</si>
  <si>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</si>
  <si>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</si>
  <si>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</si>
  <si>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</si>
  <si>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</si>
  <si>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</si>
  <si>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</si>
  <si>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</si>
  <si>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</si>
  <si>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</si>
  <si>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</si>
  <si>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</si>
  <si>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</si>
  <si>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</si>
  <si>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</si>
  <si>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</si>
  <si>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</si>
  <si>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</si>
  <si>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</si>
  <si>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</si>
  <si>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</si>
  <si>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</si>
  <si>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</si>
  <si>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</si>
  <si>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</si>
  <si>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</si>
  <si>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</si>
  <si>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</si>
  <si>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</si>
  <si>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</si>
  <si>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</si>
  <si>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</si>
  <si>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</si>
  <si>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</si>
  <si>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</si>
  <si>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</si>
  <si>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</si>
  <si>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</si>
  <si>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</si>
  <si>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</si>
  <si>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</si>
  <si>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</si>
  <si>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</si>
  <si>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</si>
  <si>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</si>
  <si>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</si>
  <si>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</si>
  <si>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</si>
  <si>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</si>
  <si>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</si>
  <si>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</si>
  <si>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</si>
  <si>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</si>
  <si>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</si>
  <si>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</si>
  <si>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</si>
  <si>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</si>
  <si>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</si>
  <si>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</si>
  <si>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</si>
  <si>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</si>
  <si>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</si>
  <si>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</si>
  <si>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</si>
  <si>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</si>
  <si>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</si>
  <si>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</si>
  <si>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</si>
  <si>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</si>
  <si>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</si>
  <si>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</si>
  <si>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</si>
  <si>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</si>
  <si>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</si>
  <si>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</si>
  <si>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</si>
  <si>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</si>
  <si>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</si>
  <si>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</si>
  <si>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</si>
  <si>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</si>
  <si>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</si>
  <si>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</si>
  <si>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</si>
  <si>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</si>
  <si>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</si>
  <si>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</si>
  <si>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</si>
  <si>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</si>
  <si>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</si>
  <si>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</si>
  <si>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</si>
  <si>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</si>
  <si>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</si>
  <si>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</si>
  <si>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</si>
  <si>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</si>
  <si>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</si>
  <si>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</si>
  <si>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</si>
  <si>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</si>
  <si>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</si>
  <si>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</si>
  <si>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</si>
  <si>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</si>
  <si>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</si>
  <si>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</si>
  <si>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</si>
  <si>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</si>
  <si>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</si>
  <si>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</si>
  <si>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</si>
  <si>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</si>
  <si>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</si>
  <si>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</si>
  <si>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</si>
  <si>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</si>
  <si>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</si>
  <si>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</si>
  <si>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</si>
  <si>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</si>
  <si>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</si>
  <si>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</si>
  <si>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</si>
  <si>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</si>
  <si>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</si>
  <si>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</si>
  <si>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</si>
  <si>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</si>
  <si>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</si>
  <si>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</si>
  <si>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</si>
  <si>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</si>
  <si>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</si>
  <si>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</si>
  <si>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</si>
  <si>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</si>
  <si>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</si>
  <si>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</si>
  <si>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</si>
  <si>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</si>
  <si>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</si>
  <si>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</si>
  <si>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</si>
  <si>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</si>
  <si>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</si>
  <si>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</si>
  <si>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</si>
  <si>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</si>
  <si>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</si>
  <si>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</si>
  <si>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</si>
  <si>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</si>
  <si>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</si>
  <si>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</si>
  <si>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</si>
  <si>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</si>
  <si>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</si>
  <si>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</si>
  <si>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</si>
  <si>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</si>
  <si>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</si>
  <si>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</si>
  <si>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</si>
  <si>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</si>
  <si>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</si>
  <si>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</si>
  <si>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</si>
  <si>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</si>
  <si>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</si>
  <si>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</si>
  <si>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</si>
  <si>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</si>
  <si>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</si>
  <si>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</si>
  <si>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</si>
  <si>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</si>
  <si>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</si>
  <si>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</si>
  <si>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</si>
  <si>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</si>
  <si>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</si>
  <si>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</si>
  <si>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</si>
  <si>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</si>
  <si>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</si>
  <si>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</si>
  <si>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</si>
  <si>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</si>
  <si>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</si>
  <si>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</si>
  <si>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</si>
  <si>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</si>
  <si>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</si>
  <si>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</si>
  <si>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</si>
  <si>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</si>
  <si>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</si>
  <si>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</si>
  <si>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</si>
  <si>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</si>
  <si>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</si>
  <si>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</si>
  <si>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</si>
  <si>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</si>
  <si>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</si>
  <si>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</si>
  <si>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</si>
  <si>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</si>
  <si>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</si>
  <si>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</si>
  <si>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</si>
  <si>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</si>
  <si>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</si>
  <si>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</si>
  <si>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</si>
  <si>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</si>
  <si>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</si>
  <si>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</si>
  <si>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</si>
  <si>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</si>
  <si>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</si>
  <si>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</si>
  <si>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</si>
  <si>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</si>
  <si>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</si>
  <si>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</si>
  <si>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</si>
  <si>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</si>
  <si>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</si>
  <si>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</si>
  <si>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</si>
  <si>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</si>
  <si>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</si>
  <si>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</si>
  <si>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</si>
  <si>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</si>
  <si>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</si>
  <si>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</si>
  <si>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</si>
  <si>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</si>
  <si>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</si>
  <si>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</si>
  <si>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</si>
  <si>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</si>
  <si>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</si>
  <si>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</si>
  <si>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</si>
  <si>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</si>
  <si>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</si>
  <si>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</si>
  <si>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</si>
  <si>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</si>
  <si>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</si>
  <si>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</si>
  <si>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</si>
  <si>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</si>
  <si>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</si>
  <si>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</si>
  <si>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</si>
  <si>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</si>
  <si>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</si>
  <si>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</si>
  <si>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</si>
  <si>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</si>
  <si>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</si>
  <si>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</si>
  <si>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</si>
  <si>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</si>
  <si>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</si>
  <si>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</si>
  <si>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</si>
  <si>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</si>
  <si>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</si>
  <si>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</si>
  <si>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</si>
  <si>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</si>
  <si>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</si>
  <si>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</si>
  <si>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</si>
  <si>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</si>
  <si>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</si>
  <si>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</si>
  <si>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</si>
  <si>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</si>
  <si>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</si>
  <si>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</si>
  <si>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</si>
  <si>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</si>
  <si>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</si>
  <si>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</si>
  <si>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</si>
  <si>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</si>
  <si>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</si>
  <si>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</si>
  <si>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</si>
  <si>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</si>
  <si>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</si>
  <si>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</si>
  <si>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</si>
  <si>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</si>
  <si>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</si>
  <si>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</si>
  <si>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</si>
  <si>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</si>
  <si>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</si>
  <si>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</si>
  <si>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</si>
  <si>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</si>
  <si>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</si>
  <si>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</si>
  <si>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</si>
  <si>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</si>
  <si>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</si>
  <si>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</si>
  <si>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</si>
  <si>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</si>
  <si>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</si>
  <si>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</si>
  <si>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</si>
  <si>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</si>
  <si>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</si>
  <si>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</si>
  <si>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</si>
  <si>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</si>
  <si>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</si>
  <si>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</si>
  <si>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</si>
  <si>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</si>
  <si>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</si>
  <si>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</si>
  <si>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</si>
  <si>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</si>
  <si>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</si>
  <si>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</si>
  <si>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</si>
  <si>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</si>
  <si>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</si>
  <si>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</si>
  <si>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</si>
  <si>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</si>
  <si>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</si>
  <si>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</si>
  <si>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</si>
  <si>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</si>
  <si>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</si>
  <si>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</si>
  <si>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</si>
  <si>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</si>
  <si>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</si>
  <si>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</si>
  <si>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</si>
  <si>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</si>
  <si>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</si>
  <si>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</si>
  <si>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</si>
  <si>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</si>
  <si>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</si>
  <si>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</si>
  <si>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</si>
  <si>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</si>
  <si>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</si>
  <si>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</si>
  <si>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</si>
  <si>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</si>
  <si>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</si>
  <si>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</si>
  <si>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</si>
  <si>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</si>
  <si>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</si>
  <si>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</si>
  <si>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</si>
  <si>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</si>
  <si>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</si>
  <si>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</si>
  <si>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</si>
  <si>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</si>
  <si>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</si>
  <si>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</si>
  <si>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</si>
  <si>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</si>
  <si>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</si>
  <si>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</si>
  <si>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</si>
  <si>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</si>
  <si>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</si>
  <si>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</si>
  <si>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</si>
  <si>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</si>
  <si>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</si>
  <si>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</si>
  <si>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</si>
  <si>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</si>
  <si>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</si>
  <si>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</si>
  <si>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</si>
  <si>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</si>
  <si>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</si>
  <si>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</si>
  <si>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</si>
  <si>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</si>
  <si>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</si>
  <si>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</si>
  <si>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</si>
  <si>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</si>
  <si>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</si>
  <si>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</si>
  <si>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</si>
  <si>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</si>
  <si>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</si>
  <si>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</si>
  <si>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</si>
  <si>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</si>
  <si>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</si>
  <si>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</si>
  <si>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</si>
  <si>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</si>
  <si>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</si>
  <si>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</si>
  <si>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</si>
  <si>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</si>
  <si>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</si>
  <si>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</si>
  <si>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</si>
  <si>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</si>
  <si>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</si>
  <si>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</si>
  <si>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</si>
  <si>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</si>
  <si>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</si>
  <si>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</si>
  <si>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</si>
  <si>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</si>
  <si>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</si>
  <si>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</si>
  <si>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</si>
  <si>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</si>
  <si>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</si>
  <si>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</si>
  <si>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</si>
  <si>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</si>
  <si>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</si>
  <si>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</si>
  <si>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</si>
  <si>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</si>
  <si>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</si>
  <si>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</si>
  <si>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</si>
  <si>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</si>
  <si>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</si>
  <si>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</si>
  <si>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</si>
  <si>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</si>
  <si>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</si>
  <si>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</si>
  <si>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</si>
  <si>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</si>
  <si>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</si>
  <si>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</si>
  <si>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</si>
  <si>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</si>
  <si>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</si>
  <si>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</si>
  <si>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</si>
  <si>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</si>
  <si>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</si>
  <si>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</si>
  <si>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</si>
  <si>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</si>
  <si>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</si>
  <si>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</si>
  <si>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</si>
  <si>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</si>
  <si>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</si>
  <si>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</si>
  <si>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</si>
  <si>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</si>
  <si>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</si>
  <si>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</si>
  <si>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</si>
  <si>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</si>
  <si>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</si>
  <si>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</si>
  <si>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</si>
  <si>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</si>
  <si>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</si>
  <si>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</si>
  <si>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</si>
  <si>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</si>
  <si>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</si>
  <si>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</si>
  <si>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</si>
  <si>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</si>
  <si>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</si>
  <si>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</si>
  <si>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</si>
  <si>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</si>
  <si>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</si>
  <si>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</si>
  <si>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</si>
  <si>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</si>
  <si>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</si>
  <si>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</si>
  <si>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</si>
  <si>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</si>
  <si>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</si>
  <si>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</si>
  <si>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</si>
  <si>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</si>
  <si>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</si>
  <si>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</si>
  <si>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</si>
  <si>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</si>
  <si>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</si>
  <si>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</si>
  <si>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</si>
  <si>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</si>
  <si>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</si>
  <si>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</si>
  <si>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</si>
  <si>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</si>
  <si>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</si>
  <si>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</si>
  <si>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</si>
  <si>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</si>
  <si>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</si>
  <si>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</si>
  <si>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</si>
  <si>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</si>
  <si>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</si>
  <si>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</si>
  <si>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</si>
  <si>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</si>
  <si>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</si>
  <si>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</si>
  <si>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</si>
  <si>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</si>
  <si>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</si>
  <si>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</si>
  <si>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</si>
  <si>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</si>
  <si>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</si>
  <si>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</si>
  <si>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</si>
  <si>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</si>
  <si>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</si>
  <si>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</si>
  <si>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</si>
  <si>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</si>
  <si>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</si>
  <si>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</si>
  <si>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</si>
  <si>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</si>
  <si>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</si>
  <si>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</si>
  <si>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</si>
  <si>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</si>
  <si>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</si>
  <si>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</si>
  <si>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</si>
  <si>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</si>
  <si>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</si>
  <si>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</si>
  <si>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</si>
  <si>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</si>
  <si>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</si>
  <si>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</si>
  <si>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</si>
  <si>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</si>
  <si>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</si>
  <si>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</si>
  <si>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</si>
  <si>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</si>
  <si>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</si>
  <si>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</si>
  <si>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</si>
  <si>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</si>
  <si>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</si>
  <si>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</si>
  <si>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</si>
  <si>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</si>
  <si>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</si>
  <si>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</si>
  <si>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</si>
  <si>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</si>
  <si>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</si>
  <si>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</si>
  <si>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</si>
  <si>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</si>
  <si>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</si>
  <si>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</si>
  <si>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</si>
  <si>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</si>
  <si>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</si>
  <si>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</si>
  <si>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</si>
  <si>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</si>
  <si>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</si>
  <si>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</si>
  <si>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</si>
  <si>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</si>
  <si>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</si>
  <si>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</si>
  <si>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</si>
  <si>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</si>
  <si>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</si>
  <si>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</si>
  <si>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</si>
  <si>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</si>
  <si>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</si>
  <si>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</si>
  <si>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</si>
  <si>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</si>
  <si>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</si>
  <si>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</si>
  <si>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</si>
  <si>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</si>
  <si>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</si>
  <si>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</si>
  <si>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</si>
  <si>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</si>
  <si>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</si>
  <si>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</si>
  <si>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</si>
  <si>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</si>
  <si>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</si>
  <si>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</si>
  <si>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</si>
  <si>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</si>
  <si>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</si>
  <si>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</si>
  <si>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</si>
  <si>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</si>
  <si>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</si>
  <si>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</si>
  <si>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</si>
  <si>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</si>
  <si>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</si>
  <si>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</si>
  <si>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</si>
  <si>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</si>
  <si>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</si>
  <si>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</si>
  <si>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</si>
  <si>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</si>
  <si>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</si>
  <si>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</si>
  <si>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</si>
  <si>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</si>
  <si>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</si>
  <si>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</si>
  <si>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</si>
  <si>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</si>
  <si>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</si>
  <si>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</si>
  <si>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</si>
  <si>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</si>
  <si>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</si>
  <si>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</si>
  <si>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</si>
  <si>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</si>
  <si>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</si>
  <si>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</si>
  <si>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</si>
  <si>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</si>
  <si>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</si>
  <si>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</si>
  <si>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</si>
  <si>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</si>
  <si>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</si>
  <si>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</si>
  <si>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</si>
  <si>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</si>
  <si>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</si>
  <si>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</si>
  <si>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</si>
  <si>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</si>
  <si>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</si>
  <si>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</si>
  <si>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</si>
  <si>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</si>
  <si>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</si>
  <si>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</si>
  <si>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</si>
  <si>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</si>
  <si>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</si>
  <si>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</si>
  <si>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</si>
  <si>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</si>
  <si>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</si>
  <si>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</si>
  <si>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</si>
  <si>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</si>
  <si>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</si>
  <si>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</si>
  <si>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</si>
  <si>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</si>
  <si>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</si>
  <si>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</si>
  <si>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</si>
  <si>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</si>
  <si>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</si>
  <si>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</si>
  <si>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</si>
  <si>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</si>
  <si>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</si>
  <si>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</si>
  <si>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</si>
  <si>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</si>
  <si>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</si>
  <si>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</si>
  <si>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</si>
  <si>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</si>
  <si>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</si>
  <si>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</si>
  <si>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</si>
  <si>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</si>
  <si>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</si>
  <si>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</si>
  <si>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</si>
  <si>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</si>
  <si>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</si>
  <si>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</si>
  <si>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</si>
  <si>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</si>
  <si>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</si>
  <si>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</si>
  <si>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</si>
  <si>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</si>
  <si>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</si>
  <si>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</si>
  <si>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</si>
  <si>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</si>
  <si>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</si>
  <si>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</si>
  <si>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</si>
  <si>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</si>
  <si>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</si>
  <si>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</si>
  <si>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</si>
  <si>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</si>
  <si>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</si>
  <si>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</si>
  <si>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</si>
  <si>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</si>
  <si>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</si>
  <si>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</si>
  <si>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</si>
  <si>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</si>
  <si>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</si>
  <si>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</si>
  <si>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</si>
  <si>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</si>
  <si>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</si>
  <si>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</si>
  <si>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</si>
  <si>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</si>
  <si>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</si>
  <si>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</si>
  <si>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</si>
  <si>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</si>
  <si>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</si>
  <si>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</si>
  <si>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</si>
  <si>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</si>
  <si>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</si>
  <si>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</si>
  <si>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</si>
  <si>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</si>
  <si>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</si>
  <si>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</si>
  <si>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</si>
  <si>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</si>
  <si>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</si>
  <si>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</si>
  <si>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</si>
  <si>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</si>
  <si>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</si>
  <si>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</si>
  <si>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</si>
  <si>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</si>
  <si>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</si>
  <si>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</si>
  <si>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</si>
  <si>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</si>
  <si>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</si>
  <si>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</si>
  <si>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</si>
  <si>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</si>
  <si>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</si>
  <si>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</si>
  <si>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</si>
  <si>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</si>
  <si>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</si>
  <si>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</si>
  <si>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</si>
  <si>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</si>
  <si>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</si>
  <si>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</si>
  <si>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</si>
  <si>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</si>
  <si>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</si>
  <si>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</si>
  <si>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</si>
  <si>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</si>
  <si>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</si>
  <si>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</si>
  <si>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</si>
  <si>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</si>
  <si>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</si>
  <si>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</si>
  <si>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</si>
  <si>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</si>
  <si>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</si>
  <si>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</si>
  <si>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</si>
  <si>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</si>
  <si>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</si>
  <si>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</si>
  <si>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</si>
  <si>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</si>
  <si>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</si>
  <si>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</si>
  <si>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</si>
  <si>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</si>
  <si>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</si>
  <si>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</si>
  <si>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</si>
  <si>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</si>
  <si>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</si>
  <si>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</si>
  <si>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</si>
  <si>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</si>
  <si>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</si>
  <si>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</si>
  <si>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</si>
  <si>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</si>
  <si>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</si>
  <si>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</si>
  <si>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</si>
  <si>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</si>
  <si>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</si>
  <si>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</si>
  <si>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</si>
  <si>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</si>
  <si>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</si>
  <si>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</si>
  <si>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</si>
  <si>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</si>
  <si>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</si>
  <si>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</si>
  <si>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</si>
  <si>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</si>
  <si>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</si>
  <si>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</si>
  <si>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</si>
  <si>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</si>
  <si>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</si>
  <si>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</si>
  <si>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</si>
  <si>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</si>
  <si>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</si>
  <si>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</si>
  <si>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</si>
  <si>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</si>
  <si>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</si>
  <si>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</si>
  <si>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</si>
  <si>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</si>
  <si>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</si>
  <si>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</si>
  <si>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</si>
  <si>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</si>
  <si>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</si>
  <si>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</si>
  <si>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</si>
  <si>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</si>
  <si>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</si>
  <si>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</si>
  <si>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</si>
  <si>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</si>
  <si>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</si>
  <si>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</si>
  <si>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</si>
  <si>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</si>
  <si>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</si>
  <si>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</si>
  <si>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</si>
  <si>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</si>
  <si>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</si>
  <si>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</si>
  <si>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</si>
  <si>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</si>
  <si>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</si>
  <si>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</si>
  <si>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</si>
  <si>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</si>
  <si>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</si>
  <si>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</si>
  <si>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</si>
  <si>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</si>
  <si>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</si>
  <si>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</si>
  <si>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</si>
  <si>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</si>
  <si>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</si>
  <si>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</si>
  <si>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</si>
  <si>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</si>
  <si>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</si>
  <si>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</si>
  <si>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</si>
  <si>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</si>
  <si>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</si>
  <si>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</si>
  <si>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</si>
  <si>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</si>
  <si>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</si>
  <si>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</si>
  <si>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</si>
  <si>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</si>
  <si>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</si>
  <si>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</si>
  <si>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</si>
  <si>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</si>
  <si>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</si>
  <si>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</si>
  <si>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</si>
  <si>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</si>
  <si>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</si>
  <si>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</si>
  <si>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</si>
  <si>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</si>
  <si>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</si>
  <si>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</si>
  <si>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</si>
  <si>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</si>
  <si>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</si>
  <si>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</si>
  <si>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</si>
  <si>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</si>
  <si>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</si>
  <si>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</si>
  <si>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</si>
  <si>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</si>
  <si>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</si>
  <si>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</si>
  <si>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</si>
  <si>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</si>
  <si>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</si>
  <si>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</si>
  <si>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</si>
  <si>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</si>
  <si>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</si>
  <si>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</si>
  <si>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</si>
  <si>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</si>
  <si>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</si>
  <si>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</si>
  <si>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</si>
  <si>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</si>
  <si>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</si>
  <si>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</si>
  <si>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</si>
  <si>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</si>
  <si>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</si>
  <si>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</si>
  <si>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</si>
  <si>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</si>
  <si>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</si>
  <si>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</si>
  <si>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</si>
  <si>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</si>
  <si>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</si>
  <si>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</si>
  <si>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</si>
  <si>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</si>
  <si>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</si>
  <si>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</si>
  <si>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</si>
  <si>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</si>
  <si>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</si>
  <si>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</si>
  <si>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</si>
  <si>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</si>
  <si>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</si>
  <si>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</si>
  <si>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</si>
  <si>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</si>
  <si>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</si>
  <si>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</si>
  <si>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</si>
  <si>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</si>
  <si>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</si>
  <si>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</si>
  <si>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</si>
  <si>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</si>
  <si>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</si>
  <si>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</si>
  <si>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</si>
  <si>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</si>
  <si>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</si>
  <si>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</si>
  <si>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</si>
  <si>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</si>
  <si>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</si>
  <si>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</si>
  <si>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</si>
  <si>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</si>
  <si>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</si>
  <si>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</si>
  <si>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</si>
  <si>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</si>
  <si>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</si>
  <si>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</si>
  <si>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</si>
  <si>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</si>
  <si>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</si>
  <si>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</si>
  <si>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</si>
  <si>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</si>
  <si>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</si>
  <si>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</si>
  <si>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</si>
  <si>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</si>
  <si>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</si>
  <si>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</si>
  <si>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</si>
  <si>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</si>
  <si>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</si>
  <si>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</si>
  <si>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</si>
  <si>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</si>
  <si>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</si>
  <si>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</si>
  <si>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</si>
  <si>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</si>
  <si>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</si>
  <si>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</si>
  <si>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</si>
  <si>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</si>
  <si>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</si>
  <si>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</si>
  <si>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</si>
  <si>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</si>
  <si>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</si>
  <si>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</si>
  <si>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</si>
  <si>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</si>
  <si>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</si>
  <si>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</si>
  <si>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</si>
  <si>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</si>
  <si>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</si>
  <si>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</si>
  <si>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</si>
  <si>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</si>
  <si>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</si>
  <si>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</si>
  <si>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</si>
  <si>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</si>
  <si>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</si>
  <si>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</si>
  <si>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</si>
  <si>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</si>
  <si>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</si>
  <si>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</si>
  <si>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</si>
  <si>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</si>
  <si>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</si>
  <si>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</si>
  <si>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</si>
  <si>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</si>
  <si>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</si>
  <si>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</si>
  <si>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</si>
  <si>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</si>
  <si>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</si>
  <si>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</si>
  <si>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</si>
  <si>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</si>
  <si>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</si>
  <si>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</si>
  <si>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</si>
  <si>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</si>
  <si>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</si>
  <si>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</si>
  <si>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</si>
  <si>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</si>
  <si>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</si>
  <si>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</si>
  <si>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</si>
  <si>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</si>
  <si>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</si>
  <si>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</si>
  <si>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</si>
  <si>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</si>
  <si>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</si>
  <si>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</si>
  <si>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</si>
  <si>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</si>
  <si>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</si>
  <si>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</si>
  <si>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</si>
  <si>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</si>
  <si>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</si>
  <si>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</si>
  <si>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</si>
  <si>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</si>
  <si>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</si>
  <si>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</si>
  <si>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</si>
  <si>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</si>
  <si>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</si>
  <si>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</si>
  <si>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</si>
  <si>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</si>
  <si>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</si>
  <si>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</si>
  <si>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</si>
  <si>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</si>
  <si>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</si>
  <si>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</si>
  <si>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</si>
  <si>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</si>
  <si>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</si>
  <si>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</si>
  <si>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</si>
  <si>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</si>
  <si>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</si>
  <si>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</si>
  <si>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</si>
  <si>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</si>
  <si>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</si>
  <si>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</si>
  <si>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</si>
  <si>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</si>
  <si>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</si>
  <si>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</si>
  <si>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</si>
  <si>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</si>
  <si>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</si>
  <si>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</si>
  <si>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</si>
  <si>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</si>
  <si>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</si>
  <si>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</si>
  <si>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</si>
  <si>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</si>
  <si>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</si>
  <si>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</si>
  <si>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</si>
  <si>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</si>
  <si>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</si>
  <si>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</si>
  <si>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</si>
  <si>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</si>
  <si>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</si>
  <si>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</si>
  <si>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</si>
  <si>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</si>
  <si>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</si>
  <si>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</si>
  <si>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</si>
  <si>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</si>
  <si>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</si>
  <si>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</si>
  <si>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</si>
  <si>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</si>
  <si>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</si>
  <si>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</si>
  <si>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</si>
  <si>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</si>
  <si>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</si>
  <si>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</si>
  <si>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</si>
  <si>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</si>
  <si>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</si>
  <si>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</si>
  <si>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</si>
  <si>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</si>
  <si>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</si>
  <si>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</si>
  <si>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</si>
  <si>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</si>
  <si>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</si>
  <si>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</si>
  <si>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</si>
  <si>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</si>
  <si>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</si>
  <si>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</si>
  <si>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</si>
  <si>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</si>
  <si>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</si>
  <si>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</si>
  <si>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</si>
  <si>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</si>
  <si>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</si>
  <si>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</si>
  <si>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</si>
  <si>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</si>
  <si>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</si>
  <si>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</si>
  <si>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</si>
  <si>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</si>
  <si>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</si>
  <si>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</si>
  <si>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</si>
  <si>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</si>
  <si>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</si>
  <si>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</si>
  <si>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</si>
  <si>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</si>
  <si>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</si>
  <si>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</si>
  <si>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</si>
  <si>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</si>
  <si>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</si>
  <si>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</si>
  <si>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</si>
  <si>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</si>
  <si>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</si>
  <si>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</si>
  <si>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</si>
  <si>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</si>
  <si>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</si>
  <si>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</si>
  <si>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</si>
  <si>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</si>
  <si>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</si>
  <si>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</si>
  <si>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</si>
  <si>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</si>
  <si>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</si>
  <si>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</si>
  <si>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</si>
  <si>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</si>
  <si>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</si>
  <si>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</si>
  <si>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</si>
  <si>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</si>
  <si>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</si>
  <si>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</si>
  <si>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</si>
  <si>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</si>
  <si>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</si>
  <si>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</si>
  <si>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</si>
  <si>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</si>
  <si>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</si>
  <si>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</si>
  <si>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</si>
  <si>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</si>
  <si>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</si>
  <si>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</si>
  <si>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</si>
  <si>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</si>
  <si>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</si>
  <si>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</si>
  <si>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</si>
  <si>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</si>
  <si>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</si>
  <si>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</si>
  <si>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</si>
  <si>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</si>
  <si>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</si>
  <si>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</si>
  <si>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</si>
  <si>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</si>
  <si>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</si>
  <si>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</si>
  <si>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</si>
  <si>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</si>
  <si>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</si>
  <si>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</si>
  <si>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</si>
  <si>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</si>
  <si>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</si>
  <si>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</si>
  <si>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</si>
  <si>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</si>
  <si>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</si>
  <si>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</si>
  <si>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</si>
  <si>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</si>
  <si>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</si>
  <si>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</si>
  <si>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</si>
  <si>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</si>
  <si>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</si>
  <si>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</si>
  <si>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</si>
  <si>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</si>
  <si>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</si>
  <si>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</si>
  <si>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</si>
  <si>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</si>
  <si>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</si>
  <si>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</si>
  <si>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</si>
  <si>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</si>
  <si>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</si>
  <si>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</si>
  <si>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</si>
  <si>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</si>
  <si>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</si>
  <si>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</si>
  <si>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</si>
  <si>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</si>
  <si>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</si>
  <si>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</si>
  <si>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</si>
  <si>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</si>
  <si>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</si>
  <si>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</si>
  <si>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</si>
  <si>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</si>
  <si>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</si>
  <si>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</si>
  <si>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</si>
  <si>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</si>
  <si>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</si>
  <si>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</si>
  <si>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</si>
  <si>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</si>
  <si>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</si>
  <si>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</si>
  <si>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</si>
  <si>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</si>
  <si>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</si>
  <si>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</si>
  <si>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</si>
  <si>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</si>
  <si>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</si>
  <si>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</si>
  <si>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</si>
  <si>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</si>
  <si>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</si>
  <si>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</si>
  <si>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</si>
  <si>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</si>
  <si>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</si>
  <si>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</si>
  <si>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</si>
  <si>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</si>
  <si>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</si>
  <si>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</si>
  <si>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</si>
  <si>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</si>
  <si>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</si>
  <si>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</si>
  <si>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</si>
  <si>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</si>
  <si>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</si>
  <si>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</si>
  <si>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</si>
  <si>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</si>
  <si>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</si>
  <si>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</si>
  <si>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</si>
  <si>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</si>
  <si>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</si>
  <si>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</si>
  <si>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</si>
  <si>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</si>
  <si>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</si>
  <si>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</si>
  <si>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</si>
  <si>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</si>
  <si>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</si>
  <si>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</si>
  <si>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</si>
  <si>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</si>
  <si>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</si>
  <si>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</si>
  <si>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</si>
  <si>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</si>
  <si>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</si>
  <si>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</si>
  <si>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</si>
  <si>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</si>
  <si>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</si>
  <si>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</si>
  <si>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</si>
  <si>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</si>
  <si>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</si>
  <si>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</si>
  <si>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</si>
  <si>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</si>
  <si>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</si>
  <si>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</si>
  <si>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</si>
  <si>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</si>
  <si>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</si>
  <si>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</si>
  <si>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</si>
  <si>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</si>
  <si>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</si>
  <si>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</si>
  <si>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</si>
  <si>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</si>
  <si>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</si>
  <si>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</si>
  <si>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</si>
  <si>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</si>
  <si>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</si>
  <si>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</si>
  <si>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</si>
  <si>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</si>
  <si>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</si>
  <si>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</si>
  <si>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</si>
  <si>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</si>
  <si>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</si>
  <si>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</si>
  <si>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</si>
  <si>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</si>
  <si>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</si>
  <si>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</si>
  <si>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</si>
  <si>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</si>
  <si>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</si>
  <si>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</si>
  <si>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</si>
  <si>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</si>
  <si>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</si>
  <si>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</si>
  <si>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</si>
  <si>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</si>
  <si>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</si>
  <si>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</si>
  <si>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</si>
  <si>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</si>
  <si>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</si>
  <si>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</si>
  <si>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</si>
  <si>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</si>
  <si>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</si>
  <si>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</si>
  <si>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</si>
  <si>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</si>
  <si>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</si>
  <si>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</si>
  <si>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</si>
  <si>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</si>
  <si>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</si>
  <si>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</si>
  <si>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</si>
  <si>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</si>
  <si>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</si>
  <si>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</si>
  <si>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</si>
  <si>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</si>
  <si>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</si>
  <si>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</si>
  <si>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</si>
  <si>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</si>
  <si>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</si>
  <si>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</si>
  <si>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</si>
  <si>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</si>
  <si>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</si>
  <si>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</si>
  <si>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</si>
  <si>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</si>
  <si>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</si>
  <si>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</si>
  <si>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</si>
  <si>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</si>
  <si>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</si>
  <si>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</si>
  <si>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</si>
  <si>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</si>
  <si>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</si>
  <si>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</si>
  <si>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</si>
  <si>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</si>
  <si>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</si>
  <si>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</si>
  <si>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</si>
  <si>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</si>
  <si>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</si>
  <si>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</si>
  <si>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</si>
  <si>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</si>
  <si>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</si>
  <si>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</si>
  <si>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</si>
  <si>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</si>
  <si>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</si>
  <si>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</si>
  <si>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</si>
  <si>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</si>
  <si>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</si>
  <si>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</si>
  <si>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</si>
  <si>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</si>
  <si>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</si>
  <si>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</si>
  <si>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</si>
  <si>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</si>
  <si>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</si>
  <si>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</si>
  <si>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</si>
  <si>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</si>
  <si>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</si>
  <si>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</si>
  <si>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</si>
  <si>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</si>
  <si>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</si>
  <si>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</si>
  <si>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</si>
  <si>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</si>
  <si>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</si>
  <si>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</si>
  <si>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</si>
  <si>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</si>
  <si>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</si>
  <si>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</si>
  <si>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</si>
  <si>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</si>
  <si>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</si>
  <si>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</si>
  <si>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</si>
  <si>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</si>
  <si>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</si>
  <si>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</si>
  <si>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</si>
  <si>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</si>
  <si>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</si>
  <si>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</si>
  <si>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</si>
  <si>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</si>
  <si>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</si>
  <si>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</si>
  <si>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</si>
  <si>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</si>
  <si>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</si>
  <si>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</si>
  <si>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</si>
  <si>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</si>
  <si>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</si>
  <si>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</si>
  <si>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</si>
  <si>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</si>
  <si>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</si>
  <si>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</si>
  <si>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</si>
  <si>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</si>
  <si>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</si>
  <si>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</si>
  <si>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</si>
  <si>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</si>
  <si>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</si>
  <si>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</si>
  <si>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</si>
  <si>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</si>
  <si>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</si>
  <si>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</si>
  <si>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</si>
  <si>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</si>
  <si>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</si>
  <si>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</si>
  <si>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</si>
  <si>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</si>
  <si>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</si>
  <si>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</si>
  <si>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</si>
  <si>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</si>
  <si>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</si>
  <si>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</si>
  <si>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</si>
  <si>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</si>
  <si>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</si>
  <si>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</si>
  <si>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</si>
  <si>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</si>
  <si>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</si>
  <si>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</si>
  <si>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</si>
  <si>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</si>
  <si>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</si>
  <si>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</si>
  <si>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</si>
  <si>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</si>
  <si>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</si>
  <si>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</si>
  <si>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</si>
  <si>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</si>
  <si>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</si>
  <si>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</si>
  <si>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</si>
  <si>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</si>
  <si>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</si>
  <si>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</si>
  <si>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</si>
  <si>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</si>
  <si>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</si>
  <si>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</si>
  <si>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</si>
  <si>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</si>
  <si>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</si>
  <si>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</si>
  <si>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</si>
  <si>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</si>
  <si>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</si>
  <si>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</si>
  <si>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</si>
  <si>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</si>
  <si>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</si>
  <si>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</si>
  <si>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</si>
  <si>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</si>
  <si>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</si>
  <si>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</si>
  <si>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</si>
  <si>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</si>
  <si>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</si>
  <si>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</si>
  <si>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</si>
  <si>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</si>
  <si>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</si>
  <si>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</si>
  <si>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</si>
  <si>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</si>
  <si>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</si>
  <si>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</si>
  <si>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</si>
  <si>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</si>
  <si>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</si>
  <si>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</si>
  <si>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</si>
  <si>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</si>
  <si>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</si>
  <si>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</si>
  <si>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</si>
  <si>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</si>
  <si>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</si>
  <si>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</si>
  <si>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</si>
  <si>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</si>
  <si>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</si>
  <si>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</si>
  <si>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</si>
  <si>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</si>
  <si>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</si>
  <si>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</si>
  <si>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</si>
  <si>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</si>
  <si>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</si>
  <si>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</si>
  <si>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</si>
  <si>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</si>
  <si>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</si>
  <si>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</si>
  <si>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</si>
  <si>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</si>
  <si>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</si>
  <si>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</si>
  <si>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</si>
  <si>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</si>
  <si>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</si>
  <si>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</si>
  <si>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</si>
  <si>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</si>
  <si>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</si>
  <si>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</si>
  <si>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</si>
  <si>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</si>
  <si>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</si>
  <si>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</si>
  <si>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</si>
  <si>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</si>
  <si>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</si>
  <si>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</si>
  <si>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</si>
  <si>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</si>
  <si>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</si>
  <si>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</si>
  <si>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</si>
  <si>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</si>
  <si>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</si>
  <si>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</si>
  <si>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</si>
  <si>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</si>
  <si>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</si>
  <si>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</si>
  <si>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</si>
  <si>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</si>
  <si>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</si>
  <si>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</si>
  <si>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</si>
  <si>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</si>
  <si>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</si>
  <si>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</si>
  <si>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</si>
  <si>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</si>
  <si>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</si>
  <si>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</si>
  <si>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</si>
  <si>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</si>
  <si>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</si>
  <si>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</si>
  <si>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</si>
  <si>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</si>
  <si>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</si>
  <si>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</si>
  <si>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</si>
  <si>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</si>
  <si>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</si>
  <si>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</si>
  <si>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</si>
  <si>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</si>
  <si>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</si>
  <si>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</si>
  <si>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</si>
  <si>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</si>
  <si>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</si>
  <si>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</si>
  <si>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</si>
  <si>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</si>
  <si>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</si>
  <si>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</si>
  <si>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</si>
  <si>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</si>
  <si>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</si>
  <si>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</si>
  <si>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</si>
  <si>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</si>
  <si>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</si>
  <si>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</si>
  <si>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</si>
  <si>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</si>
  <si>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</si>
  <si>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</si>
  <si>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</si>
  <si>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</si>
  <si>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</si>
  <si>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</si>
  <si>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</si>
  <si>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</si>
  <si>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</si>
  <si>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</si>
  <si>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</si>
  <si>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</si>
  <si>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</si>
  <si>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</si>
  <si>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</si>
  <si>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</si>
  <si>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</si>
  <si>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</si>
  <si>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</si>
  <si>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</si>
  <si>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</si>
  <si>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</si>
  <si>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</si>
  <si>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</si>
  <si>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</si>
  <si>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</si>
  <si>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</si>
  <si>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</si>
  <si>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</si>
  <si>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</si>
  <si>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</si>
  <si>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</si>
  <si>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</si>
  <si>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</si>
  <si>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</si>
  <si>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</si>
  <si>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</si>
  <si>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</si>
  <si>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</si>
  <si>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</si>
  <si>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</si>
  <si>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</si>
  <si>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</si>
  <si>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</si>
  <si>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</si>
  <si>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</si>
  <si>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</si>
  <si>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</si>
  <si>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</si>
  <si>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</si>
  <si>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</si>
  <si>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</si>
  <si>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</si>
  <si>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</si>
  <si>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</si>
  <si>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</si>
  <si>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</si>
  <si>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</si>
  <si>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</si>
  <si>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</si>
  <si>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</si>
  <si>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</si>
  <si>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</si>
  <si>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</si>
  <si>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</si>
  <si>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</si>
  <si>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</si>
  <si>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</si>
  <si>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</si>
  <si>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</si>
  <si>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</si>
  <si>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</si>
  <si>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</si>
  <si>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</si>
  <si>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</si>
  <si>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</si>
  <si>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</si>
  <si>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</si>
  <si>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</si>
  <si>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</si>
  <si>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</si>
  <si>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</si>
  <si>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</si>
  <si>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</si>
  <si>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</si>
  <si>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</si>
  <si>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</si>
  <si>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</si>
  <si>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</si>
  <si>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</si>
  <si>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</si>
  <si>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</si>
  <si>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</si>
  <si>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</si>
  <si>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</si>
  <si>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</si>
  <si>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</si>
  <si>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</si>
  <si>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</si>
  <si>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</si>
  <si>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</si>
  <si>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</si>
  <si>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</si>
  <si>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</si>
  <si>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</si>
  <si>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</si>
  <si>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</si>
  <si>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</si>
  <si>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</si>
  <si>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</si>
  <si>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</si>
  <si>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</si>
  <si>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</si>
  <si>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</si>
  <si>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</si>
  <si>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</si>
  <si>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</si>
  <si>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</si>
  <si>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</si>
  <si>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</si>
  <si>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</si>
  <si>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</si>
  <si>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</si>
  <si>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</si>
  <si>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</si>
  <si>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</si>
  <si>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</si>
  <si>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</si>
  <si>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</si>
  <si>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</si>
  <si>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</si>
  <si>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</si>
  <si>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</si>
  <si>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</si>
  <si>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</si>
  <si>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</si>
  <si>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</si>
  <si>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</si>
  <si>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</si>
  <si>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</si>
  <si>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</si>
  <si>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</si>
  <si>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</si>
  <si>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</si>
  <si>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</si>
  <si>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</si>
  <si>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</si>
  <si>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</si>
  <si>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</si>
  <si>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</si>
  <si>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</si>
  <si>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</si>
  <si>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</si>
  <si>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</si>
  <si>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</si>
  <si>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</si>
  <si>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</si>
  <si>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</si>
  <si>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</si>
  <si>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</si>
  <si>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</si>
  <si>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</si>
  <si>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</si>
  <si>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</si>
  <si>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</si>
  <si>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</si>
  <si>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</si>
  <si>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</si>
  <si>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</si>
  <si>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</si>
  <si>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</si>
  <si>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</si>
  <si>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</si>
  <si>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</si>
  <si>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</si>
  <si>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</si>
  <si>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</si>
  <si>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</si>
  <si>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</si>
  <si>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</si>
  <si>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</si>
  <si>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</si>
  <si>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</si>
  <si>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</si>
  <si>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</si>
  <si>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</si>
  <si>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</si>
  <si>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</si>
  <si>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</si>
  <si>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</si>
  <si>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</si>
  <si>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</si>
  <si>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</si>
  <si>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</si>
  <si>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</si>
  <si>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</si>
  <si>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</si>
  <si>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</si>
  <si>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</si>
  <si>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</si>
  <si>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</si>
  <si>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</si>
  <si>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</si>
  <si>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</si>
  <si>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</si>
  <si>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</si>
  <si>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</si>
  <si>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</si>
  <si>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</si>
  <si>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</si>
  <si>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</si>
  <si>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</si>
  <si>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</si>
  <si>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</si>
  <si>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</si>
  <si>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</si>
  <si>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</si>
  <si>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</si>
  <si>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</si>
  <si>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</si>
  <si>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</si>
  <si>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</si>
  <si>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</si>
  <si>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</si>
  <si>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</si>
  <si>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</si>
  <si>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</si>
  <si>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</si>
  <si>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</si>
  <si>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</si>
  <si>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</si>
  <si>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</si>
  <si>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</si>
  <si>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</si>
  <si>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</si>
  <si>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</si>
  <si>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</si>
  <si>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</si>
  <si>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</si>
  <si>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</si>
  <si>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</si>
  <si>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</si>
  <si>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</si>
  <si>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</si>
  <si>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</si>
  <si>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</si>
  <si>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</si>
  <si>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</si>
  <si>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</si>
  <si>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</si>
  <si>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</si>
  <si>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</si>
  <si>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</si>
  <si>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</si>
  <si>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</si>
  <si>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</si>
  <si>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</si>
  <si>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</si>
  <si>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</si>
  <si>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</si>
  <si>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</si>
  <si>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</si>
  <si>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</si>
  <si>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</si>
  <si>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</si>
  <si>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</si>
  <si>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</si>
  <si>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</si>
  <si>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</si>
  <si>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</si>
  <si>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</si>
  <si>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</si>
  <si>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</si>
  <si>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</si>
  <si>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</si>
  <si>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</si>
  <si>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</si>
  <si>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</si>
  <si>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</si>
  <si>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</si>
  <si>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</si>
  <si>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</si>
  <si>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</si>
  <si>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</si>
  <si>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</si>
  <si>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</si>
  <si>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</si>
  <si>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</si>
  <si>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</si>
  <si>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</si>
  <si>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</si>
  <si>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</si>
  <si>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</si>
  <si>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</si>
  <si>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</si>
  <si>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</si>
  <si>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</si>
  <si>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</si>
  <si>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</si>
  <si>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</si>
  <si>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</si>
  <si>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</si>
  <si>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</si>
  <si>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</si>
  <si>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</si>
  <si>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</si>
  <si>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</si>
  <si>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</si>
  <si>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</si>
  <si>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</si>
  <si>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</si>
  <si>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</si>
  <si>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</si>
  <si>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</si>
  <si>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</si>
  <si>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</si>
  <si>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</si>
  <si>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</si>
  <si>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</si>
  <si>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</si>
  <si>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</si>
  <si>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</si>
  <si>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</si>
  <si>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</si>
  <si>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</si>
  <si>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</si>
  <si>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</si>
  <si>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</si>
  <si>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</si>
  <si>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</si>
  <si>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</si>
  <si>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</si>
  <si>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</si>
  <si>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</si>
  <si>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</si>
  <si>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</si>
  <si>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</si>
  <si>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</si>
  <si>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</si>
  <si>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</si>
  <si>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</si>
  <si>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</si>
  <si>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</si>
  <si>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</si>
  <si>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</si>
  <si>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</si>
  <si>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</si>
  <si>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</si>
  <si>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</si>
  <si>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</si>
  <si>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</si>
  <si>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</si>
  <si>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</si>
  <si>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</si>
  <si>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</si>
  <si>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</si>
  <si>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</si>
  <si>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</si>
  <si>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</si>
  <si>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</si>
  <si>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</si>
  <si>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</si>
  <si>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</si>
  <si>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</si>
  <si>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</si>
  <si>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</si>
  <si>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</si>
  <si>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</si>
  <si>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</si>
  <si>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</si>
  <si>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</si>
  <si>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</si>
  <si>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</si>
  <si>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</si>
  <si>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</si>
  <si>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</si>
  <si>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</si>
  <si>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</si>
  <si>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</si>
  <si>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</si>
  <si>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</si>
  <si>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</si>
  <si>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</si>
  <si>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</si>
  <si>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</si>
  <si>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</si>
  <si>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</si>
  <si>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</si>
  <si>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</si>
  <si>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</si>
  <si>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</si>
  <si>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</si>
  <si>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</si>
  <si>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</si>
  <si>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</si>
  <si>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</si>
  <si>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</si>
  <si>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</si>
  <si>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</si>
  <si>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</si>
  <si>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</si>
  <si>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</si>
  <si>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</si>
  <si>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</si>
  <si>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</si>
  <si>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</si>
  <si>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</si>
  <si>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</si>
  <si>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</si>
  <si>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</si>
  <si>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</si>
  <si>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</si>
  <si>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</si>
  <si>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</si>
  <si>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</si>
  <si>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</si>
  <si>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</si>
  <si>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</si>
  <si>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</si>
  <si>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</si>
  <si>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</si>
  <si>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</si>
  <si>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</si>
  <si>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</si>
  <si>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</si>
  <si>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</si>
  <si>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</si>
  <si>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</si>
  <si>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</si>
  <si>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</si>
  <si>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</si>
  <si>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</si>
  <si>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</si>
  <si>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</si>
  <si>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</si>
  <si>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</si>
  <si>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</si>
  <si>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</si>
  <si>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</si>
  <si>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</si>
  <si>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</si>
  <si>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</si>
  <si>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</si>
  <si>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</si>
  <si>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</si>
  <si>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</si>
  <si>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</si>
  <si>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</si>
  <si>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</si>
  <si>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</si>
  <si>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</si>
  <si>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</si>
  <si>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</si>
  <si>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</si>
  <si>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</si>
  <si>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</si>
  <si>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</si>
  <si>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</si>
  <si>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</si>
  <si>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</si>
  <si>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</si>
  <si>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</si>
  <si>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</si>
  <si>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</si>
  <si>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</si>
  <si>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</si>
  <si>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</si>
  <si>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</si>
  <si>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</si>
  <si>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</si>
  <si>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</si>
  <si>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</si>
  <si>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</si>
  <si>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</si>
  <si>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</si>
  <si>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</si>
  <si>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</si>
  <si>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</si>
  <si>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</si>
  <si>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</si>
  <si>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</si>
  <si>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</si>
  <si>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</si>
  <si>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</si>
  <si>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</si>
  <si>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</si>
  <si>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</si>
  <si>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</si>
  <si>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</si>
  <si>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</si>
  <si>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</si>
  <si>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</si>
  <si>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</si>
  <si>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</si>
  <si>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</si>
  <si>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</si>
  <si>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</si>
  <si>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</si>
  <si>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</si>
  <si>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</si>
  <si>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</si>
  <si>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</si>
  <si>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</si>
  <si>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</si>
  <si>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</si>
  <si>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</si>
  <si>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</si>
  <si>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</si>
  <si>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</si>
  <si>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</si>
  <si>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</si>
  <si>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</si>
  <si>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</si>
  <si>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</si>
  <si>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</si>
  <si>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</si>
  <si>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</si>
  <si>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</si>
  <si>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</si>
  <si>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</si>
  <si>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</si>
  <si>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</si>
  <si>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</si>
  <si>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</si>
  <si>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</si>
  <si>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</si>
  <si>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</si>
  <si>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</si>
  <si>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</si>
  <si>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</si>
  <si>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</si>
  <si>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</si>
  <si>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</si>
  <si>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</si>
  <si>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</si>
  <si>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</si>
  <si>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</si>
  <si>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</si>
  <si>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</si>
  <si>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</si>
  <si>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</si>
  <si>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</si>
  <si>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</si>
  <si>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</si>
  <si>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</si>
  <si>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</si>
  <si>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</si>
  <si>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</si>
  <si>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</si>
  <si>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</si>
  <si>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</si>
  <si>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</si>
  <si>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</si>
  <si>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</si>
  <si>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</si>
  <si>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</si>
  <si>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</si>
  <si>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</si>
  <si>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</si>
  <si>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</si>
  <si>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</si>
  <si>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</si>
  <si>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</si>
  <si>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</si>
  <si>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</si>
  <si>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</si>
  <si>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</si>
  <si>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</si>
  <si>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</si>
  <si>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</si>
  <si>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</si>
  <si>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</si>
  <si>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</si>
  <si>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</si>
  <si>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</si>
  <si>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</si>
  <si>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</si>
  <si>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</si>
  <si>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</si>
  <si>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</si>
  <si>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</si>
  <si>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</si>
  <si>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</si>
  <si>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</si>
  <si>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</si>
  <si>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</si>
  <si>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</si>
  <si>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</si>
  <si>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</si>
  <si>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</si>
  <si>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</si>
  <si>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</si>
  <si>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</si>
  <si>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</si>
  <si>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</si>
  <si>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</si>
  <si>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</si>
  <si>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</si>
  <si>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</si>
  <si>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</si>
  <si>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</si>
  <si>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</si>
  <si>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</si>
  <si>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</si>
  <si>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</si>
  <si>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</si>
  <si>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</si>
  <si>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</si>
  <si>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</si>
  <si>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</si>
  <si>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</si>
  <si>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</si>
  <si>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</si>
  <si>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</si>
  <si>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</si>
  <si>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</si>
  <si>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</si>
  <si>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</si>
  <si>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</si>
  <si>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</si>
  <si>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</si>
  <si>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</si>
  <si>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</si>
  <si>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</si>
  <si>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</si>
  <si>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</si>
  <si>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</si>
  <si>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</si>
  <si>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</si>
  <si>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</si>
  <si>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</si>
  <si>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</si>
  <si>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</si>
  <si>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</si>
  <si>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</si>
  <si>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</si>
  <si>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</si>
  <si>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</si>
  <si>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</si>
  <si>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</si>
  <si>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</si>
  <si>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</si>
  <si>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</si>
  <si>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</si>
  <si>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</si>
  <si>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</si>
  <si>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</si>
  <si>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</si>
  <si>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</si>
  <si>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</si>
  <si>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</si>
  <si>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</si>
  <si>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</si>
  <si>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</si>
  <si>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</si>
  <si>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</si>
  <si>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</si>
  <si>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</si>
  <si>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</si>
  <si>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</si>
  <si>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</si>
  <si>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</si>
  <si>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</si>
  <si>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</si>
  <si>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</si>
  <si>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</si>
  <si>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</si>
  <si>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</si>
  <si>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</si>
  <si>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</si>
  <si>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</si>
  <si>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</si>
  <si>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</si>
  <si>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</si>
  <si>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</si>
  <si>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</si>
  <si>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</si>
  <si>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</si>
  <si>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</si>
  <si>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</si>
  <si>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</si>
  <si>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</si>
  <si>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</si>
  <si>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</si>
  <si>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</si>
  <si>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</si>
  <si>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</si>
  <si>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</si>
  <si>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</si>
  <si>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</si>
  <si>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</si>
  <si>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</si>
  <si>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</si>
  <si>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</si>
  <si>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</si>
  <si>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</si>
  <si>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</si>
  <si>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</si>
  <si>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</si>
  <si>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</si>
  <si>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</si>
  <si>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</si>
  <si>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</si>
  <si>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</si>
  <si>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</si>
  <si>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</si>
  <si>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</si>
  <si>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</si>
  <si>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</si>
  <si>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</si>
  <si>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</si>
  <si>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</si>
  <si>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</si>
  <si>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</si>
  <si>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</si>
  <si>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</si>
  <si>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</si>
  <si>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</si>
  <si>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</si>
  <si>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</si>
  <si>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</si>
  <si>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</si>
  <si>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</si>
  <si>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</si>
  <si>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</si>
  <si>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</si>
  <si>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</si>
  <si>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</si>
  <si>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</si>
  <si>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</si>
  <si>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</si>
  <si>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</si>
  <si>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</si>
  <si>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</si>
  <si>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</si>
  <si>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</si>
  <si>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</si>
  <si>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</si>
  <si>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</si>
  <si>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</si>
  <si>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</si>
  <si>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</si>
  <si>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</si>
  <si>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</si>
  <si>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</si>
  <si>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</si>
  <si>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</si>
  <si>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</si>
  <si>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</si>
  <si>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</si>
  <si>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</si>
  <si>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</si>
  <si>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</si>
  <si>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</si>
  <si>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</si>
  <si>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</si>
  <si>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</si>
  <si>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</si>
  <si>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</si>
  <si>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</si>
  <si>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</si>
  <si>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</si>
  <si>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</si>
  <si>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</si>
  <si>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</si>
  <si>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</si>
  <si>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</si>
  <si>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</si>
  <si>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</si>
  <si>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</si>
  <si>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</si>
  <si>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</si>
  <si>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</si>
  <si>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</si>
  <si>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</si>
  <si>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</si>
  <si>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</si>
  <si>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</si>
  <si>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</si>
  <si>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</si>
  <si>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</si>
  <si>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</si>
  <si>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</si>
  <si>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</si>
  <si>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</si>
  <si>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</si>
  <si>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</si>
  <si>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</si>
  <si>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</si>
  <si>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</si>
  <si>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</si>
  <si>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</si>
  <si>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</si>
  <si>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</si>
  <si>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</si>
  <si>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</si>
  <si>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</si>
  <si>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</si>
  <si>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</si>
  <si>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</si>
  <si>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</si>
  <si>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</si>
  <si>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</si>
  <si>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</si>
  <si>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</si>
  <si>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</si>
  <si>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</si>
  <si>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</si>
  <si>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</si>
  <si>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</si>
  <si>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</si>
  <si>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</si>
  <si>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</si>
  <si>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</si>
  <si>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</si>
  <si>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</si>
  <si>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</si>
  <si>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</si>
  <si>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</si>
  <si>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</si>
  <si>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</si>
  <si>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</si>
  <si>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</si>
  <si>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</si>
  <si>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</si>
  <si>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</si>
  <si>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</si>
  <si>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</si>
  <si>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</si>
  <si>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</si>
  <si>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</si>
  <si>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</si>
  <si>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</si>
  <si>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</si>
  <si>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</si>
  <si>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</si>
  <si>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</si>
  <si>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</si>
  <si>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</si>
  <si>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</si>
  <si>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</si>
  <si>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</si>
  <si>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</si>
  <si>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</si>
  <si>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</si>
  <si>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</si>
  <si>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</si>
  <si>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</si>
  <si>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</si>
  <si>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</si>
  <si>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</si>
  <si>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</si>
  <si>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</si>
  <si>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</si>
  <si>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</si>
  <si>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</si>
  <si>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</si>
  <si>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</si>
  <si>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</si>
  <si>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</si>
  <si>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</si>
  <si>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</si>
  <si>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</si>
  <si>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</si>
  <si>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</si>
  <si>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</si>
  <si>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</si>
  <si>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</si>
  <si>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</si>
  <si>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</si>
  <si>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</si>
  <si>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</si>
  <si>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</si>
  <si>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</si>
  <si>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</si>
  <si>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</si>
  <si>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</si>
  <si>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</si>
  <si>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</si>
  <si>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</si>
  <si>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</si>
  <si>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</si>
  <si>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</si>
  <si>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</si>
  <si>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</si>
  <si>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</si>
  <si>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</si>
  <si>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</si>
  <si>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</si>
  <si>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</si>
  <si>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</si>
  <si>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</si>
  <si>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</si>
  <si>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</si>
  <si>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</si>
  <si>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</si>
  <si>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</si>
  <si>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</si>
  <si>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</si>
  <si>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</si>
  <si>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</si>
  <si>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</si>
  <si>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</si>
  <si>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</si>
  <si>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</si>
  <si>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</si>
  <si>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</si>
  <si>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</si>
  <si>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</si>
  <si>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</si>
  <si>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</si>
  <si>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</si>
  <si>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</si>
  <si>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</si>
  <si>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</si>
  <si>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</si>
  <si>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</si>
  <si>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</si>
  <si>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</si>
  <si>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</si>
  <si>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</si>
  <si>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</si>
  <si>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</si>
  <si>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</si>
  <si>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</si>
  <si>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</si>
  <si>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</si>
  <si>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</si>
  <si>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</si>
  <si>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</si>
  <si>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</si>
  <si>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</si>
  <si>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</si>
  <si>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</si>
  <si>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</si>
  <si>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</si>
  <si>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</si>
  <si>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</si>
  <si>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</si>
  <si>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</si>
  <si>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</si>
  <si>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</si>
  <si>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</si>
  <si>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</si>
  <si>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</si>
  <si>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</si>
  <si>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</si>
  <si>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</si>
  <si>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</si>
  <si>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</si>
  <si>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</si>
  <si>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</si>
  <si>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</si>
  <si>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</si>
  <si>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</si>
  <si>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</si>
  <si>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</si>
  <si>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</si>
  <si>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</si>
  <si>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</si>
  <si>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</si>
  <si>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</si>
  <si>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</si>
  <si>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</si>
  <si>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</si>
  <si>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</si>
  <si>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</si>
  <si>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</si>
  <si>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</si>
  <si>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</si>
  <si>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</si>
  <si>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</si>
  <si>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</si>
  <si>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</si>
  <si>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</si>
  <si>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</si>
  <si>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</si>
  <si>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</si>
  <si>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</si>
  <si>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</si>
  <si>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</si>
  <si>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</si>
  <si>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</si>
  <si>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</si>
  <si>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</si>
  <si>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</si>
  <si>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</si>
  <si>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</si>
  <si>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</si>
  <si>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</si>
  <si>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</si>
  <si>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</si>
  <si>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</si>
  <si>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</si>
  <si>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</si>
  <si>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</si>
  <si>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</si>
  <si>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</si>
  <si>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</si>
  <si>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</si>
  <si>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</si>
  <si>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</si>
  <si>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</si>
  <si>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</si>
  <si>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</si>
  <si>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</si>
  <si>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</si>
  <si>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</si>
  <si>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</si>
  <si>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</si>
  <si>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</si>
  <si>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</si>
  <si>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</si>
  <si>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</si>
  <si>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</si>
  <si>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</si>
  <si>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</si>
  <si>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</si>
  <si>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</si>
  <si>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</si>
  <si>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</si>
  <si>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</si>
  <si>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</si>
  <si>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</si>
  <si>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</si>
  <si>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</si>
  <si>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</si>
  <si>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</si>
  <si>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</si>
  <si>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</si>
  <si>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</si>
  <si>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</si>
  <si>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</si>
  <si>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</si>
  <si>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</si>
  <si>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</si>
  <si>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</si>
  <si>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</si>
  <si>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</si>
  <si>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</si>
  <si>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</si>
  <si>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</si>
  <si>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</si>
  <si>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</si>
  <si>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</si>
  <si>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</si>
  <si>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</si>
  <si>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</si>
  <si>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</si>
  <si>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</si>
  <si>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</si>
  <si>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</si>
  <si>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</si>
  <si>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</si>
  <si>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</si>
  <si>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</si>
  <si>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</si>
  <si>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</si>
  <si>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</si>
  <si>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</si>
  <si>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</si>
  <si>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</si>
  <si>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</si>
  <si>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</si>
  <si>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</si>
  <si>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</si>
  <si>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</si>
  <si>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</si>
  <si>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</si>
  <si>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</si>
  <si>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</si>
  <si>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</si>
  <si>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</si>
  <si>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</si>
  <si>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</si>
  <si>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</si>
  <si>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</si>
  <si>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</si>
  <si>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</si>
  <si>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</si>
  <si>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</si>
  <si>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</si>
  <si>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</si>
  <si>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</si>
  <si>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</si>
  <si>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</si>
  <si>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</si>
  <si>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</si>
  <si>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</si>
  <si>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</si>
  <si>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</si>
  <si>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</si>
  <si>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</si>
  <si>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</si>
  <si>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</si>
  <si>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</si>
  <si>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</si>
  <si>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</si>
  <si>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</si>
  <si>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</si>
  <si>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</si>
  <si>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</si>
  <si>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</si>
  <si>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</si>
  <si>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</si>
  <si>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</si>
  <si>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</si>
  <si>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</si>
  <si>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</si>
  <si>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</si>
  <si>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</si>
  <si>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</si>
  <si>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</si>
  <si>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</si>
  <si>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</si>
  <si>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</si>
  <si>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</si>
  <si>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</si>
  <si>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</si>
  <si>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</si>
  <si>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</si>
  <si>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</si>
  <si>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</si>
  <si>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</si>
  <si>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</si>
  <si>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</si>
  <si>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</si>
  <si>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</si>
  <si>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</si>
  <si>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</si>
  <si>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</si>
  <si>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</si>
  <si>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</si>
  <si>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</si>
  <si>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</si>
  <si>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</si>
  <si>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</si>
  <si>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</si>
  <si>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</si>
  <si>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</si>
  <si>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</si>
  <si>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</si>
  <si>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</si>
  <si>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</si>
  <si>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</si>
  <si>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</si>
  <si>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</si>
  <si>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</si>
  <si>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</si>
  <si>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</si>
  <si>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</si>
  <si>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</si>
  <si>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</si>
  <si>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</si>
  <si>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</si>
  <si>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</si>
  <si>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</si>
  <si>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</si>
  <si>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</si>
  <si>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</si>
  <si>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</si>
  <si>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</si>
  <si>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</si>
  <si>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</si>
  <si>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</si>
  <si>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</si>
  <si>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</si>
  <si>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</si>
  <si>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</si>
  <si>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</si>
  <si>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</si>
  <si>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</si>
  <si>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</si>
  <si>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</si>
  <si>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</si>
  <si>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</si>
  <si>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</si>
  <si>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</si>
  <si>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</si>
  <si>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</si>
  <si>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</si>
  <si>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</si>
  <si>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</si>
  <si>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</si>
  <si>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</si>
  <si>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</si>
  <si>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</si>
  <si>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</si>
  <si>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</si>
  <si>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</si>
  <si>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</si>
  <si>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</si>
  <si>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</si>
  <si>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</si>
  <si>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</si>
  <si>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</si>
  <si>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</si>
  <si>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</si>
  <si>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</si>
  <si>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</si>
  <si>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</si>
  <si>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</si>
  <si>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</si>
  <si>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</si>
  <si>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</si>
  <si>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</si>
  <si>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</si>
  <si>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</si>
  <si>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</si>
  <si>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</si>
  <si>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</si>
  <si>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</si>
  <si>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</si>
  <si>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</si>
  <si>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</si>
  <si>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</si>
  <si>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</si>
  <si>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</si>
  <si>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</si>
  <si>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</si>
  <si>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</si>
  <si>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</si>
  <si>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</si>
  <si>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</si>
  <si>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</si>
  <si>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</si>
  <si>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</si>
  <si>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</si>
  <si>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</si>
  <si>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</si>
  <si>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</si>
  <si>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</si>
  <si>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</si>
  <si>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</si>
  <si>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</si>
  <si>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</si>
  <si>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</si>
  <si>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</si>
  <si>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</si>
  <si>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</si>
  <si>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</si>
  <si>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</si>
  <si>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</si>
  <si>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</si>
  <si>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</si>
  <si>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</si>
  <si>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</si>
  <si>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</si>
  <si>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</si>
  <si>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</si>
  <si>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</si>
  <si>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</si>
  <si>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</si>
  <si>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</si>
  <si>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</si>
  <si>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</si>
  <si>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</si>
  <si>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</si>
  <si>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</si>
  <si>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</si>
  <si>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</si>
  <si>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</si>
  <si>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</si>
  <si>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</si>
  <si>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</si>
  <si>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</si>
  <si>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</si>
  <si>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</si>
  <si>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</si>
  <si>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</si>
  <si>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</si>
  <si>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</si>
  <si>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</si>
  <si>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</si>
  <si>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</si>
  <si>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</si>
  <si>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</si>
  <si>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</si>
  <si>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</si>
  <si>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</si>
  <si>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</si>
  <si>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</si>
  <si>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</si>
  <si>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</si>
  <si>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</si>
  <si>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</si>
  <si>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</si>
  <si>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</si>
  <si>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</si>
  <si>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</si>
  <si>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</si>
  <si>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</si>
  <si>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</si>
  <si>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</si>
  <si>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</si>
  <si>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</si>
  <si>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</si>
  <si>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</si>
  <si>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</si>
  <si>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</si>
  <si>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</si>
  <si>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</si>
  <si>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</si>
  <si>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</si>
  <si>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</si>
  <si>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</si>
  <si>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</si>
  <si>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</si>
  <si>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</si>
  <si>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</si>
  <si>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</si>
  <si>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</si>
  <si>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</si>
  <si>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</si>
  <si>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</si>
  <si>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</si>
  <si>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</si>
  <si>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</si>
  <si>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</si>
  <si>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</si>
  <si>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</si>
  <si>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</si>
  <si>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</si>
  <si>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</si>
  <si>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</si>
  <si>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</si>
  <si>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</si>
  <si>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</si>
  <si>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</si>
  <si>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</si>
  <si>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</si>
  <si>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</si>
  <si>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</si>
  <si>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</si>
  <si>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</si>
  <si>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</si>
  <si>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</si>
  <si>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</si>
  <si>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</si>
  <si>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</si>
  <si>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</si>
  <si>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</si>
  <si>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</si>
  <si>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</si>
  <si>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</si>
  <si>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</si>
  <si>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</si>
  <si>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</si>
  <si>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</si>
  <si>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</si>
  <si>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</si>
  <si>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</si>
  <si>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</si>
  <si>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</si>
  <si>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</si>
  <si>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</si>
  <si>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</si>
  <si>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</si>
  <si>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</si>
  <si>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</si>
  <si>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</si>
  <si>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</si>
  <si>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</si>
  <si>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</si>
  <si>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</si>
  <si>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</si>
  <si>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</si>
  <si>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</si>
  <si>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</si>
  <si>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</si>
  <si>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</si>
  <si>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</si>
  <si>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</si>
  <si>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</si>
  <si>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</si>
  <si>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</si>
  <si>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</si>
  <si>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</si>
  <si>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</si>
  <si>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</si>
  <si>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</si>
  <si>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</si>
  <si>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</si>
  <si>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</si>
  <si>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</si>
  <si>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</si>
  <si>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</si>
  <si>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</si>
  <si>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</si>
  <si>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</si>
  <si>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</si>
  <si>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</si>
  <si>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</si>
  <si>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</si>
  <si>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</si>
  <si>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</si>
  <si>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</si>
  <si>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</si>
  <si>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</si>
  <si>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</si>
  <si>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</si>
  <si>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</si>
  <si>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</si>
  <si>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</si>
  <si>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</si>
  <si>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</si>
  <si>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</si>
  <si>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</si>
  <si>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</si>
  <si>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</si>
  <si>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</si>
  <si>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</si>
  <si>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</si>
  <si>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</si>
  <si>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</si>
  <si>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</si>
  <si>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</si>
  <si>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</si>
  <si>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</si>
  <si>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</si>
  <si>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</si>
  <si>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</si>
  <si>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</si>
  <si>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</si>
  <si>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</si>
  <si>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</si>
  <si>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</si>
  <si>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</si>
  <si>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</si>
  <si>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</si>
  <si>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</si>
  <si>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</si>
  <si>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</si>
  <si>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</si>
  <si>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</si>
  <si>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</si>
  <si>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</si>
  <si>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</si>
  <si>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</si>
  <si>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</si>
  <si>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</si>
  <si>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</si>
  <si>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</si>
  <si>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</si>
  <si>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</si>
  <si>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</si>
  <si>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</si>
  <si>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</si>
  <si>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</si>
  <si>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</si>
  <si>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</si>
  <si>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</si>
  <si>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</si>
  <si>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</si>
  <si>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</si>
  <si>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</si>
  <si>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</si>
  <si>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</si>
  <si>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</si>
  <si>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</si>
  <si>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</si>
  <si>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</si>
  <si>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</si>
  <si>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</si>
  <si>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</si>
  <si>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</si>
  <si>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</si>
  <si>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</si>
  <si>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</si>
  <si>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</si>
  <si>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</si>
  <si>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</si>
  <si>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</si>
  <si>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</si>
  <si>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</si>
  <si>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</si>
  <si>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</si>
  <si>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</si>
  <si>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</si>
  <si>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</si>
  <si>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</si>
  <si>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</si>
  <si>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</si>
  <si>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</si>
  <si>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</si>
  <si>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</si>
  <si>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</si>
  <si>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</si>
  <si>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</si>
  <si>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</si>
  <si>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</si>
  <si>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</si>
  <si>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</si>
  <si>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</si>
  <si>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</si>
  <si>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</si>
  <si>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</si>
  <si>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</si>
  <si>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</si>
  <si>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</si>
  <si>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</si>
  <si>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</si>
  <si>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</si>
  <si>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</si>
  <si>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</si>
  <si>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</si>
  <si>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</si>
  <si>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</si>
  <si>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</si>
  <si>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</si>
  <si>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</si>
  <si>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</si>
  <si>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</si>
  <si>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</si>
  <si>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</si>
  <si>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</si>
  <si>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</si>
  <si>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</si>
  <si>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</si>
  <si>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</si>
  <si>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</si>
  <si>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</si>
  <si>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</si>
  <si>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</si>
  <si>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</si>
  <si>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</si>
  <si>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</si>
  <si>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</si>
  <si>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</si>
  <si>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</si>
  <si>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</si>
  <si>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</si>
  <si>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</si>
  <si>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</si>
  <si>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</si>
  <si>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</si>
  <si>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</si>
  <si>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</si>
  <si>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</si>
  <si>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</si>
  <si>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</si>
  <si>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</si>
  <si>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</si>
  <si>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</si>
  <si>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</si>
  <si>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</si>
  <si>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</si>
  <si>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</si>
  <si>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</si>
  <si>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</si>
  <si>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</si>
  <si>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</si>
  <si>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</si>
  <si>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</si>
  <si>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</si>
  <si>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</si>
  <si>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</si>
  <si>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</si>
  <si>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</si>
  <si>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</si>
  <si>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</si>
  <si>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</si>
  <si>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</si>
  <si>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</si>
  <si>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</si>
  <si>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</si>
  <si>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</si>
  <si>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</si>
  <si>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</si>
  <si>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</si>
  <si>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</si>
  <si>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</si>
  <si>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</si>
  <si>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</si>
  <si>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</si>
  <si>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</si>
  <si>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</si>
  <si>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</si>
  <si>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</si>
  <si>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</si>
  <si>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</si>
  <si>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</si>
  <si>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</si>
  <si>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</si>
  <si>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</si>
  <si>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</si>
  <si>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</si>
  <si>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</si>
  <si>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</si>
  <si>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</si>
  <si>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</si>
  <si>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</si>
  <si>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</si>
  <si>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</si>
  <si>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</si>
  <si>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</si>
  <si>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</si>
  <si>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</si>
  <si>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</si>
  <si>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</si>
  <si>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</si>
  <si>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</si>
  <si>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</si>
  <si>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</si>
  <si>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</si>
  <si>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</si>
  <si>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</si>
  <si>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</si>
  <si>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</si>
  <si>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</si>
  <si>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</si>
  <si>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</si>
  <si>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</si>
  <si>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</si>
  <si>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</si>
  <si>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</si>
  <si>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</si>
  <si>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</si>
  <si>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</si>
  <si>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</si>
  <si>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</si>
  <si>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</si>
  <si>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</si>
  <si>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</si>
  <si>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</si>
  <si>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</si>
  <si>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</si>
  <si>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</si>
  <si>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</si>
  <si>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</si>
  <si>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</si>
  <si>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</si>
  <si>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</si>
  <si>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</si>
  <si>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</si>
  <si>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</si>
  <si>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</si>
  <si>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</si>
  <si>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</si>
  <si>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</si>
  <si>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</si>
  <si>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</si>
  <si>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</si>
  <si>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</si>
  <si>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</si>
  <si>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</si>
  <si>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</si>
  <si>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</si>
  <si>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</si>
  <si>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</si>
  <si>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</si>
  <si>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</si>
  <si>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</si>
  <si>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</si>
  <si>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</si>
  <si>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</si>
  <si>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</si>
  <si>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</si>
  <si>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</si>
  <si>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</si>
  <si>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</si>
  <si>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</si>
  <si>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</si>
  <si>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</si>
  <si>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</si>
  <si>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</si>
  <si>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</si>
  <si>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</si>
  <si>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</si>
  <si>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</si>
  <si>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</si>
  <si>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</si>
  <si>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</si>
  <si>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</si>
  <si>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</si>
  <si>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</si>
  <si>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</si>
  <si>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</si>
  <si>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</si>
  <si>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</si>
  <si>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</si>
  <si>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</si>
  <si>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</si>
  <si>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</si>
  <si>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</si>
  <si>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</si>
  <si>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</si>
  <si>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</si>
  <si>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</si>
  <si>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</si>
  <si>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</si>
  <si>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</si>
  <si>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</si>
  <si>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</si>
  <si>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</si>
  <si>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</si>
  <si>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</si>
  <si>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</si>
  <si>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</si>
  <si>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</si>
  <si>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</si>
  <si>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</si>
  <si>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</si>
  <si>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</si>
  <si>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</si>
  <si>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</si>
  <si>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</si>
  <si>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</si>
  <si>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</si>
  <si>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</si>
  <si>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</si>
  <si>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</si>
  <si>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</si>
  <si>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</si>
  <si>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</si>
  <si>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</si>
  <si>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</si>
  <si>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</si>
  <si>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</si>
  <si>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</si>
  <si>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</si>
  <si>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</si>
  <si>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</si>
  <si>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</si>
  <si>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</si>
  <si>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</si>
  <si>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</si>
  <si>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</si>
  <si>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</si>
  <si>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</si>
  <si>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</si>
  <si>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</si>
  <si>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</si>
  <si>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</si>
  <si>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</si>
  <si>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</si>
  <si>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</si>
  <si>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</si>
  <si>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</si>
  <si>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</si>
  <si>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</si>
  <si>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</si>
  <si>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</si>
  <si>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</si>
  <si>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</si>
  <si>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</si>
  <si>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</si>
  <si>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</si>
  <si>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</si>
  <si>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</si>
  <si>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</si>
  <si>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</si>
  <si>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</si>
  <si>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</si>
  <si>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</si>
  <si>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</si>
  <si>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</si>
  <si>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</si>
  <si>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</si>
  <si>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</si>
  <si>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</si>
  <si>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</si>
  <si>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</si>
  <si>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</si>
  <si>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</si>
  <si>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</si>
  <si>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</si>
  <si>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</si>
  <si>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</si>
  <si>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</si>
  <si>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</si>
  <si>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</si>
  <si>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</si>
  <si>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</si>
  <si>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</si>
  <si>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</si>
  <si>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</si>
  <si>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</si>
  <si>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</si>
  <si>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</si>
  <si>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</si>
  <si>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</si>
  <si>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</si>
  <si>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</si>
  <si>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</si>
  <si>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</si>
  <si>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</si>
  <si>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</si>
  <si>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</si>
  <si>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</si>
  <si>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</si>
  <si>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</si>
  <si>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</si>
  <si>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</si>
  <si>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</si>
  <si>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</si>
  <si>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</si>
  <si>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</si>
  <si>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</si>
  <si>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</si>
  <si>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</si>
  <si>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</si>
  <si>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</si>
  <si>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</si>
  <si>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</si>
  <si>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</si>
  <si>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</si>
  <si>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</si>
  <si>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</si>
  <si>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</si>
  <si>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</si>
  <si>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</si>
  <si>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</si>
  <si>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</si>
  <si>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</si>
  <si>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</si>
  <si>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</si>
  <si>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</si>
  <si>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</si>
  <si>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</si>
  <si>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</si>
  <si>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</si>
  <si>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</si>
  <si>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</si>
  <si>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</si>
  <si>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</si>
  <si>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</si>
  <si>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</si>
  <si>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</si>
  <si>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</si>
  <si>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</si>
  <si>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</si>
  <si>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</si>
  <si>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</si>
  <si>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</si>
  <si>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</si>
  <si>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</si>
  <si>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</si>
  <si>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</si>
  <si>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</si>
  <si>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</si>
  <si>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</si>
  <si>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</si>
  <si>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</si>
  <si>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</si>
  <si>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</si>
  <si>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</si>
  <si>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</si>
  <si>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</si>
  <si>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</si>
  <si>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</si>
  <si>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</si>
  <si>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</si>
  <si>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</si>
  <si>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</si>
  <si>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</si>
  <si>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</si>
  <si>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</si>
  <si>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</si>
  <si>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</si>
  <si>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</si>
  <si>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</si>
  <si>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</si>
  <si>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</si>
  <si>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</si>
  <si>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</si>
  <si>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</si>
  <si>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</si>
  <si>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</si>
  <si>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</si>
  <si>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</si>
  <si>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</si>
  <si>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</si>
  <si>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</si>
  <si>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</si>
  <si>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</si>
  <si>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</si>
  <si>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</si>
  <si>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</si>
  <si>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</si>
  <si>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</si>
  <si>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</si>
  <si>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</si>
  <si>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</si>
  <si>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</si>
  <si>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</si>
  <si>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</si>
  <si>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</si>
  <si>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</si>
  <si>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</si>
  <si>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</si>
  <si>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</si>
  <si>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</si>
  <si>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</si>
  <si>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</si>
  <si>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</si>
  <si>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</si>
  <si>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</si>
  <si>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</si>
  <si>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</si>
  <si>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</si>
  <si>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</si>
  <si>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</si>
  <si>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</si>
  <si>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</si>
  <si>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</si>
  <si>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</si>
  <si>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</si>
  <si>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</si>
  <si>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</si>
  <si>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</si>
  <si>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</si>
  <si>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</si>
  <si>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</si>
  <si>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</si>
  <si>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</si>
  <si>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</si>
  <si>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</si>
  <si>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</si>
  <si>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</si>
  <si>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</si>
  <si>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</si>
  <si>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</si>
  <si>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</si>
  <si>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</si>
  <si>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</si>
  <si>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</si>
  <si>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</si>
  <si>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</si>
  <si>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</si>
  <si>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</si>
  <si>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</si>
  <si>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</si>
  <si>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</si>
  <si>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</si>
  <si>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</si>
  <si>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</si>
  <si>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</si>
  <si>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</si>
  <si>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</si>
  <si>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</si>
  <si>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</si>
  <si>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</si>
  <si>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</si>
  <si>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</si>
  <si>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</si>
  <si>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</si>
  <si>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</si>
  <si>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</si>
  <si>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</si>
  <si>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</si>
  <si>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</si>
  <si>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</si>
  <si>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</si>
  <si>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</si>
  <si>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</si>
  <si>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</si>
  <si>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</si>
  <si>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</si>
  <si>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</si>
  <si>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</si>
  <si>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</si>
  <si>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</si>
  <si>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</si>
  <si>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</si>
  <si>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</si>
  <si>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</si>
  <si>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</si>
  <si>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</si>
  <si>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</si>
  <si>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</si>
  <si>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</si>
  <si>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</si>
  <si>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</si>
  <si>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</si>
  <si>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</si>
  <si>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</si>
  <si>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</si>
  <si>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</si>
  <si>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</si>
  <si>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</si>
  <si>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</si>
  <si>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</si>
  <si>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</si>
  <si>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</si>
  <si>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</si>
  <si>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</si>
  <si>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</si>
  <si>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</si>
  <si>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</si>
  <si>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</si>
  <si>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</si>
  <si>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</si>
  <si>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</si>
  <si>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</si>
  <si>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</si>
  <si>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</si>
  <si>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</si>
  <si>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</si>
  <si>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</si>
  <si>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</si>
  <si>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</si>
  <si>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</si>
  <si>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</si>
  <si>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</si>
  <si>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</si>
  <si>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</si>
  <si>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</si>
  <si>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</si>
  <si>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</si>
  <si>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</si>
  <si>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</si>
  <si>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</si>
  <si>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</si>
  <si>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</si>
  <si>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</si>
  <si>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</si>
  <si>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</si>
  <si>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</si>
  <si>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</si>
  <si>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</si>
  <si>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</si>
  <si>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</si>
  <si>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</si>
  <si>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</si>
  <si>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</si>
  <si>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</si>
  <si>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</si>
  <si>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</si>
  <si>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</si>
  <si>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</si>
  <si>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</si>
  <si>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</si>
  <si>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</si>
  <si>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</si>
  <si>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</si>
  <si>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</si>
  <si>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</si>
  <si>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</si>
  <si>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</si>
  <si>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</si>
  <si>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</si>
  <si>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</si>
  <si>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</si>
  <si>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</si>
  <si>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</si>
  <si>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</si>
  <si>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</si>
  <si>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</si>
  <si>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</si>
  <si>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</si>
  <si>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</si>
  <si>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</si>
  <si>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</si>
  <si>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</si>
  <si>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</si>
  <si>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</si>
  <si>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</si>
  <si>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</si>
  <si>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</si>
  <si>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</si>
  <si>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</si>
  <si>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</si>
  <si>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</si>
  <si>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</si>
  <si>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</si>
  <si>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</si>
  <si>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</si>
  <si>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</si>
  <si>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</si>
  <si>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</si>
  <si>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</si>
  <si>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</si>
  <si>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</si>
  <si>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</si>
  <si>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</si>
  <si>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</si>
  <si>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</si>
  <si>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</si>
  <si>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</si>
  <si>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</si>
  <si>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</si>
  <si>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</si>
  <si>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</si>
  <si>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</si>
  <si>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</si>
  <si>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</si>
  <si>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</si>
  <si>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</si>
  <si>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</si>
  <si>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</si>
  <si>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</si>
  <si>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</si>
  <si>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</si>
  <si>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</si>
  <si>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</si>
  <si>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</si>
  <si>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</si>
  <si>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</si>
  <si>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</si>
  <si>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</si>
  <si>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</si>
  <si>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</si>
  <si>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</si>
  <si>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</si>
  <si>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</si>
  <si>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</si>
  <si>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</si>
  <si>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</si>
  <si>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</si>
  <si>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</si>
  <si>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</si>
  <si>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</si>
  <si>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</si>
  <si>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</si>
  <si>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</si>
  <si>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</si>
  <si>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</si>
  <si>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</si>
  <si>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</si>
  <si>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</si>
  <si>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</si>
  <si>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</si>
  <si>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</si>
  <si>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</si>
  <si>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</si>
  <si>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</si>
  <si>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</si>
  <si>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</si>
  <si>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</si>
  <si>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</si>
  <si>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</si>
  <si>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</si>
  <si>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</si>
  <si>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</si>
  <si>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</si>
  <si>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</si>
  <si>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</si>
  <si>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</si>
  <si>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</si>
  <si>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</si>
  <si>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</si>
  <si>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</si>
  <si>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</si>
  <si>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</si>
  <si>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</si>
  <si>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</si>
  <si>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</si>
  <si>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</si>
  <si>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</si>
  <si>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</si>
  <si>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</si>
  <si>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</si>
  <si>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</si>
  <si>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</si>
  <si>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</si>
  <si>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</si>
  <si>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</si>
  <si>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</si>
  <si>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</si>
  <si>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</si>
  <si>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</si>
  <si>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</si>
  <si>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</si>
  <si>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</si>
  <si>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</si>
  <si>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</si>
  <si>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</si>
  <si>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</si>
  <si>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</si>
  <si>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</si>
  <si>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</si>
  <si>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</si>
  <si>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</si>
  <si>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</si>
  <si>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</si>
  <si>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</si>
  <si>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</si>
  <si>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</si>
  <si>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</si>
  <si>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</si>
  <si>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</si>
  <si>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</si>
  <si>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</si>
  <si>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</si>
  <si>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</si>
  <si>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</si>
  <si>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</si>
  <si>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</si>
  <si>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</si>
  <si>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</si>
  <si>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</si>
  <si>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</si>
  <si>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</si>
  <si>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</si>
  <si>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</si>
  <si>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</si>
  <si>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</si>
  <si>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</si>
  <si>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</si>
  <si>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</si>
  <si>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</si>
  <si>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</si>
  <si>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</si>
  <si>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</si>
  <si>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</si>
  <si>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</si>
  <si>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</si>
  <si>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</si>
  <si>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</si>
  <si>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</si>
  <si>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</si>
  <si>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</si>
  <si>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</si>
  <si>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</si>
  <si>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</si>
  <si>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</si>
  <si>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</si>
  <si>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</si>
  <si>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</si>
  <si>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</si>
  <si>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</si>
  <si>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</si>
  <si>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</si>
  <si>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</si>
  <si>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</si>
  <si>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</si>
  <si>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</si>
  <si>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</si>
  <si>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</si>
  <si>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</si>
  <si>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</si>
  <si>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</si>
  <si>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</si>
  <si>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</si>
  <si>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</si>
  <si>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</si>
  <si>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</si>
  <si>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</si>
  <si>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</si>
  <si>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</si>
  <si>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</si>
  <si>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</si>
  <si>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</si>
  <si>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</si>
  <si>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</si>
  <si>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</si>
  <si>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</si>
  <si>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</si>
  <si>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</si>
  <si>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</si>
  <si>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</si>
  <si>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</si>
  <si>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</si>
  <si>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</si>
  <si>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</si>
  <si>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</si>
  <si>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</si>
  <si>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</si>
  <si>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</si>
  <si>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</si>
  <si>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</si>
  <si>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</si>
  <si>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</si>
  <si>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</si>
  <si>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</si>
  <si>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</si>
  <si>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</si>
  <si>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</si>
  <si>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</si>
  <si>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</si>
  <si>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</si>
  <si>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</si>
  <si>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</si>
  <si>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</si>
  <si>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</si>
  <si>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</si>
  <si>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</si>
  <si>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</si>
  <si>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</si>
  <si>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</si>
  <si>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</si>
  <si>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</si>
  <si>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</si>
  <si>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</si>
  <si>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</si>
  <si>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</si>
  <si>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</si>
  <si>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</si>
  <si>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</si>
  <si>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</si>
  <si>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</si>
  <si>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</si>
  <si>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</si>
  <si>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</si>
  <si>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</si>
  <si>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</si>
  <si>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</si>
  <si>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</si>
  <si>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</si>
  <si>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</si>
  <si>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</si>
  <si>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</si>
  <si>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</si>
  <si>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</si>
  <si>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</si>
  <si>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</si>
  <si>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</si>
  <si>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</si>
  <si>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</si>
  <si>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</si>
  <si>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</si>
  <si>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</si>
  <si>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</si>
  <si>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</si>
  <si>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</si>
  <si>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</si>
  <si>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</si>
  <si>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</si>
  <si>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</si>
  <si>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</si>
  <si>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</si>
  <si>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</si>
  <si>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</si>
  <si>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</si>
  <si>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</si>
  <si>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</si>
  <si>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</si>
  <si>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</si>
  <si>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</si>
  <si>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</si>
  <si>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</si>
  <si>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</si>
  <si>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</si>
  <si>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</si>
  <si>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</si>
  <si>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</si>
  <si>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</si>
  <si>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</si>
  <si>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</si>
  <si>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</si>
  <si>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</si>
  <si>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</si>
  <si>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</si>
  <si>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</si>
  <si>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</si>
  <si>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</si>
  <si>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</si>
  <si>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</si>
  <si>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</si>
  <si>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</si>
  <si>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</si>
  <si>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</si>
  <si>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</si>
  <si>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</si>
  <si>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</si>
  <si>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</si>
  <si>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</si>
  <si>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</si>
  <si>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</si>
  <si>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</si>
  <si>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</si>
  <si>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</si>
  <si>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</si>
  <si>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</si>
  <si>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</si>
  <si>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</si>
  <si>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</si>
  <si>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</si>
  <si>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</si>
  <si>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</si>
  <si>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</si>
  <si>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</si>
  <si>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</si>
  <si>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</si>
  <si>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</si>
  <si>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</si>
  <si>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</si>
  <si>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</si>
  <si>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</si>
  <si>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</si>
  <si>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</si>
  <si>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</si>
  <si>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</si>
  <si>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</si>
  <si>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</si>
  <si>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</si>
  <si>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</si>
  <si>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</si>
  <si>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</si>
  <si>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</si>
  <si>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</si>
  <si>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</si>
  <si>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</si>
  <si>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</si>
  <si>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</si>
  <si>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</si>
  <si>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</si>
  <si>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</si>
  <si>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</si>
  <si>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</si>
  <si>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</si>
  <si>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</si>
  <si>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</si>
  <si>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</si>
  <si>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</si>
  <si>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</si>
  <si>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</si>
  <si>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</si>
  <si>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</si>
  <si>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</si>
  <si>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</si>
  <si>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</si>
  <si>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</si>
  <si>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</si>
  <si>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</si>
  <si>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</si>
  <si>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</si>
  <si>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</si>
  <si>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</si>
  <si>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</si>
  <si>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</si>
  <si>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</si>
  <si>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</si>
  <si>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</si>
  <si>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</si>
  <si>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</si>
  <si>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</si>
  <si>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</si>
  <si>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</si>
  <si>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</si>
  <si>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</si>
  <si>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</si>
  <si>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</si>
  <si>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</si>
  <si>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</si>
  <si>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</si>
  <si>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</si>
  <si>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</si>
  <si>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</si>
  <si>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</si>
  <si>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</si>
  <si>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</si>
  <si>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</si>
  <si>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</si>
  <si>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</si>
  <si>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</si>
  <si>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</si>
  <si>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</si>
  <si>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</si>
  <si>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</si>
  <si>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</si>
  <si>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</si>
  <si>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</si>
  <si>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</si>
  <si>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</si>
  <si>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</si>
  <si>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</si>
  <si>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</si>
  <si>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</si>
  <si>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</si>
  <si>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</si>
  <si>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</si>
  <si>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</si>
  <si>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</si>
  <si>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</si>
  <si>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</si>
  <si>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</si>
  <si>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</si>
  <si>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</si>
  <si>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</si>
  <si>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</si>
  <si>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</si>
  <si>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</si>
  <si>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</si>
  <si>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</si>
  <si>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</si>
  <si>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</si>
  <si>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</si>
  <si>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</si>
  <si>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</si>
  <si>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</si>
  <si>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</si>
  <si>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</si>
  <si>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</si>
  <si>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</si>
  <si>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</si>
  <si>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</si>
  <si>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</si>
  <si>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</si>
  <si>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</si>
  <si>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</si>
  <si>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</si>
  <si>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</si>
  <si>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</si>
  <si>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</si>
  <si>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</si>
  <si>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</si>
  <si>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</si>
  <si>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</si>
  <si>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</si>
  <si>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</si>
  <si>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</si>
  <si>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</si>
  <si>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</si>
  <si>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</si>
  <si>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</si>
  <si>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</si>
  <si>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</si>
  <si>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</si>
  <si>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</si>
  <si>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</si>
  <si>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</si>
  <si>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</si>
  <si>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</si>
  <si>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</si>
  <si>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</si>
  <si>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</si>
  <si>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</si>
  <si>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</si>
  <si>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</si>
  <si>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</si>
  <si>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</si>
  <si>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</si>
  <si>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</si>
  <si>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</si>
  <si>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</si>
  <si>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</si>
  <si>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</si>
  <si>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</si>
  <si>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</si>
  <si>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</si>
  <si>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</si>
  <si>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</si>
  <si>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</si>
  <si>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</si>
  <si>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</si>
  <si>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</si>
  <si>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</si>
  <si>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</si>
  <si>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</si>
  <si>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</si>
  <si>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</si>
  <si>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</si>
  <si>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</si>
  <si>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</si>
  <si>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</si>
  <si>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</si>
  <si>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</si>
  <si>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</si>
  <si>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</si>
  <si>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</si>
  <si>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</si>
  <si>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</si>
  <si>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</si>
  <si>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</si>
  <si>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</si>
  <si>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</si>
  <si>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</si>
  <si>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</si>
  <si>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</si>
  <si>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</si>
  <si>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</si>
  <si>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</si>
  <si>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</si>
  <si>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</si>
  <si>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</si>
  <si>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</si>
  <si>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</si>
  <si>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</si>
  <si>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</si>
  <si>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</si>
  <si>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</si>
  <si>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</si>
  <si>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</si>
  <si>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</si>
  <si>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</si>
  <si>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</si>
  <si>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</si>
  <si>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</si>
  <si>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</si>
  <si>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</si>
  <si>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</si>
  <si>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</si>
  <si>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</si>
  <si>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</si>
  <si>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</si>
  <si>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</si>
  <si>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</si>
  <si>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</si>
  <si>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</si>
  <si>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</si>
  <si>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</si>
  <si>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</si>
  <si>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</si>
  <si>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</si>
  <si>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</si>
  <si>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</si>
  <si>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</si>
  <si>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</si>
  <si>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</si>
  <si>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</si>
  <si>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</si>
  <si>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</si>
  <si>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</si>
  <si>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</si>
  <si>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</si>
  <si>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</si>
  <si>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</si>
  <si>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</si>
  <si>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</si>
  <si>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</si>
  <si>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</si>
  <si>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</si>
  <si>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</si>
  <si>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</si>
  <si>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</si>
  <si>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</si>
  <si>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</si>
  <si>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</si>
  <si>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</si>
  <si>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</si>
  <si>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</si>
  <si>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</si>
  <si>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</si>
  <si>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</si>
  <si>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</si>
  <si>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</si>
  <si>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</si>
  <si>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</si>
  <si>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</si>
  <si>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</si>
  <si>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</si>
  <si>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</si>
  <si>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</si>
  <si>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</si>
  <si>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</si>
  <si>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</si>
  <si>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</si>
  <si>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</si>
  <si>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</si>
  <si>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</si>
  <si>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</si>
  <si>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</si>
  <si>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</si>
  <si>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</si>
  <si>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</si>
  <si>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</si>
  <si>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</si>
  <si>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</si>
  <si>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</si>
  <si>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</si>
  <si>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</si>
  <si>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</si>
  <si>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</si>
  <si>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</si>
  <si>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</si>
  <si>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</si>
  <si>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</si>
  <si>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</si>
  <si>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</si>
  <si>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</si>
  <si>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</si>
  <si>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</si>
  <si>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</si>
  <si>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</si>
  <si>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</si>
  <si>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</si>
  <si>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</si>
  <si>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</si>
  <si>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</si>
  <si>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</si>
  <si>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</si>
  <si>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</si>
  <si>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</si>
  <si>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</si>
  <si>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</si>
  <si>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</si>
  <si>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</si>
  <si>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</si>
  <si>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</si>
  <si>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</si>
  <si>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</si>
  <si>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</si>
  <si>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</si>
  <si>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</si>
  <si>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</si>
  <si>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</si>
  <si>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</si>
  <si>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</si>
  <si>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</si>
  <si>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</si>
  <si>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</si>
  <si>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</si>
  <si>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</si>
  <si>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</si>
  <si>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</si>
  <si>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</si>
  <si>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</si>
  <si>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</si>
  <si>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</si>
  <si>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</si>
  <si>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</si>
  <si>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</si>
  <si>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</si>
  <si>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</si>
  <si>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</si>
  <si>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</si>
  <si>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</si>
  <si>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</si>
  <si>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</si>
  <si>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</si>
  <si>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</si>
  <si>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</si>
  <si>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</si>
  <si>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</si>
  <si>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</si>
  <si>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</si>
  <si>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</si>
  <si>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</si>
  <si>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</si>
  <si>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</si>
  <si>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</si>
  <si>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</si>
  <si>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</si>
  <si>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</si>
  <si>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</si>
  <si>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</si>
  <si>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</si>
  <si>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</si>
  <si>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</si>
  <si>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</si>
  <si>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</si>
  <si>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</si>
  <si>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</si>
  <si>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</si>
  <si>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</si>
  <si>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</si>
  <si>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</si>
  <si>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</si>
  <si>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</si>
  <si>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</si>
  <si>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</si>
  <si>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</si>
  <si>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</si>
  <si>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</si>
  <si>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</si>
  <si>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</si>
  <si>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</si>
  <si>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</si>
  <si>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</si>
  <si>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</si>
  <si>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</si>
  <si>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</si>
  <si>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</si>
  <si>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</si>
  <si>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</si>
  <si>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</si>
  <si>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</si>
  <si>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</si>
  <si>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</si>
  <si>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</si>
  <si>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</si>
  <si>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</si>
  <si>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</si>
  <si>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</si>
  <si>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</si>
  <si>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</si>
  <si>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</si>
  <si>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</si>
  <si>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</si>
  <si>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</si>
  <si>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</si>
  <si>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</si>
  <si>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</si>
  <si>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</si>
  <si>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</si>
  <si>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</si>
  <si>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</si>
  <si>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</si>
  <si>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</si>
  <si>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</si>
  <si>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</si>
  <si>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</si>
  <si>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</si>
  <si>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</si>
  <si>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</si>
  <si>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</si>
  <si>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</si>
  <si>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</si>
  <si>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</si>
  <si>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</si>
  <si>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</si>
  <si>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</si>
  <si>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</si>
  <si>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</si>
  <si>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</si>
  <si>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</si>
  <si>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</si>
  <si>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</si>
  <si>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</si>
  <si>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</si>
  <si>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</si>
  <si>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</si>
  <si>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</si>
  <si>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</si>
  <si>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</si>
  <si>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</si>
  <si>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</si>
  <si>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</si>
  <si>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</si>
  <si>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</si>
  <si>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</si>
  <si>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</si>
  <si>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</si>
  <si>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</si>
  <si>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</si>
  <si>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</si>
  <si>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</si>
  <si>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</si>
  <si>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</si>
  <si>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</si>
  <si>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</si>
  <si>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</si>
  <si>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</si>
  <si>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</si>
  <si>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</si>
  <si>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</si>
  <si>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</si>
  <si>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</si>
  <si>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</si>
  <si>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</si>
  <si>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</si>
  <si>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</si>
  <si>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</si>
  <si>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</si>
  <si>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</si>
  <si>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</si>
  <si>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</si>
  <si>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</si>
  <si>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</si>
  <si>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</si>
  <si>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</si>
  <si>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</si>
  <si>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</si>
  <si>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</si>
  <si>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</si>
  <si>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</si>
  <si>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</si>
  <si>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</si>
  <si>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</si>
  <si>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</si>
  <si>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</si>
  <si>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</si>
  <si>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</si>
  <si>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</si>
  <si>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</si>
  <si>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</si>
  <si>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</si>
  <si>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</si>
  <si>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</si>
  <si>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</si>
  <si>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</si>
  <si>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</si>
  <si>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</si>
  <si>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</si>
  <si>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</si>
  <si>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</si>
  <si>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</si>
  <si>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</si>
  <si>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</si>
  <si>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</si>
  <si>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</si>
  <si>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</si>
  <si>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</si>
  <si>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</si>
  <si>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</si>
  <si>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</si>
  <si>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</si>
  <si>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</si>
  <si>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</si>
  <si>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</si>
  <si>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</si>
  <si>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</si>
  <si>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</si>
  <si>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</si>
  <si>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</si>
  <si>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</si>
  <si>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</si>
  <si>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</si>
  <si>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</si>
  <si>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</si>
  <si>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</si>
  <si>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</si>
  <si>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</si>
  <si>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</si>
  <si>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</si>
  <si>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</si>
  <si>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</si>
  <si>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</si>
  <si>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</si>
  <si>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</si>
  <si>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</si>
  <si>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</si>
  <si>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</si>
  <si>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</si>
  <si>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</si>
  <si>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</si>
  <si>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</si>
  <si>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</si>
  <si>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</si>
  <si>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</si>
  <si>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</si>
  <si>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</si>
  <si>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</si>
  <si>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</si>
  <si>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</si>
  <si>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</si>
  <si>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</si>
  <si>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</si>
  <si>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</si>
  <si>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</si>
  <si>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</si>
  <si>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</si>
  <si>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</si>
  <si>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</si>
  <si>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</si>
  <si>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</si>
  <si>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</si>
  <si>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</si>
  <si>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</si>
  <si>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</si>
  <si>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</si>
  <si>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</si>
  <si>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</si>
  <si>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</si>
  <si>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</si>
  <si>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</si>
  <si>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</si>
  <si>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</si>
  <si>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</si>
  <si>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</si>
  <si>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</si>
  <si>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</si>
  <si>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</si>
  <si>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</si>
  <si>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</si>
  <si>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</si>
  <si>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</si>
  <si>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</si>
  <si>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</si>
  <si>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</si>
  <si>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</si>
  <si>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</si>
  <si>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</si>
  <si>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</si>
  <si>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</si>
  <si>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</si>
  <si>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</si>
  <si>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</si>
  <si>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</si>
  <si>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</si>
  <si>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</si>
  <si>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</si>
  <si>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</si>
  <si>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</si>
  <si>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</si>
  <si>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</si>
  <si>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</si>
  <si>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</si>
  <si>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</si>
  <si>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</si>
  <si>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</si>
  <si>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</si>
  <si>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</si>
  <si>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</si>
  <si>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</si>
  <si>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</si>
  <si>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</si>
  <si>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</si>
  <si>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</si>
  <si>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</si>
  <si>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</si>
  <si>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</si>
  <si>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</si>
  <si>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</si>
  <si>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</si>
  <si>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</si>
  <si>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</si>
  <si>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</si>
  <si>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</si>
  <si>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</si>
  <si>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</si>
  <si>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</si>
  <si>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</si>
  <si>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</si>
  <si>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</si>
  <si>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</si>
  <si>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</si>
  <si>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</si>
  <si>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</si>
  <si>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</si>
  <si>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</si>
  <si>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</si>
  <si>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</si>
  <si>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</si>
  <si>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</si>
  <si>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</si>
  <si>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</si>
  <si>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</si>
  <si>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</si>
  <si>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</si>
  <si>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</si>
  <si>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</si>
  <si>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</si>
  <si>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</si>
  <si>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</si>
  <si>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</si>
  <si>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</si>
  <si>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</si>
  <si>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</si>
  <si>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</si>
  <si>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</si>
  <si>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</si>
  <si>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</si>
  <si>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</si>
  <si>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</si>
  <si>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</si>
  <si>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</si>
  <si>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</si>
  <si>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</si>
  <si>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</si>
  <si>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</si>
  <si>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</si>
  <si>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</si>
  <si>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</si>
  <si>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</si>
  <si>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</si>
  <si>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</si>
  <si>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</si>
  <si>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</si>
  <si>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</si>
  <si>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</si>
  <si>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</si>
  <si>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</si>
  <si>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</si>
  <si>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</si>
  <si>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</si>
  <si>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</si>
  <si>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</si>
  <si>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</si>
  <si>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</si>
  <si>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</si>
  <si>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</si>
  <si>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</si>
  <si>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</si>
  <si>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</si>
  <si>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</si>
  <si>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</si>
  <si>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</si>
  <si>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</si>
  <si>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</si>
  <si>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</si>
  <si>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</si>
  <si>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</si>
  <si>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</si>
  <si>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</si>
  <si>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</si>
  <si>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</si>
  <si>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</si>
  <si>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</si>
  <si>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</si>
  <si>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</si>
  <si>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</si>
  <si>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</si>
  <si>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</si>
  <si>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</si>
  <si>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</si>
  <si>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</si>
  <si>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</si>
  <si>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</si>
  <si>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</si>
  <si>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</si>
  <si>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</si>
  <si>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</si>
  <si>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</si>
  <si>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</si>
  <si>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</si>
  <si>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</si>
  <si>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</si>
  <si>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</si>
  <si>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</si>
  <si>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</si>
  <si>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</si>
  <si>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</si>
  <si>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</si>
  <si>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</si>
  <si>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</si>
  <si>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</si>
  <si>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</si>
  <si>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</si>
  <si>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</si>
  <si>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</si>
  <si>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</si>
  <si>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</si>
  <si>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</si>
  <si>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</si>
  <si>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</si>
  <si>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</si>
  <si>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</si>
  <si>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</si>
  <si>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</si>
  <si>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</si>
  <si>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</si>
  <si>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</si>
  <si>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</si>
  <si>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</si>
  <si>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</si>
  <si>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</si>
  <si>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</si>
  <si>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</si>
  <si>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</si>
  <si>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</si>
  <si>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</si>
  <si>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</si>
  <si>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</si>
  <si>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</si>
  <si>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</si>
  <si>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</si>
  <si>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</si>
  <si>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</si>
  <si>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</si>
  <si>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</si>
  <si>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</si>
  <si>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</si>
  <si>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</si>
  <si>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</si>
  <si>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</si>
  <si>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</si>
  <si>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</si>
  <si>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</si>
  <si>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</si>
  <si>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</si>
  <si>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</si>
  <si>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</si>
  <si>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</si>
  <si>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</si>
  <si>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</si>
  <si>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</si>
  <si>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</si>
  <si>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</si>
  <si>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</si>
  <si>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</si>
  <si>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</si>
  <si>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</si>
  <si>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</si>
  <si>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</si>
  <si>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</si>
  <si>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</si>
  <si>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</si>
  <si>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</si>
  <si>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</si>
  <si>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</si>
  <si>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</si>
  <si>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</si>
  <si>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</si>
  <si>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</si>
  <si>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</si>
  <si>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</si>
  <si>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</si>
  <si>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</si>
  <si>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</si>
  <si>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</si>
  <si>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</si>
  <si>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</si>
  <si>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</si>
  <si>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</si>
  <si>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</si>
  <si>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</si>
  <si>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</si>
  <si>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</si>
  <si>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</si>
  <si>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</si>
  <si>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</si>
  <si>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</si>
  <si>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</si>
  <si>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</si>
  <si>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</si>
  <si>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</si>
  <si>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</si>
  <si>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</si>
  <si>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</si>
  <si>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</si>
  <si>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</si>
  <si>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</si>
  <si>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</si>
  <si>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</si>
  <si>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</si>
  <si>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</si>
  <si>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</si>
  <si>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</si>
  <si>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</si>
  <si>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</si>
  <si>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</si>
  <si>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</si>
  <si>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</si>
  <si>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</si>
  <si>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</si>
  <si>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</si>
  <si>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</si>
  <si>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</si>
  <si>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</si>
  <si>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</si>
  <si>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</si>
  <si>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</si>
  <si>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</si>
  <si>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</si>
  <si>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</si>
  <si>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</si>
  <si>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</si>
  <si>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</si>
  <si>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</si>
  <si>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</si>
  <si>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</si>
  <si>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</si>
  <si>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</si>
  <si>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</si>
  <si>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</si>
  <si>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</si>
  <si>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</si>
  <si>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</si>
  <si>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</si>
  <si>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</si>
  <si>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</si>
  <si>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</si>
  <si>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</si>
  <si>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</si>
  <si>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</si>
  <si>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</si>
  <si>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</si>
  <si>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</si>
  <si>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</si>
  <si>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</si>
  <si>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</si>
  <si>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</si>
  <si>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</si>
  <si>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</si>
  <si>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</si>
  <si>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</si>
  <si>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</si>
  <si>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</si>
  <si>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</si>
  <si>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</si>
  <si>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</si>
  <si>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</si>
  <si>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</si>
  <si>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</si>
  <si>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</si>
  <si>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</si>
  <si>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</si>
  <si>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</si>
  <si>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</si>
  <si>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</si>
  <si>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</si>
  <si>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</si>
  <si>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</si>
  <si>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</si>
  <si>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</si>
  <si>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</si>
  <si>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</si>
  <si>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</si>
  <si>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</si>
  <si>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</si>
  <si>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</si>
  <si>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</si>
  <si>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</si>
  <si>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</si>
  <si>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</si>
  <si>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</si>
  <si>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</si>
  <si>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</si>
  <si>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</si>
  <si>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</si>
  <si>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</si>
  <si>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</si>
  <si>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</si>
  <si>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</si>
  <si>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</si>
  <si>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</si>
  <si>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</si>
  <si>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</si>
  <si>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</si>
  <si>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</si>
  <si>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</si>
  <si>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</si>
  <si>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</si>
  <si>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</si>
  <si>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</si>
  <si>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</si>
  <si>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</si>
  <si>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</si>
  <si>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</si>
  <si>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</si>
  <si>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</si>
  <si>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</si>
  <si>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</si>
  <si>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</si>
  <si>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</si>
  <si>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</si>
  <si>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</si>
  <si>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</si>
  <si>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</si>
  <si>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</si>
  <si>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</si>
  <si>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</si>
  <si>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</si>
  <si>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</si>
  <si>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</si>
  <si>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</si>
  <si>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</si>
  <si>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</si>
  <si>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</si>
  <si>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</si>
  <si>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</si>
  <si>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</si>
  <si>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</si>
  <si>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</si>
  <si>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</si>
  <si>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</si>
  <si>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</si>
  <si>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</si>
  <si>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</si>
  <si>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</si>
  <si>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</si>
  <si>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</si>
  <si>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</si>
  <si>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</si>
  <si>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</si>
  <si>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</si>
  <si>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</si>
  <si>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</si>
  <si>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</si>
  <si>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</si>
  <si>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</si>
  <si>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</si>
  <si>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</si>
  <si>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</si>
  <si>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</si>
  <si>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</si>
  <si>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</si>
  <si>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</si>
  <si>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</si>
  <si>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</si>
  <si>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</si>
  <si>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</si>
  <si>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</si>
  <si>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</si>
  <si>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</si>
  <si>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</si>
  <si>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</si>
  <si>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</si>
  <si>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</si>
  <si>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</si>
  <si>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</si>
  <si>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</si>
  <si>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</si>
  <si>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</si>
  <si>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</si>
  <si>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</si>
  <si>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</si>
  <si>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</si>
  <si>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</si>
  <si>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</si>
  <si>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</si>
  <si>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</si>
  <si>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</si>
  <si>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</si>
  <si>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</si>
  <si>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</si>
  <si>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</si>
  <si>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</si>
  <si>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</si>
  <si>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</si>
  <si>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</si>
  <si>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</si>
  <si>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</si>
  <si>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</si>
  <si>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</si>
  <si>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</si>
  <si>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</si>
  <si>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</si>
  <si>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</si>
  <si>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</si>
  <si>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</si>
  <si>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</si>
  <si>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</si>
  <si>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</si>
  <si>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</si>
  <si>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</si>
  <si>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</si>
  <si>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</si>
  <si>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</si>
  <si>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</si>
  <si>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</si>
  <si>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</si>
  <si>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</si>
  <si>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</si>
  <si>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</si>
  <si>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</si>
  <si>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</si>
  <si>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</si>
  <si>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</si>
  <si>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</si>
  <si>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</si>
  <si>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</si>
  <si>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</si>
  <si>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</si>
  <si>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</si>
  <si>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</si>
  <si>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</si>
  <si>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</si>
  <si>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</si>
  <si>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</si>
  <si>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</si>
  <si>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</si>
  <si>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</si>
  <si>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</si>
  <si>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</si>
  <si>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</si>
  <si>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</si>
  <si>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</si>
  <si>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</si>
  <si>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</si>
  <si>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</si>
  <si>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</si>
  <si>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</si>
  <si>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</si>
  <si>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</si>
  <si>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</si>
  <si>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</si>
  <si>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</si>
  <si>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</si>
  <si>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</si>
  <si>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</si>
  <si>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</si>
  <si>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</si>
  <si>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</si>
  <si>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</si>
  <si>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</si>
  <si>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</si>
  <si>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</si>
  <si>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</si>
  <si>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</si>
  <si>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</si>
  <si>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</si>
  <si>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</si>
  <si>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</si>
  <si>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</si>
  <si>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</si>
  <si>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</si>
  <si>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</si>
  <si>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</si>
  <si>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</si>
  <si>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</si>
  <si>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</si>
  <si>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</si>
  <si>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</si>
  <si>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</si>
  <si>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</si>
  <si>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</si>
  <si>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</si>
  <si>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</si>
  <si>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</si>
  <si>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</si>
  <si>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</si>
  <si>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</si>
  <si>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</si>
  <si>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</si>
  <si>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</si>
  <si>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</si>
  <si>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</si>
  <si>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</si>
  <si>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</si>
  <si>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</si>
  <si>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</si>
  <si>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</si>
  <si>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</si>
  <si>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</si>
  <si>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</si>
  <si>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</si>
  <si>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</si>
  <si>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</si>
  <si>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</si>
  <si>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</si>
  <si>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</si>
  <si>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</si>
  <si>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</si>
  <si>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</si>
  <si>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</si>
  <si>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</si>
  <si>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</si>
  <si>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</si>
  <si>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</si>
  <si>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</si>
  <si>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</si>
  <si>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</si>
  <si>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</si>
  <si>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</si>
  <si>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</si>
  <si>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</si>
  <si>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</si>
  <si>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</si>
  <si>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</si>
  <si>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</si>
  <si>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</si>
  <si>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</si>
  <si>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</si>
  <si>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</si>
  <si>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</si>
  <si>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</si>
  <si>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</si>
  <si>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</si>
  <si>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</si>
  <si>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</si>
  <si>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</si>
  <si>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</si>
  <si>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</si>
  <si>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</si>
  <si>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</si>
  <si>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</si>
  <si>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</si>
  <si>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</si>
  <si>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</si>
  <si>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</si>
  <si>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</si>
  <si>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</si>
  <si>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</si>
  <si>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</si>
  <si>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</si>
  <si>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</si>
  <si>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</si>
  <si>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</si>
  <si>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</si>
  <si>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</si>
  <si>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</si>
  <si>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</si>
  <si>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</si>
  <si>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</si>
  <si>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</si>
  <si>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</si>
  <si>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</si>
  <si>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</si>
  <si>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</si>
  <si>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</si>
  <si>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</si>
  <si>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</si>
  <si>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</si>
  <si>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</si>
  <si>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</si>
  <si>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</si>
  <si>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</si>
  <si>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</si>
  <si>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</si>
  <si>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</si>
  <si>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</si>
  <si>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</si>
  <si>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</si>
  <si>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</si>
  <si>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</si>
  <si>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</si>
  <si>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</si>
  <si>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</si>
  <si>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</si>
  <si>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</si>
  <si>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</si>
  <si>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</si>
  <si>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</si>
  <si>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</si>
  <si>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</si>
  <si>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</si>
  <si>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</si>
  <si>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</si>
  <si>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</si>
  <si>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</si>
  <si>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</si>
  <si>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</si>
  <si>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</si>
  <si>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</si>
  <si>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</si>
  <si>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</si>
  <si>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</si>
  <si>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</si>
  <si>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</si>
  <si>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</si>
  <si>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</si>
  <si>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</si>
  <si>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</si>
  <si>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</si>
  <si>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</si>
  <si>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</si>
  <si>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</si>
  <si>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</si>
  <si>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</si>
  <si>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</si>
  <si>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</si>
  <si>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</si>
  <si>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</si>
  <si>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</si>
  <si>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</si>
  <si>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</si>
  <si>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</si>
  <si>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</si>
  <si>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</si>
  <si>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</si>
  <si>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</si>
  <si>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</si>
  <si>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</si>
  <si>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</si>
  <si>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</si>
  <si>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</si>
  <si>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</si>
  <si>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</si>
  <si>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</si>
  <si>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</si>
  <si>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</si>
  <si>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</si>
  <si>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</si>
  <si>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</si>
  <si>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</si>
  <si>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</si>
  <si>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</si>
  <si>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</si>
  <si>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</si>
  <si>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</si>
  <si>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</si>
  <si>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</si>
  <si>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</si>
  <si>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</si>
  <si>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</si>
  <si>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</si>
  <si>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</si>
  <si>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</si>
  <si>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</si>
  <si>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</si>
  <si>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</si>
  <si>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</si>
  <si>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</si>
  <si>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</si>
  <si>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</si>
  <si>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</si>
  <si>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</si>
  <si>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</si>
  <si>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</si>
  <si>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</si>
  <si>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</si>
  <si>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</si>
  <si>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</si>
  <si>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</si>
  <si>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</si>
  <si>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</si>
  <si>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</si>
  <si>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</si>
  <si>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</si>
  <si>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</si>
  <si>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</si>
  <si>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</si>
  <si>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</si>
  <si>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</si>
  <si>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</si>
  <si>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</si>
  <si>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</si>
  <si>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</si>
  <si>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</si>
  <si>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</si>
  <si>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</si>
  <si>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</si>
  <si>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</si>
  <si>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</si>
  <si>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</si>
  <si>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</si>
  <si>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</si>
  <si>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</si>
  <si>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</si>
  <si>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</si>
  <si>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</si>
  <si>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</si>
  <si>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</si>
  <si>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</si>
  <si>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</si>
  <si>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</si>
  <si>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</si>
  <si>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</si>
  <si>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</si>
  <si>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</si>
  <si>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</si>
  <si>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</si>
  <si>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</si>
  <si>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</si>
  <si>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</si>
  <si>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</si>
  <si>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</si>
  <si>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</si>
  <si>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</si>
  <si>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</si>
  <si>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</si>
  <si>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</si>
  <si>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</si>
  <si>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</si>
  <si>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</si>
  <si>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</si>
  <si>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</si>
  <si>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</si>
  <si>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</si>
  <si>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</si>
  <si>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</si>
  <si>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</si>
  <si>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</si>
  <si>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</si>
  <si>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</si>
  <si>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</si>
  <si>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</si>
  <si>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</si>
  <si>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</si>
  <si>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</si>
  <si>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</si>
  <si>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</si>
  <si>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</si>
  <si>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</si>
  <si>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</si>
  <si>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</si>
  <si>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</si>
  <si>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</si>
  <si>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</si>
  <si>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</si>
  <si>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</si>
  <si>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</si>
  <si>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</si>
  <si>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</si>
  <si>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</si>
  <si>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</si>
  <si>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</si>
  <si>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</si>
  <si>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</si>
  <si>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</si>
  <si>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</si>
  <si>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</si>
  <si>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</si>
  <si>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</si>
  <si>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</si>
  <si>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</si>
  <si>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</si>
  <si>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</si>
  <si>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</si>
  <si>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</si>
  <si>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</si>
  <si>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</si>
  <si>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</si>
  <si>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</si>
  <si>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</si>
  <si>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</si>
  <si>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</si>
  <si>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</si>
  <si>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</si>
  <si>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</si>
  <si>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</si>
  <si>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</si>
  <si>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</si>
  <si>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</si>
  <si>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</si>
  <si>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</si>
  <si>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</si>
  <si>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</si>
  <si>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</si>
  <si>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</si>
  <si>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</si>
  <si>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</si>
  <si>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</si>
  <si>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</si>
  <si>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</si>
  <si>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</si>
  <si>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</si>
  <si>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</si>
  <si>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</si>
  <si>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</si>
  <si>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</si>
  <si>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</si>
  <si>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</si>
  <si>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</si>
  <si>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</si>
  <si>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</si>
  <si>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</si>
  <si>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</si>
  <si>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</si>
  <si>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</si>
  <si>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</si>
  <si>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</si>
  <si>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</si>
  <si>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</si>
  <si>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</si>
  <si>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</si>
  <si>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</si>
  <si>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</si>
  <si>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</si>
  <si>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</si>
  <si>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</si>
  <si>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</si>
  <si>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</si>
  <si>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</si>
  <si>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</si>
  <si>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</si>
  <si>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</si>
  <si>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</si>
  <si>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</si>
  <si>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</si>
  <si>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</si>
  <si>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</si>
  <si>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</si>
  <si>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</si>
  <si>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</si>
  <si>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</si>
  <si>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</si>
  <si>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</si>
  <si>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</si>
  <si>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</si>
  <si>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</si>
  <si>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</si>
  <si>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</si>
  <si>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</si>
  <si>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</si>
  <si>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</si>
  <si>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</si>
  <si>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</si>
  <si>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</si>
  <si>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</si>
  <si>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</si>
  <si>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</si>
  <si>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</si>
  <si>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</si>
  <si>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</si>
  <si>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</si>
  <si>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</si>
  <si>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</si>
  <si>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</si>
  <si>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</si>
  <si>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</si>
  <si>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</si>
  <si>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</si>
  <si>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</si>
  <si>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</si>
  <si>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</si>
  <si>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</si>
  <si>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</si>
  <si>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</si>
  <si>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</si>
  <si>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</si>
  <si>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</si>
  <si>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</si>
  <si>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</si>
  <si>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</si>
  <si>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</si>
  <si>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</si>
  <si>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</si>
  <si>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</si>
  <si>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</si>
  <si>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</si>
  <si>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</si>
  <si>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</si>
  <si>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</si>
  <si>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</si>
  <si>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</si>
  <si>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</si>
  <si>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</si>
  <si>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</si>
  <si>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</si>
  <si>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</si>
  <si>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</si>
  <si>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</si>
  <si>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</si>
  <si>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</si>
  <si>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</si>
  <si>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</si>
  <si>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</si>
  <si>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</si>
  <si>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</si>
  <si>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</si>
  <si>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</si>
  <si>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</si>
  <si>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</si>
  <si>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</si>
  <si>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</si>
  <si>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</si>
  <si>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</si>
  <si>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</si>
  <si>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</si>
  <si>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</si>
  <si>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</si>
  <si>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</si>
  <si>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</si>
  <si>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</si>
  <si>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</si>
  <si>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</si>
  <si>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</si>
  <si>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</si>
  <si>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</si>
  <si>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</si>
  <si>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</si>
  <si>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</si>
  <si>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</si>
  <si>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</si>
  <si>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</si>
  <si>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</si>
  <si>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</si>
  <si>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</si>
  <si>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</si>
  <si>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</si>
  <si>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</si>
  <si>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</si>
  <si>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</si>
  <si>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</si>
  <si>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</si>
  <si>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</si>
  <si>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</si>
  <si>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</si>
  <si>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</si>
  <si>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</si>
  <si>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</si>
  <si>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</si>
  <si>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</si>
  <si>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</si>
  <si>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</si>
  <si>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</si>
  <si>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</si>
  <si>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</si>
  <si>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</si>
  <si>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</si>
  <si>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</si>
  <si>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</si>
  <si>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</si>
  <si>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</si>
  <si>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</si>
  <si>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</si>
  <si>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</si>
  <si>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</si>
  <si>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</si>
  <si>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</si>
  <si>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</si>
  <si>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</si>
  <si>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</si>
  <si>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</si>
  <si>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</si>
  <si>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</si>
  <si>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</si>
  <si>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</si>
  <si>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</si>
  <si>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</si>
  <si>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</si>
  <si>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</si>
  <si>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</si>
  <si>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</si>
  <si>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</si>
  <si>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</si>
  <si>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</si>
  <si>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</si>
  <si>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</si>
  <si>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</si>
  <si>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</si>
  <si>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</si>
  <si>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</si>
  <si>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</si>
  <si>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</si>
  <si>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</si>
  <si>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</si>
  <si>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</si>
  <si>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</si>
  <si>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</si>
  <si>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</si>
  <si>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</si>
  <si>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</si>
  <si>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</si>
  <si>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</si>
  <si>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</si>
  <si>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</si>
  <si>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</si>
  <si>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</si>
  <si>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</si>
  <si>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</si>
  <si>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</si>
  <si>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</si>
  <si>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</si>
  <si>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</si>
  <si>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</si>
  <si>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</si>
  <si>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</si>
  <si>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</si>
  <si>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</si>
  <si>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</si>
  <si>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</si>
  <si>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</si>
  <si>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</si>
  <si>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</si>
  <si>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</si>
  <si>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</si>
  <si>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</si>
  <si>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</si>
  <si>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</si>
  <si>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</si>
  <si>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</si>
  <si>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</si>
  <si>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</si>
  <si>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</si>
  <si>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</si>
  <si>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</si>
  <si>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</si>
  <si>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</si>
  <si>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</si>
  <si>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</si>
  <si>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</si>
  <si>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</si>
  <si>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</si>
  <si>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</si>
  <si>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</si>
  <si>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</si>
  <si>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</si>
  <si>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</si>
  <si>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</si>
  <si>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</si>
  <si>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</si>
  <si>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</si>
  <si>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</si>
  <si>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</si>
  <si>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</si>
  <si>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</si>
  <si>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</si>
  <si>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</si>
  <si>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</si>
  <si>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</si>
  <si>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</si>
  <si>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</si>
  <si>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</si>
  <si>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</si>
  <si>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</si>
  <si>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</si>
  <si>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</si>
  <si>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</si>
  <si>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</si>
  <si>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</si>
  <si>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</si>
  <si>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</si>
  <si>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</si>
  <si>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</si>
  <si>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</si>
  <si>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</si>
  <si>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</si>
  <si>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</si>
  <si>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</si>
  <si>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</si>
  <si>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</si>
  <si>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</si>
  <si>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</si>
  <si>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</si>
  <si>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</si>
  <si>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</si>
  <si>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</si>
  <si>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</si>
  <si>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</si>
  <si>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</si>
  <si>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</si>
  <si>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</si>
  <si>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</si>
  <si>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</si>
  <si>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</si>
  <si>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</si>
  <si>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</si>
  <si>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</si>
  <si>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</si>
  <si>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</si>
  <si>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</si>
  <si>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</si>
  <si>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</si>
  <si>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</si>
  <si>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</si>
  <si>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</si>
  <si>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</si>
  <si>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</si>
  <si>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</si>
  <si>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</si>
  <si>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</si>
  <si>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</si>
  <si>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</si>
  <si>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</si>
  <si>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</si>
  <si>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</si>
  <si>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</si>
  <si>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</si>
  <si>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</si>
  <si>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</si>
  <si>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</si>
  <si>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</si>
  <si>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</si>
  <si>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</si>
  <si>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</si>
  <si>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</si>
  <si>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</si>
  <si>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</si>
  <si>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</si>
  <si>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</si>
  <si>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</si>
  <si>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</si>
  <si>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</si>
  <si>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</si>
  <si>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</si>
  <si>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</si>
  <si>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</si>
  <si>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</si>
  <si>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</si>
  <si>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</si>
  <si>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</si>
  <si>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</si>
  <si>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</si>
  <si>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</si>
  <si>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</si>
  <si>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</si>
  <si>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</si>
  <si>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</si>
  <si>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</si>
  <si>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</si>
  <si>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</si>
  <si>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</si>
  <si>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</si>
  <si>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</si>
  <si>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</si>
  <si>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</si>
  <si>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</si>
  <si>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</si>
  <si>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</si>
  <si>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</si>
  <si>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</si>
  <si>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</si>
  <si>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</si>
  <si>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</si>
  <si>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</si>
  <si>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</si>
  <si>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</si>
  <si>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</si>
  <si>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</si>
  <si>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</si>
  <si>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</si>
  <si>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</si>
  <si>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</si>
  <si>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</si>
  <si>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</si>
  <si>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</si>
  <si>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</si>
  <si>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</si>
  <si>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</si>
  <si>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</si>
  <si>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</si>
  <si>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</si>
  <si>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</si>
  <si>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</si>
  <si>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</si>
  <si>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</si>
  <si>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</si>
  <si>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</si>
  <si>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</si>
  <si>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</si>
  <si>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</si>
  <si>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</si>
  <si>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</si>
  <si>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</si>
  <si>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</si>
  <si>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</si>
  <si>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</si>
  <si>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</si>
  <si>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</si>
  <si>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</si>
  <si>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</si>
  <si>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</si>
  <si>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</si>
  <si>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</si>
  <si>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</si>
  <si>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</si>
  <si>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</si>
  <si>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</si>
  <si>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</si>
  <si>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</si>
  <si>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</si>
  <si>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</si>
  <si>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</si>
  <si>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</si>
  <si>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</si>
  <si>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</si>
  <si>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</si>
  <si>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</si>
  <si>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</si>
  <si>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</si>
  <si>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</si>
  <si>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</si>
  <si>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</si>
  <si>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</si>
  <si>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</si>
  <si>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</si>
  <si>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</si>
  <si>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</si>
  <si>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</si>
  <si>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</si>
  <si>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</si>
  <si>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</si>
  <si>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</si>
  <si>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</si>
  <si>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</si>
  <si>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</si>
  <si>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</si>
  <si>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</si>
  <si>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</si>
  <si>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</si>
  <si>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</si>
  <si>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</si>
  <si>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</si>
  <si>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</si>
  <si>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</si>
  <si>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</si>
  <si>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</si>
  <si>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</si>
  <si>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</si>
  <si>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</si>
  <si>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</si>
  <si>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</si>
  <si>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</si>
  <si>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</si>
  <si>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</si>
  <si>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</si>
  <si>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</si>
  <si>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</si>
  <si>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</si>
  <si>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</si>
  <si>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</si>
  <si>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</si>
  <si>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</si>
  <si>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</si>
  <si>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</si>
  <si>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</si>
  <si>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</si>
  <si>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</si>
  <si>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</si>
  <si>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</si>
  <si>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</si>
  <si>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</si>
  <si>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</si>
  <si>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</si>
  <si>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</si>
  <si>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</si>
  <si>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</si>
  <si>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</si>
  <si>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</si>
  <si>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</si>
  <si>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</si>
  <si>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</si>
  <si>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</si>
  <si>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</si>
  <si>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</si>
  <si>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</si>
  <si>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</si>
  <si>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</si>
  <si>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</si>
  <si>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</si>
  <si>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</si>
  <si>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</si>
  <si>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</si>
  <si>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</si>
  <si>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</si>
  <si>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</si>
  <si>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</si>
  <si>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</si>
  <si>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</si>
  <si>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</si>
  <si>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</si>
  <si>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</si>
  <si>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</si>
  <si>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</si>
  <si>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</si>
  <si>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</si>
  <si>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</si>
  <si>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</si>
  <si>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</si>
  <si>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</si>
  <si>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</si>
  <si>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</si>
  <si>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</si>
  <si>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</si>
  <si>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</si>
  <si>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</si>
  <si>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</si>
  <si>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</si>
  <si>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</si>
  <si>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</si>
  <si>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</si>
  <si>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</si>
  <si>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</si>
  <si>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</si>
  <si>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</si>
  <si>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</si>
  <si>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</si>
  <si>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</si>
  <si>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</si>
  <si>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</si>
  <si>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</si>
  <si>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</si>
  <si>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</si>
  <si>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</si>
  <si>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</si>
  <si>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</si>
  <si>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</si>
  <si>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</si>
  <si>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</si>
  <si>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</si>
  <si>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</si>
  <si>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</si>
  <si>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</si>
  <si>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</si>
  <si>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</si>
  <si>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</si>
  <si>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</si>
  <si>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</si>
  <si>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</si>
  <si>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</si>
  <si>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</si>
  <si>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</si>
  <si>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</si>
  <si>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</si>
  <si>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</si>
  <si>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</si>
  <si>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</si>
  <si>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</si>
  <si>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</si>
  <si>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</si>
  <si>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</si>
  <si>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</si>
  <si>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</si>
  <si>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</si>
  <si>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</si>
  <si>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</si>
  <si>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</si>
  <si>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</si>
  <si>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</si>
  <si>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</si>
  <si>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</si>
  <si>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</si>
  <si>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</si>
  <si>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</si>
  <si>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</si>
  <si>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</si>
  <si>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</si>
  <si>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</si>
  <si>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</si>
  <si>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</si>
  <si>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</si>
  <si>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</si>
  <si>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</si>
  <si>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</si>
  <si>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</si>
  <si>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</si>
  <si>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</si>
  <si>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</si>
  <si>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</si>
  <si>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</si>
  <si>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</si>
  <si>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</si>
  <si>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</si>
  <si>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</si>
  <si>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</si>
  <si>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</si>
  <si>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</si>
  <si>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</si>
  <si>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</si>
  <si>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</si>
  <si>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</si>
  <si>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</si>
  <si>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</si>
  <si>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</si>
  <si>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</si>
  <si>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</si>
  <si>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</si>
  <si>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</si>
  <si>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</si>
  <si>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</si>
  <si>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</si>
  <si>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</si>
  <si>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</si>
  <si>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</si>
  <si>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</si>
  <si>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</si>
  <si>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</si>
  <si>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</si>
  <si>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</si>
  <si>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</si>
  <si>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</si>
  <si>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</si>
  <si>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</si>
  <si>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</si>
  <si>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</si>
  <si>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</si>
  <si>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</si>
  <si>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</si>
  <si>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</si>
  <si>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</si>
  <si>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</si>
  <si>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</si>
  <si>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</si>
  <si>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</si>
  <si>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</si>
  <si>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</si>
  <si>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</si>
  <si>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</si>
  <si>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</si>
  <si>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</si>
  <si>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</si>
  <si>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</si>
  <si>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</si>
  <si>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</si>
  <si>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</si>
  <si>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</si>
  <si>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</si>
  <si>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</si>
  <si>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</si>
  <si>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</si>
  <si>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</si>
  <si>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</si>
  <si>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</si>
  <si>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</si>
  <si>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</si>
  <si>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</si>
  <si>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</si>
  <si>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</si>
  <si>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</si>
  <si>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</si>
  <si>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</si>
  <si>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</si>
  <si>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</si>
  <si>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</si>
  <si>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</si>
  <si>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</si>
  <si>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</si>
  <si>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</si>
  <si>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</si>
  <si>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</si>
  <si>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</si>
  <si>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</si>
  <si>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</si>
  <si>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</si>
  <si>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</si>
  <si>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</si>
  <si>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</si>
  <si>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</si>
  <si>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</si>
  <si>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</si>
  <si>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</si>
  <si>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</si>
  <si>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</si>
  <si>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</si>
  <si>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</si>
  <si>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</si>
  <si>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</si>
  <si>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</si>
  <si>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</si>
  <si>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</si>
  <si>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</si>
  <si>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</si>
  <si>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</si>
  <si>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</si>
  <si>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</si>
  <si>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</si>
  <si>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</si>
  <si>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</si>
  <si>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</si>
  <si>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</si>
  <si>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</si>
  <si>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</si>
  <si>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</si>
  <si>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</si>
  <si>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</si>
  <si>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</si>
  <si>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</si>
  <si>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</si>
  <si>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</si>
  <si>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</si>
  <si>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</si>
  <si>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</si>
  <si>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</si>
  <si>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</si>
  <si>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</si>
  <si>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</si>
  <si>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</si>
  <si>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</si>
  <si>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</si>
  <si>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</si>
  <si>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</si>
  <si>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</si>
  <si>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</si>
  <si>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</si>
  <si>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</si>
  <si>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</si>
  <si>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</si>
  <si>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</si>
  <si>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</si>
  <si>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</si>
  <si>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</si>
  <si>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</si>
  <si>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</si>
  <si>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</si>
  <si>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</si>
  <si>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</si>
  <si>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</si>
  <si>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</si>
  <si>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</si>
  <si>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</si>
  <si>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</si>
  <si>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</si>
  <si>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</si>
  <si>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</si>
  <si>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</si>
  <si>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</si>
  <si>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</si>
  <si>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</si>
  <si>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</si>
  <si>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</si>
  <si>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</si>
  <si>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</si>
  <si>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</si>
  <si>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</si>
  <si>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</si>
  <si>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</si>
  <si>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</si>
  <si>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</si>
  <si>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</si>
  <si>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</si>
  <si>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</si>
  <si>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</si>
  <si>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</si>
  <si>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</si>
  <si>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</si>
  <si>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</si>
  <si>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</si>
  <si>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</si>
  <si>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</si>
  <si>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</si>
  <si>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</si>
  <si>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</si>
  <si>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</si>
  <si>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</si>
  <si>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</si>
  <si>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</si>
  <si>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</si>
  <si>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</si>
  <si>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</si>
  <si>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</si>
  <si>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</si>
  <si>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</si>
  <si>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</si>
  <si>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</si>
  <si>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</si>
  <si>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</si>
  <si>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</si>
  <si>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</si>
  <si>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</si>
  <si>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</si>
  <si>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</si>
  <si>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</si>
  <si>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</si>
  <si>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</si>
  <si>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</si>
  <si>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</si>
  <si>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</si>
  <si>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</si>
  <si>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</si>
  <si>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</si>
  <si>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</si>
  <si>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</si>
  <si>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</si>
  <si>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</si>
  <si>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</si>
  <si>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</si>
  <si>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</si>
  <si>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</si>
  <si>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</si>
  <si>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</si>
  <si>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</si>
  <si>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</si>
  <si>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</si>
  <si>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</si>
  <si>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</si>
  <si>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</si>
  <si>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</si>
  <si>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</si>
  <si>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</si>
  <si>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</si>
  <si>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</si>
  <si>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</si>
  <si>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</si>
  <si>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</si>
  <si>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</si>
  <si>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</si>
  <si>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</si>
  <si>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</si>
  <si>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</si>
  <si>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</si>
  <si>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</si>
  <si>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</si>
  <si>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</si>
  <si>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</si>
  <si>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</si>
  <si>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</si>
  <si>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</si>
  <si>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</si>
  <si>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</si>
  <si>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</si>
  <si>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</si>
  <si>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</si>
  <si>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</si>
  <si>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</si>
  <si>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</si>
  <si>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</si>
  <si>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</si>
  <si>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</si>
  <si>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</si>
  <si>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</si>
  <si>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</si>
  <si>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</si>
  <si>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</si>
  <si>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</si>
  <si>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</si>
  <si>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</si>
  <si>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</si>
  <si>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</si>
  <si>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</si>
  <si>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</si>
  <si>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</si>
  <si>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</si>
  <si>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</si>
  <si>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</si>
  <si>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</si>
  <si>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</si>
  <si>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</si>
  <si>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</si>
  <si>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</si>
  <si>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</si>
  <si>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</si>
  <si>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</si>
  <si>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</si>
  <si>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</si>
  <si>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</si>
  <si>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</si>
  <si>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</si>
  <si>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</si>
  <si>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</si>
  <si>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</si>
  <si>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</si>
  <si>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</si>
  <si>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</si>
  <si>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</si>
  <si>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</si>
  <si>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</si>
  <si>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</si>
  <si>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</si>
  <si>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</si>
  <si>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</si>
  <si>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</si>
  <si>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</si>
  <si>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</si>
  <si>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</si>
  <si>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</si>
  <si>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</si>
  <si>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</si>
  <si>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</si>
  <si>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</si>
  <si>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</si>
  <si>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</si>
  <si>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</si>
  <si>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</si>
  <si>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</si>
  <si>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</si>
  <si>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</si>
  <si>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</si>
  <si>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</si>
  <si>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</si>
  <si>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</si>
  <si>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</si>
  <si>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</si>
  <si>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</si>
  <si>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</si>
  <si>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</si>
  <si>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</si>
  <si>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</si>
  <si>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</si>
  <si>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</si>
  <si>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</si>
  <si>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</si>
  <si>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</si>
  <si>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</si>
  <si>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</si>
  <si>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</si>
  <si>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</si>
  <si>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</si>
  <si>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</si>
  <si>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</si>
  <si>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</si>
  <si>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</si>
  <si>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</si>
  <si>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</si>
  <si>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</si>
  <si>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</si>
  <si>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</si>
  <si>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</si>
  <si>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</si>
  <si>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</si>
  <si>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</si>
  <si>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</si>
  <si>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</si>
  <si>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</si>
  <si>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</si>
  <si>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</si>
  <si>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</si>
  <si>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</si>
  <si>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</si>
  <si>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</si>
  <si>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</si>
  <si>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</si>
  <si>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</si>
  <si>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</si>
  <si>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</si>
  <si>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</si>
  <si>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</si>
  <si>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</si>
  <si>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</si>
  <si>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</si>
  <si>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</si>
  <si>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</si>
  <si>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</si>
  <si>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</si>
  <si>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</si>
  <si>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</si>
  <si>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</si>
  <si>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</si>
  <si>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</si>
  <si>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</si>
  <si>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</si>
  <si>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</si>
  <si>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</si>
  <si>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</si>
  <si>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</si>
  <si>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</si>
  <si>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</si>
  <si>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</si>
  <si>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</si>
  <si>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</si>
  <si>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</si>
  <si>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</si>
  <si>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</si>
  <si>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</si>
  <si>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</si>
  <si>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</si>
  <si>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</si>
  <si>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</si>
  <si>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</si>
  <si>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</si>
  <si>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</si>
  <si>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</si>
  <si>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</si>
  <si>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</si>
  <si>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</si>
  <si>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</si>
  <si>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</si>
  <si>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</si>
  <si>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</si>
  <si>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</si>
  <si>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</si>
  <si>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</si>
  <si>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</si>
  <si>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</si>
  <si>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</si>
  <si>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</si>
  <si>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</si>
  <si>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</si>
  <si>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</si>
  <si>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</si>
  <si>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</si>
  <si>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</si>
  <si>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</si>
  <si>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</si>
  <si>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</si>
  <si>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</si>
  <si>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</si>
  <si>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</si>
  <si>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</si>
  <si>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</si>
  <si>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</si>
  <si>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</si>
  <si>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</si>
  <si>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</si>
  <si>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</si>
  <si>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</si>
  <si>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</si>
  <si>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</si>
  <si>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</si>
  <si>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</si>
  <si>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</si>
  <si>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</si>
  <si>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</si>
  <si>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</si>
  <si>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</si>
  <si>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</si>
  <si>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</si>
  <si>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</si>
  <si>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</si>
  <si>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</si>
  <si>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</si>
  <si>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</si>
  <si>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</si>
  <si>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</si>
  <si>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</si>
  <si>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</si>
  <si>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</si>
  <si>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</si>
  <si>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</si>
  <si>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</si>
  <si>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</si>
  <si>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</si>
  <si>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</si>
  <si>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</si>
  <si>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</si>
  <si>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</si>
  <si>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</si>
  <si>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</si>
  <si>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</si>
  <si>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</si>
  <si>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</si>
  <si>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</si>
  <si>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</si>
  <si>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</si>
  <si>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</si>
  <si>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</si>
  <si>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</si>
  <si>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</si>
  <si>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</si>
  <si>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</si>
  <si>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</si>
  <si>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</si>
  <si>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</si>
  <si>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</si>
  <si>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</si>
  <si>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</si>
  <si>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</si>
  <si>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</si>
  <si>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</si>
  <si>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</si>
  <si>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</si>
  <si>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</si>
  <si>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</si>
  <si>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</si>
  <si>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</si>
  <si>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</si>
  <si>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</si>
  <si>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</si>
  <si>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</si>
  <si>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</si>
  <si>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</si>
  <si>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</si>
  <si>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</si>
  <si>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</si>
  <si>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</si>
  <si>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</si>
  <si>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</si>
  <si>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</si>
  <si>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</si>
  <si>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</si>
  <si>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</si>
  <si>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</si>
  <si>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</si>
  <si>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</si>
  <si>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</si>
  <si>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</si>
  <si>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</si>
  <si>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</si>
  <si>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</si>
  <si>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</si>
  <si>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</si>
  <si>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</si>
  <si>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</si>
  <si>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</si>
  <si>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</si>
  <si>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</si>
  <si>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</si>
  <si>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</si>
  <si>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</si>
  <si>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</si>
  <si>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</si>
  <si>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</si>
  <si>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</si>
  <si>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</si>
  <si>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</si>
  <si>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</si>
  <si>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</si>
  <si>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</si>
  <si>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</si>
  <si>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</si>
  <si>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</si>
  <si>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</si>
  <si>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</si>
  <si>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</si>
  <si>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</si>
  <si>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</si>
  <si>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</si>
  <si>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</si>
  <si>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</si>
  <si>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</si>
  <si>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</si>
  <si>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</si>
  <si>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</si>
  <si>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</si>
  <si>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</si>
  <si>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</si>
  <si>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</si>
  <si>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</si>
  <si>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</si>
  <si>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</si>
  <si>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</si>
  <si>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</si>
  <si>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</si>
  <si>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</si>
  <si>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</si>
  <si>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</si>
  <si>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</si>
  <si>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</si>
  <si>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</si>
  <si>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</si>
  <si>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</si>
  <si>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</si>
  <si>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</si>
  <si>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</si>
  <si>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</si>
  <si>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</si>
  <si>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</si>
  <si>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</si>
  <si>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</si>
  <si>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</si>
  <si>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</si>
  <si>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</si>
  <si>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</si>
  <si>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</si>
  <si>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</si>
  <si>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</si>
  <si>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</si>
  <si>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</si>
  <si>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</si>
  <si>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</si>
  <si>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</si>
  <si>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</si>
  <si>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</si>
  <si>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</si>
  <si>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</si>
  <si>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</si>
  <si>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</si>
  <si>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</si>
  <si>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</si>
  <si>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</si>
  <si>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</si>
  <si>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</si>
  <si>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</si>
  <si>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</si>
  <si>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</si>
  <si>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</si>
  <si>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</si>
  <si>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</si>
  <si>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</si>
  <si>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</si>
  <si>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</si>
  <si>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</si>
  <si>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</si>
  <si>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</si>
  <si>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</si>
  <si>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</si>
  <si>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</si>
  <si>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</si>
  <si>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</si>
  <si>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</si>
  <si>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</si>
  <si>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</si>
  <si>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</si>
  <si>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</si>
  <si>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</si>
  <si>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</si>
  <si>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</si>
  <si>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</si>
  <si>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</si>
  <si>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</si>
  <si>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</si>
  <si>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</si>
  <si>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</si>
  <si>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</si>
  <si>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</si>
  <si>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</si>
  <si>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</si>
  <si>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</si>
  <si>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</si>
  <si>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</si>
  <si>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</si>
  <si>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</si>
  <si>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</si>
  <si>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</si>
  <si>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</si>
  <si>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</si>
  <si>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</si>
  <si>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</si>
  <si>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</si>
  <si>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</si>
  <si>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</si>
  <si>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</si>
  <si>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</si>
  <si>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</si>
  <si>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</si>
  <si>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</si>
  <si>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</si>
  <si>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</si>
  <si>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</si>
  <si>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</si>
  <si>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</si>
  <si>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</si>
  <si>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</si>
  <si>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</si>
  <si>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</si>
  <si>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</si>
  <si>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</si>
  <si>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</si>
  <si>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</si>
  <si>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</si>
  <si>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</si>
  <si>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</si>
  <si>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</si>
  <si>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</si>
  <si>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</si>
  <si>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</si>
  <si>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</si>
  <si>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</si>
  <si>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</si>
  <si>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</si>
  <si>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</si>
  <si>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</si>
  <si>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</si>
  <si>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</si>
  <si>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</si>
  <si>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</si>
  <si>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</si>
  <si>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</si>
  <si>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</si>
  <si>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</si>
  <si>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</si>
  <si>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</si>
  <si>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</si>
  <si>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</si>
  <si>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</si>
  <si>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</si>
  <si>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</si>
  <si>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</si>
  <si>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</si>
  <si>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</si>
  <si>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</si>
  <si>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</si>
  <si>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</si>
  <si>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</si>
  <si>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</si>
  <si>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</si>
  <si>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</si>
  <si>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</si>
  <si>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</si>
  <si>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</si>
  <si>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</si>
  <si>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</si>
  <si>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</si>
  <si>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</si>
  <si>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</si>
  <si>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</si>
  <si>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</si>
  <si>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</si>
  <si>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</si>
  <si>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</si>
  <si>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</si>
  <si>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</si>
  <si>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</si>
  <si>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</si>
  <si>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</si>
  <si>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</si>
  <si>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</si>
  <si>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</si>
  <si>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</si>
  <si>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</si>
  <si>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</si>
  <si>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</si>
  <si>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</si>
  <si>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</si>
  <si>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</si>
  <si>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</si>
  <si>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</si>
  <si>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</si>
  <si>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</si>
  <si>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</si>
  <si>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</si>
  <si>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</si>
  <si>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</si>
  <si>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</si>
  <si>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</si>
  <si>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</si>
  <si>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</si>
  <si>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</si>
  <si>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</si>
  <si>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</si>
  <si>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</si>
  <si>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</si>
  <si>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</si>
  <si>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</si>
  <si>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</si>
  <si>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</si>
  <si>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</si>
  <si>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</si>
  <si>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</si>
  <si>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</si>
  <si>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</si>
  <si>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</si>
  <si>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</si>
  <si>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</si>
  <si>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</si>
  <si>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</si>
  <si>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</si>
  <si>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</si>
  <si>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</si>
  <si>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</si>
  <si>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</si>
  <si>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</si>
  <si>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</si>
  <si>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</si>
  <si>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</si>
  <si>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</si>
  <si>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</si>
  <si>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</si>
  <si>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</si>
  <si>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</si>
  <si>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</si>
  <si>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</si>
  <si>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</si>
  <si>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</si>
  <si>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</si>
  <si>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</si>
  <si>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</si>
  <si>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</si>
  <si>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</si>
  <si>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</si>
  <si>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</si>
  <si>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</si>
  <si>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</si>
  <si>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</si>
  <si>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</si>
  <si>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</si>
  <si>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</si>
  <si>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</si>
  <si>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</si>
  <si>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</si>
  <si>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</si>
  <si>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</si>
  <si>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</si>
  <si>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</si>
  <si>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</si>
  <si>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</si>
  <si>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</si>
  <si>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</si>
  <si>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</si>
  <si>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</si>
  <si>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</si>
  <si>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</si>
  <si>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</si>
  <si>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</si>
  <si>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</si>
  <si>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</si>
  <si>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</si>
  <si>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</si>
  <si>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</si>
  <si>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</si>
  <si>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</si>
  <si>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</si>
  <si>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</si>
  <si>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</si>
  <si>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</si>
  <si>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</si>
  <si>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</si>
  <si>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</si>
  <si>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</si>
  <si>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</si>
  <si>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</si>
  <si>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</si>
  <si>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</si>
  <si>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</si>
  <si>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</si>
  <si>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</si>
  <si>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</si>
  <si>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</si>
  <si>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</si>
  <si>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</si>
  <si>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</si>
  <si>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</si>
  <si>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</si>
  <si>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</si>
  <si>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</si>
  <si>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</si>
  <si>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</si>
  <si>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</si>
  <si>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</si>
  <si>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</si>
  <si>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</si>
  <si>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</si>
  <si>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</si>
  <si>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</si>
  <si>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</si>
  <si>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</si>
  <si>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</si>
  <si>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</si>
  <si>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</si>
  <si>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</si>
  <si>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</si>
  <si>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</si>
  <si>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</si>
  <si>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</si>
  <si>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</si>
  <si>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</si>
  <si>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</si>
  <si>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</si>
  <si>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</si>
  <si>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</si>
  <si>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</si>
  <si>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</si>
  <si>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</si>
  <si>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</si>
  <si>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</si>
  <si>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</si>
  <si>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</si>
  <si>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</si>
  <si>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</si>
  <si>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</si>
  <si>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</si>
  <si>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</si>
  <si>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</si>
  <si>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</si>
  <si>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</si>
  <si>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</si>
  <si>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</si>
  <si>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</si>
  <si>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</si>
  <si>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</si>
  <si>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</si>
  <si>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</si>
  <si>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</si>
  <si>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</si>
  <si>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</si>
  <si>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</si>
  <si>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</si>
  <si>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</si>
  <si>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</si>
  <si>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</si>
  <si>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</si>
  <si>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</si>
  <si>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</si>
  <si>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</si>
  <si>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</si>
  <si>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</si>
  <si>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</si>
  <si>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</si>
  <si>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</si>
  <si>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</si>
  <si>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</si>
  <si>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</si>
  <si>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</si>
  <si>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</si>
  <si>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</si>
  <si>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</si>
  <si>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</si>
  <si>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</si>
  <si>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</si>
  <si>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</si>
  <si>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</si>
  <si>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</si>
  <si>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</si>
  <si>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</si>
  <si>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</si>
  <si>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</si>
  <si>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</si>
  <si>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</si>
  <si>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</si>
  <si>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</si>
  <si>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</si>
  <si>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</si>
  <si>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</si>
  <si>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</si>
  <si>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</si>
  <si>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</si>
  <si>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</si>
  <si>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</si>
  <si>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</si>
  <si>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</si>
  <si>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</si>
  <si>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</si>
  <si>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</si>
  <si>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</si>
  <si>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</si>
  <si>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</si>
  <si>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</si>
  <si>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</si>
  <si>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</si>
  <si>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</si>
  <si>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</si>
  <si>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</si>
  <si>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</si>
  <si>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</si>
  <si>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</si>
  <si>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</si>
  <si>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</si>
  <si>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</si>
  <si>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</si>
  <si>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</si>
  <si>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</si>
  <si>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</si>
  <si>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</si>
  <si>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</si>
  <si>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</si>
  <si>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</si>
  <si>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</si>
  <si>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</si>
  <si>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</si>
  <si>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</si>
  <si>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</si>
  <si>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</si>
  <si>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</si>
  <si>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</si>
  <si>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</si>
  <si>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</si>
  <si>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</si>
  <si>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</si>
  <si>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</si>
  <si>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</si>
  <si>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</si>
  <si>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</si>
  <si>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</si>
  <si>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</si>
  <si>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</si>
  <si>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</si>
  <si>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</si>
  <si>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</si>
  <si>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</si>
  <si>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</si>
  <si>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</si>
  <si>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</si>
  <si>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</si>
  <si>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</si>
  <si>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</si>
  <si>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</si>
  <si>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</si>
  <si>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</si>
  <si>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</si>
  <si>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</si>
  <si>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</si>
  <si>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</si>
  <si>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</si>
  <si>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</si>
  <si>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</si>
  <si>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</si>
  <si>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</si>
  <si>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</si>
  <si>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</si>
  <si>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</si>
  <si>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</si>
  <si>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</si>
  <si>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</si>
  <si>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</si>
  <si>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</si>
  <si>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</si>
  <si>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</si>
  <si>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</si>
  <si>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</si>
  <si>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</si>
  <si>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</si>
  <si>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</si>
  <si>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</si>
  <si>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</si>
  <si>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</si>
  <si>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</si>
  <si>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</si>
  <si>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</si>
  <si>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</si>
  <si>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</si>
  <si>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</si>
  <si>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</si>
  <si>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</si>
  <si>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</si>
  <si>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</si>
  <si>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</si>
  <si>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</si>
  <si>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</si>
  <si>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</si>
  <si>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</si>
  <si>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</si>
  <si>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</si>
  <si>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</si>
  <si>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</si>
  <si>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</si>
  <si>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</si>
  <si>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</si>
  <si>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</si>
  <si>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</si>
  <si>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</si>
  <si>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</si>
  <si>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</si>
  <si>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</si>
  <si>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</si>
  <si>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</si>
  <si>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</si>
  <si>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</si>
  <si>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</si>
  <si>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</si>
  <si>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</si>
  <si>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</si>
  <si>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</si>
  <si>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</si>
  <si>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</si>
  <si>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</si>
  <si>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</si>
  <si>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</si>
  <si>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</si>
  <si>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</si>
  <si>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</si>
  <si>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</si>
  <si>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</si>
  <si>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</si>
  <si>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</si>
  <si>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</si>
  <si>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</si>
  <si>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</si>
  <si>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</si>
  <si>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</si>
  <si>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</si>
  <si>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</si>
  <si>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</si>
  <si>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</si>
  <si>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</si>
  <si>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</si>
  <si>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</si>
  <si>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</si>
  <si>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</si>
  <si>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</si>
  <si>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</si>
  <si>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</si>
  <si>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</si>
  <si>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</si>
  <si>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</si>
  <si>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</si>
  <si>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</si>
  <si>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</si>
  <si>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</si>
  <si>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</si>
  <si>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</si>
  <si>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</si>
  <si>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</si>
  <si>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</si>
  <si>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</si>
  <si>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</si>
  <si>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</si>
  <si>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</si>
  <si>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</si>
  <si>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</si>
  <si>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</si>
  <si>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</si>
  <si>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</si>
  <si>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</si>
  <si>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</si>
  <si>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</si>
  <si>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</si>
  <si>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</si>
  <si>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</si>
  <si>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</si>
  <si>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</si>
  <si>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</si>
  <si>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</si>
  <si>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</si>
  <si>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</si>
  <si>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</si>
  <si>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</si>
  <si>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</si>
  <si>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</si>
  <si>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</si>
  <si>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</si>
  <si>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</si>
  <si>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</si>
  <si>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</si>
  <si>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</si>
  <si>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</si>
  <si>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</si>
  <si>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</si>
  <si>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</si>
  <si>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</si>
  <si>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</si>
  <si>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</si>
  <si>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</si>
  <si>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</si>
  <si>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</si>
  <si>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</si>
  <si>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</si>
  <si>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</si>
  <si>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</si>
  <si>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</si>
  <si>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</si>
  <si>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</si>
  <si>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</si>
  <si>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</si>
  <si>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</si>
  <si>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</si>
  <si>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</si>
  <si>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</si>
  <si>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</si>
  <si>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</si>
  <si>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</si>
  <si>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</si>
  <si>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</si>
  <si>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</si>
  <si>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</si>
  <si>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</si>
  <si>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</si>
  <si>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</si>
  <si>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</si>
  <si>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</si>
  <si>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</si>
  <si>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</si>
  <si>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</si>
  <si>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</si>
  <si>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</si>
  <si>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</si>
  <si>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</si>
  <si>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</si>
  <si>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</si>
  <si>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</si>
  <si>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</si>
  <si>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</si>
  <si>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</si>
  <si>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</si>
  <si>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</si>
  <si>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</si>
  <si>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</si>
  <si>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</si>
  <si>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</si>
  <si>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</si>
  <si>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</si>
  <si>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</si>
  <si>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</si>
  <si>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</si>
  <si>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</si>
  <si>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</si>
  <si>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</si>
  <si>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</si>
  <si>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</si>
  <si>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</si>
  <si>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</si>
  <si>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</si>
  <si>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</si>
  <si>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</si>
  <si>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</si>
  <si>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</si>
  <si>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</si>
  <si>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</si>
  <si>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</si>
  <si>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</si>
  <si>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</si>
  <si>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</si>
  <si>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</si>
  <si>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</si>
  <si>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</si>
  <si>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</si>
  <si>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</si>
  <si>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</si>
  <si>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</si>
  <si>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</si>
  <si>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</si>
  <si>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</si>
  <si>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</si>
  <si>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</si>
  <si>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</si>
  <si>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</si>
  <si>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</si>
  <si>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</si>
  <si>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</si>
  <si>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</si>
  <si>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</si>
  <si>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</si>
  <si>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</si>
  <si>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</si>
  <si>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</si>
  <si>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</si>
  <si>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</si>
  <si>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</si>
  <si>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</si>
  <si>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</si>
  <si>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</si>
  <si>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</si>
  <si>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</si>
  <si>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</si>
  <si>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</si>
  <si>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</si>
  <si>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</si>
  <si>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</si>
  <si>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</si>
  <si>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</si>
  <si>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</si>
  <si>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</si>
  <si>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</si>
  <si>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</si>
  <si>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</si>
  <si>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</si>
  <si>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</si>
  <si>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</si>
  <si>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</si>
  <si>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</si>
  <si>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</si>
  <si>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</si>
  <si>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</si>
  <si>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</si>
  <si>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</si>
  <si>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</si>
  <si>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</si>
  <si>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</si>
  <si>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</si>
  <si>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</si>
  <si>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</si>
  <si>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</si>
  <si>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</si>
  <si>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</si>
  <si>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</si>
  <si>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</si>
  <si>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</si>
  <si>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</si>
  <si>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</si>
  <si>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</si>
  <si>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</si>
  <si>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</si>
  <si>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</si>
  <si>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</si>
  <si>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</si>
  <si>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</si>
  <si>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</si>
  <si>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</si>
  <si>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</si>
  <si>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</si>
  <si>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</si>
  <si>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</si>
  <si>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</si>
  <si>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</si>
  <si>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</si>
  <si>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</si>
  <si>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</si>
  <si>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</si>
  <si>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</si>
  <si>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</si>
  <si>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</si>
  <si>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</si>
  <si>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</si>
  <si>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</si>
  <si>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</si>
  <si>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</si>
  <si>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</si>
  <si>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</si>
  <si>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</si>
  <si>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</si>
  <si>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</si>
  <si>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</si>
  <si>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</si>
  <si>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</si>
  <si>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</si>
  <si>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</si>
  <si>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</si>
  <si>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</si>
  <si>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</si>
  <si>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</si>
  <si>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</si>
  <si>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</si>
  <si>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</si>
  <si>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</si>
  <si>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</si>
  <si>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</si>
  <si>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</si>
  <si>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</si>
  <si>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</si>
  <si>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</si>
  <si>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</si>
  <si>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</si>
  <si>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</si>
  <si>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</si>
  <si>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</si>
  <si>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</si>
  <si>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</si>
  <si>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</si>
  <si>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</si>
  <si>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</si>
  <si>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</si>
  <si>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</si>
  <si>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</si>
  <si>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</si>
  <si>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</si>
  <si>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</si>
  <si>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</si>
  <si>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</si>
  <si>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</si>
  <si>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</si>
  <si>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</si>
  <si>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</si>
  <si>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</si>
  <si>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</si>
  <si>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</si>
  <si>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</si>
  <si>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</si>
  <si>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</si>
  <si>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</si>
  <si>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</si>
  <si>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</si>
  <si>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</si>
  <si>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</si>
  <si>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</si>
  <si>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</si>
  <si>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</si>
  <si>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</si>
  <si>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</si>
  <si>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</si>
  <si>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</si>
  <si>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</si>
  <si>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</si>
  <si>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</si>
  <si>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</si>
  <si>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</si>
  <si>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</si>
  <si>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</si>
  <si>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</si>
  <si>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</si>
  <si>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</si>
  <si>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</si>
  <si>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</si>
  <si>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</si>
  <si>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</si>
  <si>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</si>
  <si>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</si>
  <si>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</si>
  <si>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</si>
  <si>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</si>
  <si>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</si>
  <si>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</si>
  <si>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</si>
  <si>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</si>
  <si>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</si>
  <si>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</si>
  <si>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</si>
  <si>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</si>
  <si>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</si>
  <si>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</si>
  <si>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</si>
  <si>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</si>
  <si>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</si>
  <si>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</si>
  <si>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</si>
  <si>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</si>
  <si>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</si>
  <si>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</si>
  <si>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</si>
  <si>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</si>
  <si>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</si>
  <si>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</si>
  <si>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</si>
  <si>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</si>
  <si>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</si>
  <si>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</si>
  <si>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</si>
  <si>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</si>
  <si>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</si>
  <si>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</si>
  <si>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</si>
  <si>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</si>
  <si>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</si>
  <si>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</si>
  <si>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</si>
  <si>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</si>
  <si>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</si>
  <si>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</si>
  <si>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</si>
  <si>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</si>
  <si>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</si>
  <si>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</si>
  <si>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</si>
  <si>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</si>
  <si>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</si>
  <si>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</si>
  <si>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</si>
  <si>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</si>
  <si>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</si>
  <si>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</si>
  <si>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</si>
  <si>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</si>
  <si>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</si>
  <si>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</si>
  <si>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</si>
  <si>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</si>
  <si>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</si>
  <si>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</si>
  <si>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</si>
  <si>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</si>
  <si>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</si>
  <si>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</si>
  <si>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</si>
  <si>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</si>
  <si>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</si>
  <si>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</si>
  <si>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</si>
  <si>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</si>
  <si>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</si>
  <si>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</si>
  <si>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</si>
  <si>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</si>
  <si>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</si>
  <si>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</si>
  <si>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</si>
  <si>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</si>
  <si>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</si>
  <si>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</si>
  <si>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</si>
  <si>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</si>
  <si>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</si>
  <si>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</si>
  <si>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</si>
  <si>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</si>
  <si>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</si>
  <si>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</si>
  <si>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</si>
  <si>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</si>
  <si>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</si>
  <si>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</si>
  <si>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</si>
  <si>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</si>
  <si>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</si>
  <si>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</si>
  <si>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</si>
  <si>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</si>
  <si>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</si>
  <si>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</si>
  <si>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</si>
  <si>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</si>
  <si>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</si>
  <si>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</si>
  <si>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</si>
  <si>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</si>
  <si>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</si>
  <si>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</si>
  <si>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</si>
  <si>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</si>
  <si>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</si>
  <si>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</si>
  <si>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</si>
  <si>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</si>
  <si>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</si>
  <si>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</si>
  <si>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</si>
  <si>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</si>
  <si>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</si>
  <si>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</si>
  <si>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</si>
  <si>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</si>
  <si>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</si>
  <si>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</si>
  <si>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</si>
  <si>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</si>
  <si>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</si>
  <si>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</si>
  <si>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</si>
  <si>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</si>
  <si>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</si>
  <si>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</si>
  <si>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</si>
  <si>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</si>
  <si>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</si>
  <si>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</si>
  <si>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</si>
  <si>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</si>
  <si>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</si>
  <si>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</si>
  <si>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</si>
  <si>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</si>
  <si>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</si>
  <si>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</si>
  <si>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</si>
  <si>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</si>
  <si>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</si>
  <si>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</si>
  <si>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</si>
  <si>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</si>
  <si>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</si>
  <si>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</si>
  <si>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</si>
  <si>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</si>
  <si>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</si>
  <si>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</si>
  <si>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</si>
  <si>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</si>
  <si>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</si>
  <si>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</si>
  <si>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</si>
  <si>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</si>
  <si>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</si>
  <si>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</si>
  <si>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</si>
  <si>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</si>
  <si>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</si>
  <si>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</si>
  <si>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</si>
  <si>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</si>
  <si>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</si>
  <si>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</si>
  <si>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</si>
  <si>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</si>
  <si>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</si>
  <si>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</si>
  <si>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</si>
  <si>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</si>
  <si>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</si>
  <si>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</si>
  <si>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</si>
  <si>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</si>
  <si>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</si>
  <si>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</si>
  <si>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</si>
  <si>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</si>
  <si>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</si>
  <si>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</si>
  <si>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</si>
  <si>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</si>
  <si>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</si>
  <si>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</si>
  <si>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</si>
  <si>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</si>
  <si>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</si>
  <si>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</si>
  <si>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</si>
  <si>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</si>
  <si>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</si>
  <si>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</si>
  <si>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</si>
  <si>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</si>
  <si>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</si>
  <si>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</si>
  <si>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</si>
  <si>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</si>
  <si>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</si>
  <si>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</si>
  <si>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</si>
  <si>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</si>
  <si>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</si>
  <si>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</si>
  <si>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</si>
  <si>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</si>
  <si>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</si>
  <si>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</si>
  <si>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</si>
  <si>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</si>
  <si>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</si>
  <si>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</si>
  <si>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</si>
  <si>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</si>
  <si>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</si>
  <si>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</si>
  <si>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</si>
  <si>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</si>
  <si>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</si>
  <si>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</si>
  <si>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</si>
  <si>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</si>
  <si>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</si>
  <si>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</si>
  <si>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</si>
  <si>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</si>
  <si>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</si>
  <si>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</si>
  <si>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</si>
  <si>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</si>
  <si>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</si>
  <si>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</si>
  <si>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</si>
  <si>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</si>
  <si>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</si>
  <si>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</si>
  <si>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</si>
  <si>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</si>
  <si>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</si>
  <si>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</si>
  <si>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</si>
  <si>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</si>
  <si>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</si>
  <si>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</si>
  <si>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</si>
  <si>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</si>
  <si>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</si>
  <si>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</si>
  <si>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</si>
  <si>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</si>
  <si>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</si>
  <si>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</si>
  <si>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</si>
  <si>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</si>
  <si>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</si>
  <si>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</si>
  <si>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</si>
  <si>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</si>
  <si>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</si>
  <si>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</si>
  <si>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</si>
  <si>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</si>
  <si>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</si>
  <si>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</si>
  <si>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</si>
  <si>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</si>
  <si>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</si>
  <si>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</si>
  <si>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</si>
  <si>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</si>
  <si>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</si>
  <si>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</si>
  <si>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</si>
  <si>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</si>
  <si>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</si>
  <si>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</si>
  <si>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</si>
  <si>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</si>
  <si>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</si>
  <si>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</si>
  <si>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</si>
  <si>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</si>
  <si>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</si>
  <si>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</si>
  <si>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</si>
  <si>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</si>
  <si>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</si>
  <si>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</si>
  <si>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</si>
  <si>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</si>
  <si>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</si>
  <si>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</si>
  <si>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</si>
  <si>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</si>
  <si>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</si>
  <si>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</si>
  <si>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</si>
  <si>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</si>
  <si>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</si>
  <si>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</si>
  <si>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</si>
  <si>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</si>
  <si>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</si>
  <si>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</si>
  <si>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</si>
  <si>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</si>
  <si>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</si>
  <si>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</si>
  <si>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</si>
  <si>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</si>
  <si>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</si>
  <si>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</si>
  <si>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</si>
  <si>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</si>
  <si>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</si>
  <si>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</si>
  <si>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</si>
  <si>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</si>
  <si>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</si>
  <si>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</si>
  <si>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</si>
  <si>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</si>
  <si>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</si>
  <si>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</si>
  <si>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</si>
  <si>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</si>
  <si>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</si>
  <si>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</si>
  <si>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</si>
  <si>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</si>
  <si>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</si>
  <si>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</si>
  <si>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</si>
  <si>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</si>
  <si>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</si>
  <si>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</si>
  <si>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</si>
  <si>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</si>
  <si>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</si>
  <si>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</si>
  <si>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</si>
  <si>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</si>
  <si>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</si>
  <si>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</si>
  <si>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</si>
  <si>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</si>
  <si>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</si>
  <si>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</si>
  <si>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</si>
  <si>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</si>
  <si>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</si>
  <si>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</si>
  <si>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</si>
  <si>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</si>
  <si>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</si>
  <si>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</si>
  <si>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</si>
  <si>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</si>
  <si>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</si>
  <si>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</si>
  <si>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</si>
  <si>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</si>
  <si>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</si>
  <si>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</si>
  <si>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</si>
  <si>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</si>
  <si>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</si>
  <si>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</si>
  <si>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</si>
  <si>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</si>
  <si>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</si>
  <si>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</si>
  <si>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</si>
  <si>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</si>
  <si>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</si>
  <si>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</si>
  <si>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</si>
  <si>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</si>
  <si>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</si>
  <si>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</si>
  <si>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</si>
  <si>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</si>
  <si>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</si>
  <si>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</si>
  <si>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</si>
  <si>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</si>
  <si>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</si>
  <si>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</si>
  <si>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</si>
  <si>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</si>
  <si>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</si>
  <si>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</si>
  <si>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</si>
  <si>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</si>
  <si>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</si>
  <si>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</si>
  <si>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</si>
  <si>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</si>
  <si>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</si>
  <si>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</si>
  <si>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</si>
  <si>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</si>
  <si>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</si>
  <si>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</si>
  <si>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</si>
  <si>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</si>
  <si>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</si>
  <si>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</si>
  <si>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</si>
  <si>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</si>
  <si>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</si>
  <si>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</si>
  <si>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</si>
  <si>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</si>
  <si>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</si>
  <si>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</si>
  <si>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</si>
  <si>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</si>
  <si>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</si>
  <si>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</si>
  <si>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</si>
  <si>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</si>
  <si>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</si>
  <si>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</si>
  <si>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</si>
  <si>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</si>
  <si>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</si>
  <si>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</si>
  <si>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</si>
  <si>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</si>
  <si>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</si>
  <si>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</si>
  <si>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</si>
  <si>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</si>
  <si>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</si>
  <si>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</si>
  <si>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</si>
  <si>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</si>
  <si>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</si>
  <si>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</si>
  <si>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</si>
  <si>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</si>
  <si>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</si>
  <si>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</si>
  <si>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</si>
  <si>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</si>
  <si>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</si>
  <si>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</si>
  <si>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</si>
  <si>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</si>
  <si>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</si>
  <si>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</si>
  <si>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</si>
  <si>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</si>
  <si>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</si>
  <si>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</si>
  <si>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</si>
  <si>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</si>
  <si>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</si>
  <si>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</si>
  <si>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</si>
  <si>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</si>
  <si>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</si>
  <si>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</si>
  <si>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</si>
  <si>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</si>
  <si>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</si>
  <si>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</si>
  <si>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</si>
  <si>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</si>
  <si>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</si>
  <si>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</si>
  <si>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</si>
  <si>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</si>
  <si>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</si>
  <si>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</si>
  <si>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</si>
  <si>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</si>
  <si>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</si>
  <si>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</si>
  <si>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</si>
  <si>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</si>
  <si>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</si>
  <si>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</si>
  <si>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</si>
  <si>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</si>
  <si>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</si>
  <si>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</si>
  <si>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</si>
  <si>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</si>
  <si>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</si>
  <si>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</si>
  <si>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</si>
  <si>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</si>
  <si>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</si>
  <si>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</si>
  <si>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</si>
  <si>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</si>
  <si>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</si>
  <si>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</si>
  <si>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</si>
  <si>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</si>
  <si>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</si>
  <si>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</si>
  <si>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</si>
  <si>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</si>
  <si>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</si>
  <si>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</si>
  <si>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</si>
  <si>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</si>
  <si>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</si>
  <si>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</si>
  <si>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</si>
  <si>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</si>
  <si>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</si>
  <si>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</si>
  <si>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</si>
  <si>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</si>
  <si>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</si>
  <si>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</si>
  <si>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</si>
  <si>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</si>
  <si>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</si>
  <si>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</si>
  <si>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</si>
  <si>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</si>
  <si>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</si>
  <si>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</si>
  <si>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</si>
  <si>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</si>
  <si>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</si>
  <si>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</si>
  <si>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</si>
  <si>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</si>
  <si>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</si>
  <si>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</si>
  <si>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</si>
  <si>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</si>
  <si>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</si>
  <si>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</si>
  <si>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</si>
  <si>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</si>
  <si>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</si>
  <si>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</si>
  <si>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</si>
  <si>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</si>
  <si>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</si>
  <si>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</si>
  <si>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</si>
  <si>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</si>
  <si>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</si>
  <si>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</si>
  <si>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</si>
  <si>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</si>
  <si>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</si>
  <si>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</si>
  <si>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</si>
  <si>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</si>
  <si>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</si>
  <si>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</si>
  <si>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</si>
  <si>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</si>
  <si>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</si>
  <si>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</si>
  <si>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</si>
  <si>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</si>
  <si>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</si>
  <si>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</si>
  <si>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</si>
  <si>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</si>
  <si>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</si>
  <si>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</si>
  <si>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</si>
  <si>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</si>
  <si>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</si>
  <si>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</si>
  <si>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</si>
  <si>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</si>
  <si>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</si>
  <si>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</si>
  <si>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</si>
  <si>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</si>
  <si>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</si>
  <si>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</si>
  <si>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</si>
  <si>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</si>
  <si>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</si>
  <si>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</si>
  <si>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</si>
  <si>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</si>
  <si>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</si>
  <si>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</si>
  <si>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</si>
  <si>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</si>
  <si>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</si>
  <si>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</si>
  <si>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</si>
  <si>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</si>
  <si>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</si>
  <si>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</si>
  <si>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</si>
  <si>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</si>
  <si>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</si>
  <si>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</si>
  <si>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</si>
  <si>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</si>
  <si>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</si>
  <si>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</si>
  <si>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</si>
  <si>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</si>
  <si>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</si>
  <si>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</si>
  <si>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</si>
  <si>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</si>
  <si>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</si>
  <si>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</si>
  <si>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</si>
  <si>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</si>
  <si>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</si>
  <si>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</si>
  <si>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</si>
  <si>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</si>
  <si>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</si>
  <si>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</si>
  <si>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</si>
  <si>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</si>
  <si>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</si>
  <si>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</si>
  <si>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</si>
  <si>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</si>
  <si>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</si>
  <si>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</si>
  <si>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</si>
  <si>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</si>
  <si>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</si>
  <si>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</si>
  <si>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</si>
  <si>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</si>
  <si>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</si>
  <si>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</si>
  <si>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</si>
  <si>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</si>
  <si>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</si>
  <si>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</si>
  <si>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</si>
  <si>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</si>
  <si>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</si>
  <si>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</si>
  <si>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</si>
  <si>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</si>
  <si>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</si>
  <si>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</si>
  <si>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</si>
  <si>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</si>
  <si>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</si>
  <si>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</si>
  <si>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</si>
  <si>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</si>
  <si>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</si>
  <si>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</si>
  <si>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</si>
  <si>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</si>
  <si>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</si>
  <si>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</si>
  <si>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</si>
  <si>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</si>
  <si>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</si>
  <si>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</si>
  <si>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</si>
  <si>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</si>
  <si>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</si>
  <si>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</si>
  <si>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</si>
  <si>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</si>
  <si>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</si>
  <si>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</si>
  <si>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</si>
  <si>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</si>
  <si>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</si>
  <si>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</si>
  <si>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</si>
  <si>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</si>
  <si>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</si>
  <si>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</si>
  <si>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</si>
  <si>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</si>
  <si>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</si>
  <si>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</si>
  <si>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</si>
  <si>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</si>
  <si>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</si>
  <si>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</si>
  <si>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</si>
  <si>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</si>
  <si>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</si>
  <si>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</si>
  <si>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</si>
  <si>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</si>
  <si>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</si>
  <si>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</si>
  <si>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</si>
  <si>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</si>
  <si>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</si>
  <si>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</si>
  <si>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</si>
  <si>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</si>
  <si>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</si>
  <si>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</si>
  <si>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</si>
  <si>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</si>
  <si>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</si>
  <si>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</si>
  <si>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</si>
  <si>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</si>
  <si>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</si>
  <si>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</si>
  <si>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</si>
  <si>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</si>
  <si>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</si>
  <si>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</si>
  <si>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</si>
  <si>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</si>
  <si>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</si>
  <si>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</si>
  <si>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</si>
  <si>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</si>
  <si>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</si>
  <si>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</si>
  <si>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</si>
  <si>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</si>
  <si>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</si>
  <si>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</si>
  <si>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</si>
  <si>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</si>
  <si>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</si>
  <si>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</si>
  <si>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</si>
  <si>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</si>
  <si>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</si>
  <si>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</si>
  <si>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</si>
  <si>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</si>
  <si>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</si>
  <si>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</si>
  <si>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</si>
  <si>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</si>
  <si>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</si>
  <si>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</si>
  <si>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</si>
  <si>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</si>
  <si>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</si>
  <si>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</si>
  <si>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</si>
  <si>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</si>
  <si>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</si>
  <si>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</si>
  <si>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</si>
  <si>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</si>
  <si>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</si>
  <si>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</si>
  <si>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</si>
  <si>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</si>
  <si>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</si>
  <si>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</si>
  <si>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</si>
  <si>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</si>
  <si>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</si>
  <si>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</si>
  <si>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</si>
  <si>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</si>
  <si>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</si>
  <si>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</si>
  <si>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</si>
  <si>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</si>
  <si>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</si>
  <si>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</si>
  <si>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</si>
  <si>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</si>
  <si>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</si>
  <si>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</si>
  <si>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</si>
  <si>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</si>
  <si>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</si>
  <si>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</si>
  <si>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</si>
  <si>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</si>
  <si>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</si>
  <si>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</si>
  <si>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</si>
  <si>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</si>
  <si>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</si>
  <si>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</si>
  <si>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</si>
  <si>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</si>
  <si>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</si>
  <si>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</si>
  <si>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</si>
  <si>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</si>
  <si>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</si>
  <si>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</si>
  <si>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</si>
  <si>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</si>
  <si>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</si>
  <si>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</si>
  <si>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</si>
  <si>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</si>
  <si>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</si>
  <si>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</si>
  <si>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</si>
  <si>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</si>
  <si>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</si>
  <si>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</si>
  <si>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</si>
  <si>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</si>
  <si>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</si>
  <si>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</si>
  <si>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</si>
  <si>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</si>
  <si>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</si>
  <si>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</si>
  <si>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</si>
  <si>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</si>
  <si>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</si>
  <si>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</si>
  <si>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</si>
  <si>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</si>
  <si>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</si>
  <si>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</si>
  <si>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</si>
  <si>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</si>
  <si>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</si>
  <si>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</si>
  <si>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</si>
  <si>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</si>
  <si>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</si>
  <si>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</si>
  <si>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</si>
  <si>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</si>
  <si>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</si>
  <si>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</si>
  <si>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</si>
  <si>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</si>
  <si>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</si>
  <si>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</si>
  <si>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</si>
  <si>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</si>
  <si>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</si>
  <si>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</si>
  <si>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</si>
  <si>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</si>
  <si>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</si>
  <si>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</si>
  <si>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</si>
  <si>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</si>
  <si>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</si>
  <si>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</si>
  <si>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</si>
  <si>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</si>
  <si>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</si>
  <si>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</si>
  <si>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</si>
  <si>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</si>
  <si>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</si>
  <si>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</si>
  <si>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</si>
  <si>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</si>
  <si>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</si>
  <si>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</si>
  <si>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</si>
  <si>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</si>
  <si>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</si>
  <si>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</si>
  <si>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</si>
  <si>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</si>
  <si>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</si>
  <si>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</si>
  <si>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</si>
  <si>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</si>
  <si>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</si>
  <si>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</si>
  <si>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</si>
  <si>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</si>
  <si>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</si>
  <si>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</si>
  <si>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</si>
  <si>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</si>
  <si>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</si>
  <si>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</si>
  <si>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</si>
  <si>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</si>
  <si>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</si>
  <si>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</si>
  <si>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</si>
  <si>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</si>
  <si>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</si>
  <si>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</si>
  <si>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</si>
  <si>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</si>
  <si>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</si>
  <si>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</si>
  <si>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</si>
  <si>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</si>
  <si>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</si>
  <si>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</si>
  <si>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</si>
  <si>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</si>
  <si>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</si>
  <si>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</si>
  <si>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</si>
  <si>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</si>
  <si>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</si>
  <si>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</si>
  <si>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</si>
  <si>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</si>
  <si>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</si>
  <si>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</si>
  <si>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</si>
  <si>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</si>
  <si>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</si>
  <si>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</si>
  <si>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</si>
  <si>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</si>
  <si>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</si>
  <si>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</si>
  <si>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</si>
  <si>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</si>
  <si>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</si>
  <si>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</si>
  <si>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</si>
  <si>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</si>
  <si>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</si>
  <si>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</si>
  <si>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</si>
  <si>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</si>
  <si>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</si>
  <si>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</si>
  <si>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</si>
  <si>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</si>
  <si>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</si>
  <si>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</si>
  <si>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</si>
  <si>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</si>
  <si>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</si>
  <si>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</si>
  <si>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</si>
  <si>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</si>
  <si>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</si>
  <si>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</si>
  <si>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</si>
  <si>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</si>
  <si>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</si>
  <si>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</si>
  <si>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</si>
  <si>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</si>
  <si>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</si>
  <si>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</si>
  <si>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</si>
  <si>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</si>
  <si>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</si>
  <si>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</si>
  <si>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</si>
  <si>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</si>
  <si>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</si>
  <si>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</si>
  <si>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</si>
  <si>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</si>
  <si>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</si>
  <si>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</si>
  <si>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</si>
  <si>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</si>
  <si>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</si>
  <si>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</si>
  <si>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</si>
  <si>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</si>
  <si>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</si>
  <si>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</si>
  <si>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</si>
  <si>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</si>
  <si>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</si>
  <si>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</si>
  <si>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</si>
  <si>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</si>
  <si>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</si>
  <si>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</si>
  <si>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</si>
  <si>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</si>
  <si>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</si>
  <si>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</si>
  <si>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</si>
  <si>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</si>
  <si>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</si>
  <si>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</si>
  <si>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</si>
  <si>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</si>
  <si>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</si>
  <si>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</si>
  <si>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</si>
  <si>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</si>
  <si>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</si>
  <si>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</si>
  <si>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</si>
  <si>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</si>
  <si>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</si>
  <si>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</si>
  <si>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</si>
  <si>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</si>
  <si>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</si>
  <si>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</si>
  <si>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</si>
  <si>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</si>
  <si>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</si>
  <si>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</si>
  <si>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</si>
  <si>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</si>
  <si>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</si>
  <si>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</si>
  <si>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</si>
  <si>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</si>
  <si>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</si>
  <si>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</si>
  <si>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</si>
  <si>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</si>
  <si>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</si>
  <si>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</si>
  <si>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</si>
  <si>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</si>
  <si>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</si>
  <si>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</si>
  <si>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</si>
  <si>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</si>
  <si>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</si>
  <si>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</si>
  <si>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</si>
  <si>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</si>
  <si>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</si>
  <si>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</si>
  <si>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</si>
  <si>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</si>
  <si>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</si>
  <si>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</si>
  <si>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</si>
  <si>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</si>
  <si>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</si>
  <si>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</si>
  <si>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</si>
  <si>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</si>
  <si>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</si>
  <si>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</si>
  <si>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</si>
  <si>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</si>
  <si>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</si>
  <si>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</si>
  <si>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</si>
  <si>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</si>
  <si>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</si>
  <si>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</si>
  <si>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</si>
  <si>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</si>
  <si>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</si>
  <si>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</si>
  <si>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</si>
  <si>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</si>
  <si>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</si>
  <si>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</si>
  <si>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</si>
  <si>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</si>
  <si>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</si>
  <si>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</si>
  <si>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</si>
  <si>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</si>
  <si>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</si>
  <si>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</si>
  <si>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</si>
  <si>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</si>
  <si>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</si>
  <si>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</si>
  <si>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</si>
  <si>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</si>
  <si>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</si>
  <si>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</si>
  <si>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</si>
  <si>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</si>
  <si>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</si>
  <si>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</si>
  <si>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</si>
  <si>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</si>
  <si>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</si>
  <si>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</si>
  <si>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</si>
  <si>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</si>
  <si>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</si>
  <si>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</si>
  <si>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</si>
  <si>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</si>
  <si>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</si>
  <si>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</si>
  <si>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</si>
  <si>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</si>
  <si>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</si>
  <si>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</si>
  <si>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</si>
  <si>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</si>
  <si>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</si>
  <si>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</si>
  <si>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</si>
  <si>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</si>
  <si>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</si>
  <si>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</si>
  <si>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</si>
  <si>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</si>
  <si>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</si>
  <si>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</si>
  <si>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</si>
  <si>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</si>
  <si>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</si>
  <si>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</si>
  <si>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</si>
  <si>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</si>
  <si>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</si>
  <si>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</si>
  <si>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</si>
  <si>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</si>
  <si>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</si>
  <si>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</si>
  <si>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</si>
  <si>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</si>
  <si>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</si>
  <si>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</si>
  <si>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</si>
  <si>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</si>
  <si>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</si>
  <si>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</si>
  <si>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</si>
  <si>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</si>
  <si>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</si>
  <si>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</si>
  <si>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</si>
  <si>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</si>
  <si>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</si>
  <si>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</si>
  <si>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</si>
  <si>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</si>
  <si>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</si>
  <si>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</si>
  <si>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</si>
  <si>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</si>
  <si>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</si>
  <si>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</si>
  <si>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</si>
  <si>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</si>
  <si>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</si>
  <si>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</si>
  <si>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</si>
  <si>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</si>
  <si>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</si>
  <si>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</si>
  <si>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</si>
  <si>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</si>
  <si>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</si>
  <si>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</si>
  <si>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</si>
  <si>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</si>
  <si>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</si>
  <si>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</si>
  <si>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</si>
  <si>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</si>
  <si>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</si>
  <si>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</si>
  <si>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</si>
  <si>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</si>
  <si>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</si>
  <si>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</si>
  <si>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</si>
  <si>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</si>
  <si>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</si>
  <si>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</si>
  <si>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</si>
  <si>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</si>
  <si>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</si>
  <si>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</si>
  <si>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</si>
  <si>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</si>
  <si>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</si>
  <si>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</si>
  <si>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</si>
  <si>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</si>
  <si>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</si>
  <si>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</si>
  <si>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</si>
  <si>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</si>
  <si>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</si>
  <si>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</si>
  <si>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</si>
  <si>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</si>
  <si>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</si>
  <si>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</si>
  <si>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</si>
  <si>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</si>
  <si>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</si>
  <si>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</si>
  <si>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</si>
  <si>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</si>
  <si>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</si>
  <si>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</si>
  <si>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</si>
  <si>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</si>
  <si>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</si>
  <si>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</si>
  <si>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</si>
  <si>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</si>
  <si>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</si>
  <si>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</si>
  <si>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</si>
  <si>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</si>
  <si>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</si>
  <si>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</si>
  <si>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</si>
  <si>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</si>
  <si>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</si>
  <si>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</si>
  <si>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</si>
  <si>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</si>
  <si>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</si>
  <si>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</si>
  <si>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</si>
  <si>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</si>
  <si>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</si>
  <si>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</si>
  <si>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</si>
  <si>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</si>
  <si>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</si>
  <si>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</si>
  <si>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</si>
  <si>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</si>
  <si>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</si>
  <si>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</si>
  <si>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</si>
  <si>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</si>
  <si>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</si>
  <si>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</si>
  <si>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</si>
  <si>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</si>
  <si>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</si>
  <si>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</si>
  <si>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</si>
  <si>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</si>
  <si>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</si>
  <si>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</si>
  <si>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</si>
  <si>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</si>
  <si>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</si>
  <si>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</si>
  <si>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</si>
  <si>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</si>
  <si>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</si>
  <si>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</si>
  <si>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</si>
  <si>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</si>
  <si>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</si>
  <si>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</si>
  <si>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</si>
  <si>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</si>
  <si>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</si>
  <si>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</si>
  <si>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</si>
  <si>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</si>
  <si>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</si>
  <si>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</si>
  <si>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</si>
  <si>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</si>
  <si>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</si>
  <si>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</si>
  <si>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</si>
  <si>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</si>
  <si>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</si>
  <si>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</si>
  <si>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</si>
  <si>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</si>
  <si>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</si>
  <si>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</si>
  <si>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</si>
  <si>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</si>
  <si>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</si>
  <si>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</si>
  <si>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</si>
  <si>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</si>
  <si>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</si>
  <si>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</si>
  <si>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</si>
  <si>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</si>
  <si>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</si>
  <si>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</si>
  <si>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</si>
  <si>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</si>
  <si>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</si>
  <si>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</si>
  <si>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</si>
  <si>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</si>
  <si>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</si>
  <si>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</si>
  <si>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</si>
  <si>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</si>
  <si>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</si>
  <si>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</si>
  <si>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</si>
  <si>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</si>
  <si>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</si>
  <si>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</si>
  <si>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</si>
  <si>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</si>
  <si>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</si>
  <si>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</si>
  <si>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</si>
  <si>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</si>
  <si>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</si>
  <si>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</si>
  <si>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</si>
  <si>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</si>
  <si>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</si>
  <si>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</si>
  <si>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</si>
  <si>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</si>
  <si>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</si>
  <si>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</si>
  <si>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</si>
  <si>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</si>
  <si>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</si>
  <si>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</si>
  <si>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</si>
  <si>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</si>
  <si>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</si>
  <si>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</si>
  <si>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</si>
  <si>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</si>
  <si>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</si>
  <si>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</si>
  <si>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</si>
  <si>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</si>
  <si>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</si>
  <si>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</si>
  <si>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</si>
  <si>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</si>
  <si>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</si>
  <si>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</si>
  <si>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</si>
  <si>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</si>
  <si>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</si>
  <si>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</si>
  <si>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</si>
  <si>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</si>
  <si>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</si>
  <si>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</si>
  <si>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</si>
  <si>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</si>
  <si>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</si>
  <si>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</si>
  <si>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</si>
  <si>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</si>
  <si>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</si>
  <si>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</si>
  <si>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</si>
  <si>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</si>
  <si>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</si>
  <si>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</si>
  <si>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</si>
  <si>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</si>
  <si>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</si>
  <si>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</si>
  <si>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</si>
  <si>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</si>
  <si>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</si>
  <si>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</si>
  <si>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</si>
  <si>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</si>
  <si>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</si>
  <si>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</si>
  <si>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</si>
  <si>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</si>
  <si>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</si>
  <si>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</si>
  <si>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</si>
  <si>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</si>
  <si>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</si>
  <si>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</si>
  <si>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</si>
  <si>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</si>
  <si>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</si>
  <si>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</si>
  <si>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</si>
  <si>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</si>
  <si>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</si>
  <si>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</si>
  <si>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</si>
  <si>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</si>
  <si>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</si>
  <si>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</si>
  <si>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</si>
  <si>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</si>
  <si>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</si>
  <si>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</si>
  <si>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</si>
  <si>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</si>
  <si>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</si>
  <si>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</si>
  <si>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</si>
  <si>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</si>
  <si>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</si>
  <si>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</si>
  <si>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</si>
  <si>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</si>
  <si>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</si>
  <si>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</si>
  <si>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</si>
  <si>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</si>
  <si>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</si>
  <si>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</si>
  <si>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</si>
  <si>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</si>
  <si>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</si>
  <si>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</si>
  <si>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</si>
  <si>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</si>
  <si>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</si>
  <si>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</si>
  <si>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</si>
  <si>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</si>
  <si>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</si>
  <si>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</si>
  <si>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</si>
  <si>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</si>
  <si>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</si>
  <si>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</si>
  <si>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</si>
  <si>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</si>
  <si>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</si>
  <si>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</si>
  <si>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</si>
  <si>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</si>
  <si>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</si>
  <si>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</si>
  <si>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</si>
  <si>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</si>
  <si>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</si>
  <si>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</si>
  <si>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</si>
  <si>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</si>
  <si>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</si>
  <si>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</si>
  <si>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</si>
  <si>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</si>
  <si>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</si>
  <si>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</si>
  <si>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</si>
  <si>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</si>
  <si>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</si>
  <si>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</si>
  <si>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</si>
  <si>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</si>
  <si>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</si>
  <si>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</si>
  <si>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</si>
  <si>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</si>
  <si>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</si>
  <si>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</si>
  <si>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</si>
  <si>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</si>
  <si>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</si>
  <si>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</si>
  <si>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</si>
  <si>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</si>
  <si>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</si>
  <si>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</si>
  <si>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</si>
  <si>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</si>
  <si>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</si>
  <si>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</si>
  <si>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</si>
  <si>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</si>
  <si>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</si>
  <si>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</si>
  <si>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</si>
  <si>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</si>
  <si>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</si>
  <si>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</si>
  <si>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</si>
  <si>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</si>
  <si>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</si>
  <si>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</si>
  <si>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</si>
  <si>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</si>
  <si>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</si>
  <si>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</si>
  <si>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</si>
  <si>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</si>
  <si>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</si>
  <si>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</si>
  <si>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</si>
  <si>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</si>
  <si>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</si>
  <si>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</si>
  <si>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</si>
  <si>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</si>
  <si>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</si>
  <si>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</si>
  <si>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</si>
  <si>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</si>
  <si>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</si>
  <si>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</si>
  <si>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</si>
  <si>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</si>
  <si>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</si>
  <si>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</si>
  <si>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</si>
  <si>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</si>
  <si>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</si>
  <si>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</si>
  <si>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</si>
  <si>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</si>
  <si>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</si>
  <si>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</si>
  <si>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</si>
  <si>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</si>
  <si>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</si>
  <si>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</si>
  <si>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</si>
  <si>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</si>
  <si>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</si>
  <si>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</si>
  <si>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</si>
  <si>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</si>
  <si>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</si>
  <si>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</si>
  <si>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</si>
  <si>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</si>
  <si>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</si>
  <si>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</si>
  <si>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</si>
  <si>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</si>
  <si>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</si>
  <si>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</si>
  <si>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</si>
  <si>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</si>
  <si>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</si>
  <si>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</si>
  <si>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</si>
  <si>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</si>
  <si>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</si>
  <si>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</si>
  <si>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</si>
  <si>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</si>
  <si>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</si>
  <si>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</si>
  <si>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</si>
  <si>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</si>
  <si>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</si>
  <si>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</si>
  <si>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</si>
  <si>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</si>
  <si>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</si>
  <si>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</si>
  <si>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</si>
  <si>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</si>
  <si>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</si>
  <si>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</si>
  <si>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</si>
  <si>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</si>
  <si>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</si>
  <si>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</si>
  <si>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</si>
  <si>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</si>
  <si>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</si>
  <si>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</si>
  <si>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</si>
  <si>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</si>
  <si>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</si>
  <si>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</si>
  <si>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</si>
  <si>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</si>
  <si>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</si>
  <si>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</si>
  <si>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</si>
  <si>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</si>
  <si>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</si>
  <si>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</si>
  <si>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</si>
  <si>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</si>
  <si>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</si>
  <si>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</si>
  <si>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</si>
  <si>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</si>
  <si>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</si>
  <si>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</si>
  <si>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</si>
  <si>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</si>
  <si>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</si>
  <si>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</si>
  <si>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</si>
  <si>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</si>
  <si>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</si>
  <si>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</si>
  <si>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</si>
  <si>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</si>
  <si>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</si>
  <si>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</si>
  <si>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</si>
  <si>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</si>
  <si>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</si>
  <si>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</si>
  <si>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</si>
  <si>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</si>
  <si>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</si>
  <si>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</si>
  <si>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</si>
  <si>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</si>
  <si>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</si>
  <si>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</si>
  <si>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</si>
  <si>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</si>
  <si>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</si>
  <si>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</si>
  <si>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</si>
  <si>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</si>
  <si>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</si>
  <si>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</si>
  <si>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</si>
  <si>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</si>
  <si>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</si>
  <si>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</si>
  <si>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</si>
  <si>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</si>
  <si>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</si>
  <si>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</si>
  <si>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</si>
  <si>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</si>
  <si>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</si>
  <si>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</si>
  <si>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</si>
  <si>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</si>
  <si>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</si>
  <si>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</si>
  <si>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</si>
  <si>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</si>
  <si>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</si>
  <si>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</si>
  <si>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</si>
  <si>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</si>
  <si>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</si>
  <si>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</si>
  <si>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</si>
  <si>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</si>
  <si>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</si>
  <si>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</si>
  <si>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</si>
  <si>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</si>
  <si>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</si>
  <si>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</si>
  <si>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</si>
  <si>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</si>
  <si>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</si>
  <si>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</si>
  <si>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</si>
  <si>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</si>
  <si>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</si>
  <si>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</si>
  <si>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</si>
  <si>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</si>
  <si>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</si>
  <si>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</si>
  <si>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</si>
  <si>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</si>
  <si>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</si>
  <si>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</si>
  <si>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</si>
  <si>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</si>
  <si>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</si>
  <si>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</si>
  <si>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</si>
  <si>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</si>
  <si>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</si>
  <si>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</si>
  <si>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</si>
  <si>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</si>
  <si>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</si>
  <si>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</si>
  <si>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</si>
  <si>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</si>
  <si>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</si>
  <si>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</si>
  <si>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</si>
  <si>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</si>
  <si>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</si>
  <si>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</si>
  <si>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</si>
  <si>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</si>
  <si>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</si>
  <si>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</si>
  <si>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</si>
  <si>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</si>
  <si>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</si>
  <si>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</si>
  <si>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</si>
  <si>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</si>
  <si>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</si>
  <si>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</si>
  <si>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</si>
  <si>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</si>
  <si>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</si>
  <si>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</si>
  <si>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</si>
  <si>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</si>
  <si>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</si>
  <si>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</si>
  <si>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</si>
  <si>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</si>
  <si>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</si>
  <si>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</si>
  <si>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</si>
  <si>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</si>
  <si>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</si>
  <si>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</si>
  <si>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</si>
  <si>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</si>
  <si>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</si>
  <si>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</si>
  <si>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</si>
  <si>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</si>
  <si>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</si>
  <si>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</si>
  <si>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</si>
  <si>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</si>
  <si>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</si>
  <si>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</si>
  <si>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</si>
  <si>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</si>
  <si>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</si>
  <si>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</si>
  <si>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</si>
  <si>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</si>
  <si>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</si>
  <si>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</si>
  <si>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</si>
  <si>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</si>
  <si>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</si>
  <si>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</si>
  <si>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</si>
  <si>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</si>
  <si>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</si>
  <si>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</si>
  <si>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</si>
  <si>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</si>
  <si>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</si>
  <si>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</si>
  <si>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</si>
  <si>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</si>
  <si>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</si>
  <si>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</si>
  <si>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</si>
  <si>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</si>
  <si>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</si>
  <si>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</si>
  <si>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</si>
  <si>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</si>
  <si>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</si>
  <si>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</si>
  <si>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</si>
  <si>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</si>
  <si>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</si>
  <si>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</si>
  <si>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</si>
  <si>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</si>
  <si>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</si>
  <si>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</si>
  <si>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</si>
  <si>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</si>
  <si>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</si>
  <si>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</si>
  <si>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</si>
  <si>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</si>
  <si>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</si>
  <si>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</si>
  <si>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</si>
  <si>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</si>
  <si>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</si>
  <si>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</si>
  <si>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</si>
  <si>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</si>
  <si>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</si>
  <si>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</si>
  <si>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</si>
  <si>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</si>
  <si>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</si>
  <si>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</si>
  <si>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</si>
  <si>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</si>
  <si>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</si>
  <si>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</si>
  <si>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</si>
  <si>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</si>
  <si>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</si>
  <si>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</si>
  <si>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</si>
  <si>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</si>
  <si>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</si>
  <si>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</si>
  <si>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</si>
  <si>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</si>
  <si>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</si>
  <si>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</si>
  <si>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</si>
  <si>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</si>
  <si>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</si>
  <si>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</si>
  <si>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</si>
  <si>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</si>
  <si>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</si>
  <si>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</si>
  <si>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</si>
  <si>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</si>
  <si>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</si>
  <si>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</si>
  <si>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</si>
  <si>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</si>
  <si>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</si>
  <si>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</si>
  <si>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</si>
  <si>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</si>
  <si>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</si>
  <si>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</si>
  <si>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</si>
  <si>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</si>
  <si>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</si>
  <si>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</si>
  <si>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</si>
  <si>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</si>
  <si>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</si>
  <si>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</si>
  <si>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</si>
  <si>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</si>
  <si>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</si>
  <si>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</si>
  <si>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</si>
  <si>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</si>
  <si>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</si>
  <si>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</si>
  <si>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</si>
  <si>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</si>
  <si>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</si>
  <si>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</si>
  <si>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</si>
  <si>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</si>
  <si>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</si>
  <si>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</si>
  <si>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</si>
  <si>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</si>
  <si>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</si>
  <si>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</si>
  <si>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</si>
  <si>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</si>
  <si>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</si>
  <si>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</si>
  <si>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</si>
  <si>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</si>
  <si>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</si>
  <si>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</si>
  <si>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</si>
  <si>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</si>
  <si>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</si>
  <si>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</si>
  <si>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</si>
  <si>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</si>
  <si>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</si>
  <si>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</si>
  <si>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</si>
  <si>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</si>
  <si>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</si>
  <si>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</si>
  <si>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</si>
  <si>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</si>
  <si>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</si>
  <si>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</si>
  <si>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</si>
  <si>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</si>
  <si>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</si>
  <si>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</si>
  <si>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</si>
  <si>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</si>
  <si>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</si>
  <si>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</si>
  <si>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</si>
  <si>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</si>
  <si>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</si>
  <si>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</si>
  <si>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</si>
  <si>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</si>
  <si>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</si>
  <si>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</si>
  <si>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</si>
  <si>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</si>
  <si>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</si>
  <si>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</si>
  <si>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</si>
  <si>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</si>
  <si>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</si>
  <si>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</si>
  <si>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</si>
  <si>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</si>
  <si>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</si>
  <si>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</si>
  <si>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</si>
  <si>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</si>
  <si>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</si>
  <si>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</si>
  <si>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</si>
  <si>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</si>
  <si>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</si>
  <si>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</si>
  <si>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</si>
  <si>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</si>
  <si>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</si>
  <si>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</si>
  <si>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</si>
  <si>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</si>
  <si>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</si>
  <si>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</si>
  <si>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</si>
  <si>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</si>
  <si>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</si>
  <si>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</si>
  <si>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</si>
  <si>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</si>
  <si>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</si>
  <si>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</si>
  <si>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</si>
  <si>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</si>
  <si>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</si>
  <si>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</si>
  <si>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</si>
  <si>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</si>
  <si>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</si>
  <si>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</si>
  <si>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</si>
  <si>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</si>
  <si>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</si>
  <si>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</si>
  <si>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</si>
  <si>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</si>
  <si>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</si>
  <si>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</si>
  <si>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</si>
  <si>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</si>
  <si>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</si>
  <si>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</si>
  <si>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</si>
  <si>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</si>
  <si>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</si>
  <si>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</si>
  <si>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</si>
  <si>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</si>
  <si>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</si>
  <si>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</si>
  <si>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</si>
  <si>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</si>
  <si>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</si>
  <si>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</si>
  <si>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</si>
  <si>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</si>
  <si>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</si>
  <si>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</si>
  <si>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</si>
  <si>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</si>
  <si>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</si>
  <si>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</si>
  <si>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</si>
  <si>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</si>
  <si>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</si>
  <si>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</si>
  <si>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</si>
  <si>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</si>
  <si>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</si>
  <si>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</si>
  <si>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</si>
  <si>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</si>
  <si>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</si>
  <si>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</si>
  <si>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</si>
  <si>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</si>
  <si>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</si>
  <si>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</si>
  <si>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</si>
  <si>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</si>
  <si>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</si>
  <si>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</si>
  <si>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</si>
  <si>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</si>
  <si>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</si>
  <si>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</si>
  <si>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</si>
  <si>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</si>
  <si>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</si>
  <si>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</si>
  <si>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</si>
  <si>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</si>
  <si>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</si>
  <si>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</si>
  <si>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</si>
  <si>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</si>
  <si>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</si>
  <si>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</si>
  <si>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</si>
  <si>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</si>
  <si>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</si>
  <si>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</si>
  <si>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</si>
  <si>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</si>
  <si>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</si>
  <si>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</si>
  <si>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</si>
  <si>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</si>
  <si>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</si>
  <si>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</si>
  <si>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</si>
  <si>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</si>
  <si>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</si>
  <si>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</si>
  <si>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</si>
  <si>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</si>
  <si>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</si>
  <si>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</si>
  <si>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</si>
  <si>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</si>
  <si>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</si>
  <si>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</si>
  <si>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</si>
  <si>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</si>
  <si>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</si>
  <si>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</si>
  <si>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</si>
  <si>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</si>
  <si>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</si>
  <si>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</si>
  <si>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</si>
  <si>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</si>
  <si>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</si>
  <si>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</si>
  <si>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</si>
  <si>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</si>
  <si>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</si>
  <si>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</si>
  <si>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</si>
  <si>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</si>
  <si>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</si>
  <si>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</si>
  <si>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</si>
  <si>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</si>
  <si>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</si>
  <si>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</si>
  <si>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</si>
  <si>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</si>
  <si>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</si>
  <si>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</si>
  <si>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</si>
  <si>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</si>
  <si>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</si>
  <si>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</si>
  <si>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</si>
  <si>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</si>
  <si>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</si>
  <si>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</si>
  <si>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</si>
  <si>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</si>
  <si>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</si>
  <si>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</si>
  <si>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</si>
  <si>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</si>
  <si>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</si>
  <si>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</si>
  <si>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</si>
  <si>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</si>
  <si>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</si>
  <si>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</si>
  <si>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</si>
  <si>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</si>
  <si>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</si>
  <si>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</si>
  <si>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</si>
  <si>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</si>
  <si>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</si>
  <si>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</si>
  <si>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</si>
  <si>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</si>
  <si>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</si>
  <si>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</si>
  <si>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</si>
  <si>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</si>
  <si>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</si>
  <si>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</si>
  <si>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</si>
  <si>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</si>
  <si>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</si>
  <si>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</si>
  <si>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</si>
  <si>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</si>
  <si>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</si>
  <si>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</si>
  <si>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</si>
  <si>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</si>
  <si>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</si>
  <si>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</si>
  <si>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</si>
  <si>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</si>
  <si>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</si>
  <si>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</si>
  <si>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</si>
  <si>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</si>
  <si>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</si>
  <si>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</si>
  <si>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</si>
  <si>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</si>
  <si>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</si>
  <si>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</si>
  <si>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</si>
  <si>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</si>
  <si>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</si>
  <si>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</si>
  <si>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</si>
  <si>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</si>
  <si>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</si>
  <si>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</si>
  <si>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</si>
  <si>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</si>
  <si>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</si>
  <si>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</si>
  <si>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</si>
  <si>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</si>
  <si>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</si>
  <si>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</si>
  <si>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</si>
  <si>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</si>
  <si>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</si>
  <si>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</si>
  <si>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</si>
  <si>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</si>
  <si>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</si>
  <si>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</si>
  <si>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</si>
  <si>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</si>
  <si>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</si>
  <si>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</si>
  <si>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</si>
  <si>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</si>
  <si>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</si>
  <si>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</si>
  <si>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</si>
  <si>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</si>
  <si>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</si>
  <si>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</si>
  <si>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</si>
  <si>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</si>
  <si>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</si>
  <si>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</si>
  <si>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</si>
  <si>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</si>
  <si>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</si>
  <si>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</si>
  <si>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</si>
  <si>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</si>
  <si>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</si>
  <si>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</si>
  <si>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</si>
  <si>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</si>
  <si>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</si>
  <si>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</si>
  <si>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</si>
  <si>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</si>
  <si>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</si>
  <si>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</si>
  <si>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</si>
  <si>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</si>
  <si>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</si>
  <si>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</si>
  <si>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</si>
  <si>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</si>
  <si>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</si>
  <si>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</si>
  <si>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</si>
  <si>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</si>
  <si>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</si>
  <si>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</si>
  <si>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</si>
  <si>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</si>
  <si>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</si>
  <si>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</si>
  <si>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</si>
  <si>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</si>
  <si>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</si>
  <si>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</si>
  <si>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</si>
  <si>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</si>
  <si>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</si>
  <si>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</si>
  <si>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</si>
  <si>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</si>
  <si>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</si>
  <si>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</si>
  <si>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</si>
  <si>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</si>
  <si>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</si>
  <si>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</si>
  <si>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</si>
  <si>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</si>
  <si>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</si>
  <si>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</si>
  <si>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</si>
  <si>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</si>
  <si>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</si>
  <si>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</si>
  <si>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</si>
  <si>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</si>
  <si>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</si>
  <si>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</si>
  <si>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</si>
  <si>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</si>
  <si>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</si>
  <si>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</si>
  <si>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</si>
  <si>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</si>
  <si>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</si>
  <si>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</si>
  <si>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</si>
  <si>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</si>
  <si>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</si>
  <si>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</si>
  <si>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</si>
  <si>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</si>
  <si>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</si>
  <si>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</si>
  <si>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</si>
  <si>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</si>
  <si>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</si>
  <si>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</si>
  <si>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</si>
  <si>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</si>
  <si>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</si>
  <si>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</si>
  <si>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</si>
  <si>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</si>
  <si>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</si>
  <si>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</si>
  <si>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</si>
  <si>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</si>
  <si>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</si>
  <si>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</si>
  <si>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</si>
  <si>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</si>
  <si>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</si>
  <si>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</si>
  <si>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</si>
  <si>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</si>
  <si>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</si>
  <si>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</si>
  <si>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</si>
  <si>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</si>
  <si>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</si>
  <si>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</si>
  <si>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</si>
  <si>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</si>
  <si>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</si>
  <si>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</si>
  <si>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</si>
  <si>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</si>
  <si>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</si>
  <si>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</si>
  <si>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</si>
  <si>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</si>
  <si>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</si>
  <si>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</si>
  <si>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</si>
  <si>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</si>
  <si>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</si>
  <si>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</si>
  <si>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</si>
  <si>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</si>
  <si>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</si>
  <si>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</si>
  <si>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</si>
  <si>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</si>
  <si>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</si>
  <si>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</si>
  <si>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</si>
  <si>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</si>
  <si>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</si>
  <si>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</si>
  <si>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</si>
  <si>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</si>
  <si>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</si>
  <si>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</si>
  <si>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</si>
  <si>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</si>
  <si>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</si>
  <si>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</si>
  <si>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</si>
  <si>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</si>
  <si>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</si>
  <si>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</si>
  <si>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</si>
  <si>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</si>
  <si>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</si>
  <si>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</si>
  <si>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</si>
  <si>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</si>
  <si>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</si>
  <si>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</si>
  <si>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</si>
  <si>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</si>
  <si>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</si>
  <si>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</si>
  <si>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</si>
  <si>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</si>
  <si>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</si>
  <si>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</si>
  <si>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</si>
  <si>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</si>
  <si>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</si>
  <si>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</si>
  <si>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</si>
  <si>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</si>
  <si>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</si>
  <si>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</si>
  <si>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</si>
  <si>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</si>
  <si>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</si>
  <si>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</si>
  <si>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</si>
  <si>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</si>
  <si>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</si>
  <si>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</si>
  <si>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</si>
  <si>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</si>
  <si>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</si>
  <si>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</si>
  <si>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</si>
  <si>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</si>
  <si>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</si>
  <si>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</si>
  <si>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</si>
  <si>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</si>
  <si>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</si>
  <si>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</si>
  <si>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</si>
  <si>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</si>
  <si>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</si>
  <si>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</si>
  <si>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</si>
  <si>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</si>
  <si>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</si>
  <si>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</si>
  <si>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</si>
  <si>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</si>
  <si>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</si>
  <si>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</si>
  <si>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</si>
  <si>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</si>
  <si>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</si>
  <si>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</si>
  <si>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</si>
  <si>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</si>
  <si>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</si>
  <si>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</si>
  <si>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</si>
  <si>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</si>
  <si>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</si>
  <si>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</si>
  <si>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</si>
  <si>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</si>
  <si>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</si>
  <si>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</si>
  <si>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</si>
  <si>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</si>
  <si>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</si>
  <si>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</si>
  <si>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</si>
  <si>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</si>
  <si>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</si>
  <si>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</si>
  <si>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</si>
  <si>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</si>
  <si>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</si>
  <si>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</si>
  <si>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</si>
  <si>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</si>
  <si>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</si>
  <si>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</si>
  <si>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</si>
  <si>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</si>
  <si>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</si>
  <si>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</si>
  <si>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</si>
  <si>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</si>
  <si>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</si>
  <si>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</si>
  <si>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</si>
  <si>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</si>
  <si>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</si>
  <si>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</si>
  <si>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</si>
  <si>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</si>
  <si>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</si>
  <si>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</si>
  <si>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</si>
  <si>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</si>
  <si>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</si>
  <si>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</si>
  <si>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</si>
  <si>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</si>
  <si>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</si>
  <si>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</si>
  <si>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</si>
  <si>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</si>
  <si>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</si>
  <si>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</si>
  <si>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</si>
  <si>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</si>
  <si>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</si>
  <si>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</si>
  <si>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</si>
  <si>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</si>
  <si>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</si>
  <si>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</si>
  <si>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</si>
  <si>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</si>
  <si>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</si>
  <si>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</si>
  <si>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</si>
  <si>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</si>
  <si>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</si>
  <si>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</si>
  <si>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</si>
  <si>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</si>
  <si>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</si>
  <si>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</si>
  <si>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</si>
  <si>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</si>
  <si>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</si>
  <si>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</si>
  <si>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</si>
  <si>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</si>
  <si>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</si>
  <si>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</si>
  <si>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</si>
  <si>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</si>
  <si>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</si>
  <si>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</si>
  <si>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</si>
  <si>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</si>
  <si>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</si>
  <si>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</si>
  <si>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</si>
  <si>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</si>
  <si>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</si>
  <si>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</si>
  <si>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</si>
  <si>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</si>
  <si>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</si>
  <si>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</si>
  <si>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</si>
  <si>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</si>
  <si>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</si>
  <si>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</si>
  <si>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</si>
  <si>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</si>
  <si>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</si>
  <si>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</si>
  <si>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</si>
  <si>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</si>
  <si>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</si>
  <si>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</si>
  <si>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</si>
  <si>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</si>
  <si>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</si>
  <si>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</si>
  <si>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</si>
  <si>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</si>
  <si>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</si>
  <si>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</si>
  <si>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</si>
  <si>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</si>
  <si>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</si>
  <si>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</si>
  <si>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</si>
  <si>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</si>
  <si>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</si>
  <si>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</si>
  <si>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</si>
  <si>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</si>
  <si>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</si>
  <si>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</si>
  <si>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</si>
  <si>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</si>
  <si>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</si>
  <si>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</si>
  <si>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</si>
  <si>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</si>
  <si>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</si>
  <si>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</si>
  <si>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</si>
  <si>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</si>
  <si>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</si>
  <si>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</si>
  <si>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</si>
  <si>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</si>
  <si>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</si>
  <si>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</si>
  <si>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</si>
  <si>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</si>
  <si>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</si>
  <si>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</si>
  <si>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</si>
  <si>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</si>
  <si>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</si>
  <si>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</si>
  <si>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</si>
  <si>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</si>
  <si>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</si>
  <si>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</si>
  <si>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</si>
  <si>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</si>
  <si>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</si>
  <si>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</si>
  <si>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</si>
  <si>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</si>
  <si>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</si>
  <si>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</si>
  <si>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</si>
  <si>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</si>
  <si>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</si>
  <si>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</si>
  <si>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</si>
  <si>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</si>
  <si>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</si>
  <si>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</si>
  <si>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</si>
  <si>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</si>
  <si>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</si>
  <si>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</si>
  <si>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</si>
  <si>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</si>
  <si>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</si>
  <si>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</si>
  <si>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</si>
  <si>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</si>
  <si>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</si>
  <si>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</si>
  <si>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</si>
  <si>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</si>
  <si>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</si>
  <si>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</si>
  <si>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</si>
  <si>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</si>
  <si>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</si>
  <si>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</si>
  <si>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</si>
  <si>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</si>
  <si>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</si>
  <si>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</si>
  <si>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</si>
  <si>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</si>
  <si>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</si>
  <si>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</si>
  <si>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</si>
  <si>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</si>
  <si>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</si>
  <si>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</si>
  <si>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</si>
  <si>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</si>
  <si>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</si>
  <si>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</si>
  <si>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</si>
  <si>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</si>
  <si>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</si>
  <si>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</si>
  <si>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</si>
  <si>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</si>
  <si>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</si>
  <si>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</si>
  <si>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</si>
  <si>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</si>
  <si>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</si>
  <si>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</si>
  <si>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</si>
  <si>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</si>
  <si>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</si>
  <si>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</si>
  <si>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</si>
  <si>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</si>
  <si>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</si>
  <si>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</si>
  <si>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</si>
  <si>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</si>
  <si>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</si>
  <si>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</si>
  <si>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</si>
  <si>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</si>
  <si>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</si>
  <si>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</si>
  <si>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</si>
  <si>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</si>
  <si>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</si>
  <si>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</si>
  <si>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</si>
  <si>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</si>
  <si>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</si>
  <si>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</si>
  <si>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</si>
  <si>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</si>
  <si>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</si>
  <si>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</si>
  <si>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</si>
  <si>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</si>
  <si>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</si>
  <si>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</si>
  <si>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</si>
  <si>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</si>
  <si>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</si>
  <si>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</si>
  <si>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</si>
  <si>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</si>
  <si>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</si>
  <si>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</si>
  <si>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</si>
  <si>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</si>
  <si>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</si>
  <si>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</si>
  <si>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</si>
  <si>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</si>
  <si>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</si>
  <si>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</si>
  <si>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</si>
  <si>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</si>
  <si>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</si>
  <si>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</si>
  <si>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</si>
  <si>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</si>
  <si>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</si>
  <si>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</si>
  <si>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</si>
  <si>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</si>
  <si>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</si>
  <si>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</si>
  <si>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</si>
  <si>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</si>
  <si>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</si>
  <si>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</si>
  <si>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</si>
  <si>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</si>
  <si>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</si>
  <si>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</si>
  <si>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</si>
  <si>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</si>
  <si>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</si>
  <si>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</si>
  <si>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</si>
  <si>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</si>
  <si>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</si>
  <si>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</si>
  <si>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</si>
  <si>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</si>
  <si>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</si>
  <si>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</si>
  <si>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</si>
  <si>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</si>
  <si>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</si>
  <si>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</si>
  <si>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</si>
  <si>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</si>
  <si>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</si>
  <si>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</si>
  <si>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</si>
  <si>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</si>
  <si>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</si>
  <si>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</si>
  <si>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</si>
  <si>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</si>
  <si>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</si>
  <si>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</si>
  <si>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</si>
  <si>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</si>
  <si>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</si>
  <si>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</si>
  <si>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</si>
  <si>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</si>
  <si>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</si>
  <si>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</si>
  <si>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</si>
  <si>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</si>
  <si>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</si>
  <si>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</si>
  <si>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</si>
  <si>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</si>
  <si>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</si>
  <si>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</si>
  <si>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</si>
  <si>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</si>
  <si>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</si>
  <si>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</si>
  <si>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</si>
  <si>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</si>
  <si>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</si>
  <si>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</si>
  <si>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</si>
  <si>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</si>
  <si>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</si>
  <si>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</si>
  <si>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</si>
  <si>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</si>
  <si>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</si>
  <si>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</si>
  <si>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</si>
  <si>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</si>
  <si>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</si>
  <si>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</si>
  <si>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</si>
  <si>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</si>
  <si>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</si>
  <si>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</si>
  <si>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</si>
  <si>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</si>
  <si>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</si>
  <si>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</si>
  <si>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</si>
  <si>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</si>
  <si>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</si>
  <si>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</si>
  <si>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</si>
  <si>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</si>
  <si>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</si>
  <si>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</si>
  <si>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</si>
  <si>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</si>
  <si>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</si>
  <si>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</si>
  <si>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</si>
  <si>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</si>
  <si>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</si>
  <si>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</si>
  <si>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</si>
  <si>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</si>
  <si>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</si>
  <si>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</si>
  <si>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</si>
  <si>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</si>
  <si>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</si>
  <si>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</si>
  <si>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</si>
  <si>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</si>
  <si>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</si>
  <si>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</si>
  <si>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</si>
  <si>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</si>
  <si>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</si>
  <si>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</si>
  <si>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</si>
  <si>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</si>
  <si>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</si>
  <si>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</si>
  <si>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</si>
  <si>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</si>
  <si>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</si>
  <si>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</si>
  <si>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</si>
  <si>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</si>
  <si>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</si>
  <si>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</si>
  <si>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</si>
  <si>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</si>
  <si>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</si>
  <si>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</si>
  <si>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</si>
  <si>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</si>
  <si>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</si>
  <si>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</si>
  <si>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</si>
  <si>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</si>
  <si>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</si>
  <si>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</si>
  <si>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</si>
  <si>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</si>
  <si>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</si>
  <si>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</si>
  <si>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</si>
  <si>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</si>
  <si>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</si>
  <si>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</si>
  <si>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</si>
  <si>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</si>
  <si>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</si>
  <si>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</si>
  <si>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</si>
  <si>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</si>
  <si>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</si>
  <si>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</si>
  <si>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</si>
  <si>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</si>
  <si>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</si>
  <si>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</si>
  <si>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</si>
  <si>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</si>
  <si>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</si>
  <si>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</si>
  <si>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</si>
  <si>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</si>
  <si>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</si>
  <si>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</si>
  <si>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</si>
  <si>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</si>
  <si>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</si>
  <si>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</si>
  <si>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</si>
  <si>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</si>
  <si>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</si>
  <si>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</si>
  <si>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</si>
  <si>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</si>
  <si>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</si>
  <si>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</si>
  <si>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</si>
  <si>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</si>
  <si>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</si>
  <si>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</si>
  <si>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</si>
  <si>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</si>
  <si>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</si>
  <si>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</si>
  <si>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</si>
  <si>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</si>
  <si>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</si>
  <si>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</si>
  <si>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</si>
  <si>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</si>
  <si>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</si>
  <si>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</si>
  <si>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</si>
  <si>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</si>
  <si>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</si>
  <si>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</si>
  <si>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</si>
  <si>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</si>
  <si>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</si>
  <si>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</si>
  <si>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</si>
  <si>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</si>
  <si>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</si>
  <si>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</si>
  <si>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</si>
  <si>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</si>
  <si>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</si>
  <si>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</si>
  <si>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</si>
  <si>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</si>
  <si>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</si>
  <si>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</si>
  <si>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</si>
  <si>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</si>
  <si>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</si>
  <si>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</si>
  <si>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</si>
  <si>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</si>
  <si>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</si>
  <si>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</si>
  <si>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</si>
  <si>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</si>
  <si>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</si>
  <si>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</si>
  <si>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</si>
  <si>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</si>
  <si>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</si>
  <si>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</si>
  <si>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</si>
  <si>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</si>
  <si>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</si>
  <si>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</si>
  <si>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</si>
  <si>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</si>
  <si>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</si>
  <si>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</si>
  <si>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</si>
  <si>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</si>
  <si>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</si>
  <si>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</si>
  <si>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</si>
  <si>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</si>
  <si>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</si>
  <si>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</si>
  <si>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</si>
  <si>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</si>
  <si>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</si>
  <si>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</si>
  <si>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</si>
  <si>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</si>
  <si>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</si>
  <si>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</si>
  <si>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</si>
  <si>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</si>
  <si>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</si>
  <si>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</si>
  <si>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</si>
  <si>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</si>
  <si>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</si>
  <si>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</si>
  <si>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</si>
  <si>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</si>
  <si>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</si>
  <si>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</si>
  <si>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</si>
  <si>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</si>
  <si>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</si>
  <si>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</si>
  <si>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</si>
  <si>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</si>
  <si>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</si>
  <si>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</si>
  <si>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</si>
  <si>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</si>
  <si>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</si>
  <si>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</si>
  <si>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</si>
  <si>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</si>
  <si>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</si>
  <si>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</si>
  <si>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</si>
  <si>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</si>
  <si>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</si>
  <si>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</si>
  <si>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</si>
  <si>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</si>
  <si>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</si>
  <si>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</si>
  <si>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</si>
  <si>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</si>
  <si>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</si>
  <si>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</si>
  <si>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</si>
  <si>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</si>
  <si>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</si>
  <si>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</si>
  <si>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</si>
  <si>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</si>
  <si>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</si>
  <si>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</si>
  <si>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</si>
  <si>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</si>
  <si>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</si>
  <si>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</si>
  <si>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</si>
  <si>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</si>
  <si>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</si>
  <si>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</si>
  <si>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</si>
  <si>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</si>
  <si>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</si>
  <si>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</si>
  <si>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</si>
  <si>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</si>
  <si>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</si>
  <si>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</si>
  <si>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</si>
  <si>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</si>
  <si>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</si>
  <si>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</si>
  <si>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</si>
  <si>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</si>
  <si>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</si>
  <si>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</si>
  <si>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</si>
  <si>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</si>
  <si>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</si>
  <si>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</si>
  <si>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</si>
  <si>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</si>
  <si>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</si>
  <si>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</si>
  <si>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</si>
  <si>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</si>
  <si>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</si>
  <si>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</si>
  <si>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</si>
  <si>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</si>
  <si>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</si>
  <si>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</si>
  <si>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</si>
  <si>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</si>
  <si>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</si>
  <si>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</si>
  <si>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</si>
  <si>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</si>
  <si>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</si>
  <si>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</si>
  <si>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</si>
  <si>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</si>
  <si>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</si>
  <si>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</si>
  <si>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</si>
  <si>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</si>
  <si>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</si>
  <si>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</si>
  <si>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</si>
  <si>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</si>
  <si>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</si>
  <si>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</si>
  <si>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</si>
  <si>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</si>
  <si>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</si>
  <si>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</si>
  <si>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</si>
  <si>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</si>
  <si>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</si>
  <si>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</si>
  <si>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</si>
  <si>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</si>
  <si>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</si>
  <si>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</si>
  <si>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</si>
  <si>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</si>
  <si>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</si>
  <si>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</si>
  <si>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</si>
  <si>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</si>
  <si>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</si>
  <si>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</si>
  <si>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</si>
  <si>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</si>
  <si>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</si>
  <si>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</si>
  <si>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</si>
  <si>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</si>
  <si>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</si>
  <si>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</si>
  <si>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</si>
  <si>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</si>
  <si>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</si>
  <si>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</si>
  <si>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</si>
  <si>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</si>
  <si>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</si>
  <si>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</si>
  <si>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</si>
  <si>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</si>
  <si>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</si>
  <si>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</si>
  <si>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</si>
  <si>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</si>
  <si>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</si>
  <si>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</si>
  <si>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</si>
  <si>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</si>
  <si>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</si>
  <si>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</si>
  <si>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</si>
  <si>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</si>
  <si>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</si>
  <si>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</si>
  <si>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</si>
  <si>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</si>
  <si>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</si>
  <si>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</si>
  <si>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</si>
  <si>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</si>
  <si>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</si>
  <si>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</si>
  <si>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</si>
  <si>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</si>
  <si>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</si>
  <si>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</si>
  <si>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</si>
  <si>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</si>
  <si>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</si>
  <si>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</si>
  <si>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</si>
  <si>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</si>
  <si>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</si>
  <si>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</si>
  <si>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</si>
  <si>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</si>
  <si>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</si>
  <si>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</si>
  <si>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</si>
  <si>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</si>
  <si>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</si>
  <si>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</si>
  <si>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</si>
  <si>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</si>
  <si>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</si>
  <si>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</si>
  <si>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</si>
  <si>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</si>
  <si>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</si>
  <si>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</si>
  <si>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</si>
  <si>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</si>
  <si>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</si>
  <si>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</si>
  <si>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</si>
  <si>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</si>
  <si>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</si>
  <si>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</si>
  <si>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</si>
  <si>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</si>
  <si>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</si>
  <si>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</si>
  <si>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</si>
  <si>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</si>
  <si>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</si>
  <si>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</si>
  <si>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</si>
  <si>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</si>
  <si>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</si>
  <si>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</si>
  <si>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</si>
  <si>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</si>
  <si>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</si>
  <si>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</si>
  <si>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</si>
  <si>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</si>
  <si>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</si>
  <si>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</si>
  <si>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</si>
  <si>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</si>
  <si>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</si>
  <si>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</si>
  <si>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</si>
  <si>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</si>
  <si>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</si>
  <si>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</si>
  <si>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</si>
  <si>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</si>
  <si>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</si>
  <si>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</si>
  <si>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</si>
  <si>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</si>
  <si>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</si>
  <si>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</si>
  <si>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</si>
  <si>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</si>
  <si>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</si>
  <si>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</si>
  <si>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</si>
  <si>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</si>
  <si>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</si>
  <si>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</si>
  <si>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</si>
  <si>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</si>
  <si>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</si>
  <si>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</si>
  <si>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</si>
  <si>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</si>
  <si>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</si>
  <si>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</si>
  <si>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</si>
  <si>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</si>
  <si>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</si>
  <si>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</si>
  <si>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</si>
  <si>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</si>
  <si>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</si>
  <si>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</si>
  <si>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</si>
  <si>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</si>
  <si>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</si>
  <si>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</si>
  <si>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</si>
  <si>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</si>
  <si>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</si>
  <si>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</si>
  <si>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</si>
  <si>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</si>
  <si>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</si>
  <si>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</si>
  <si>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</si>
  <si>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</si>
  <si>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</si>
  <si>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</si>
  <si>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</si>
  <si>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</si>
  <si>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</si>
  <si>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</si>
  <si>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</si>
  <si>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</si>
  <si>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</si>
  <si>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</si>
  <si>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</si>
  <si>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</si>
  <si>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</si>
  <si>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</si>
  <si>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</si>
  <si>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</si>
  <si>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</si>
  <si>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</si>
  <si>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</si>
  <si>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</si>
  <si>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</si>
  <si>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</si>
  <si>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</si>
  <si>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</si>
  <si>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</si>
  <si>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</si>
  <si>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</si>
  <si>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</si>
  <si>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</si>
  <si>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</si>
  <si>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</si>
  <si>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</si>
  <si>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</si>
  <si>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</si>
  <si>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</si>
  <si>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</si>
  <si>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</si>
  <si>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</si>
  <si>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</si>
  <si>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</si>
  <si>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</si>
  <si>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</si>
  <si>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</si>
  <si>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</si>
  <si>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</si>
  <si>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</si>
  <si>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</si>
  <si>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</si>
  <si>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</si>
  <si>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</si>
  <si>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</si>
  <si>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</si>
  <si>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</si>
  <si>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</si>
  <si>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</si>
  <si>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</si>
  <si>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</si>
  <si>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</si>
  <si>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</si>
  <si>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</si>
  <si>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</si>
  <si>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</si>
  <si>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</si>
  <si>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</si>
  <si>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</si>
  <si>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</si>
  <si>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</si>
  <si>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</si>
  <si>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</si>
  <si>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</si>
  <si>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</si>
  <si>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</si>
  <si>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</si>
  <si>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</si>
  <si>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</si>
  <si>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</si>
  <si>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</si>
  <si>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</si>
  <si>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</si>
  <si>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</si>
  <si>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</si>
  <si>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</si>
  <si>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</si>
  <si>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</si>
  <si>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</si>
  <si>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</si>
  <si>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</si>
  <si>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</si>
  <si>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</si>
  <si>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</si>
  <si>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</si>
  <si>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</si>
  <si>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</si>
  <si>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</si>
  <si>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</si>
  <si>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</si>
  <si>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</si>
  <si>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</si>
  <si>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</si>
  <si>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</si>
  <si>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</si>
  <si>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</si>
  <si>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</si>
  <si>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</si>
  <si>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</si>
  <si>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</si>
  <si>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</si>
  <si>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</si>
  <si>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</si>
  <si>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</si>
  <si>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</si>
  <si>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</si>
  <si>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</si>
  <si>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</si>
  <si>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</si>
  <si>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</si>
  <si>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</si>
  <si>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</si>
  <si>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</si>
  <si>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</si>
  <si>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</si>
  <si>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</si>
  <si>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</si>
  <si>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</si>
  <si>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</si>
  <si>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</si>
  <si>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</si>
  <si>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</si>
  <si>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</si>
  <si>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</si>
  <si>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</si>
  <si>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</si>
  <si>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</si>
  <si>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</si>
  <si>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</si>
  <si>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</si>
  <si>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</si>
  <si>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</si>
  <si>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</si>
  <si>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</si>
  <si>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</si>
  <si>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</si>
  <si>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</si>
  <si>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</si>
  <si>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</si>
  <si>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</si>
  <si>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</si>
  <si>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</si>
  <si>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</si>
  <si>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</si>
  <si>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</si>
  <si>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</si>
  <si>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</si>
  <si>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</si>
  <si>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</si>
  <si>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</si>
  <si>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</si>
  <si>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</si>
  <si>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</si>
  <si>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</si>
  <si>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</si>
  <si>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</si>
  <si>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</si>
  <si>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</si>
  <si>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</si>
  <si>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</si>
  <si>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</si>
  <si>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</si>
  <si>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</si>
  <si>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</si>
  <si>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</si>
  <si>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</si>
  <si>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</si>
  <si>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</si>
  <si>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</si>
  <si>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</si>
  <si>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</si>
  <si>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</si>
  <si>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</si>
  <si>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</si>
  <si>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</si>
  <si>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</si>
  <si>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</si>
  <si>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</si>
  <si>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</si>
  <si>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</si>
  <si>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</si>
  <si>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</si>
  <si>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</si>
  <si>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</si>
  <si>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</si>
  <si>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</si>
  <si>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</si>
  <si>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</si>
  <si>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</si>
  <si>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</si>
  <si>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</si>
  <si>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</si>
  <si>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</si>
  <si>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</si>
  <si>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</si>
  <si>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</si>
  <si>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</si>
  <si>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</si>
  <si>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</si>
  <si>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</si>
  <si>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</si>
  <si>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</si>
  <si>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</si>
  <si>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</si>
  <si>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</si>
  <si>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</si>
  <si>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</si>
  <si>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</si>
  <si>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</si>
  <si>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</si>
  <si>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</si>
  <si>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</si>
  <si>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</si>
  <si>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</si>
  <si>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</si>
  <si>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</si>
  <si>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</si>
  <si>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</si>
  <si>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</si>
  <si>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</si>
  <si>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</si>
  <si>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</si>
  <si>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</si>
  <si>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</si>
  <si>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</si>
  <si>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</si>
  <si>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</si>
  <si>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</si>
  <si>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</si>
  <si>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</si>
  <si>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</si>
  <si>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</si>
  <si>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</si>
  <si>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</si>
  <si>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</si>
  <si>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</si>
  <si>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</si>
  <si>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</si>
  <si>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</si>
  <si>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</si>
  <si>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</si>
  <si>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</si>
  <si>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</si>
  <si>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</si>
  <si>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</si>
  <si>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</si>
  <si>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</si>
  <si>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</si>
  <si>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</si>
  <si>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</si>
  <si>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</si>
  <si>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</si>
  <si>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</si>
  <si>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</si>
  <si>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</si>
  <si>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</si>
  <si>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</si>
  <si>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</si>
  <si>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</si>
  <si>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</si>
  <si>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</si>
  <si>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</si>
  <si>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</si>
  <si>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</si>
  <si>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</si>
  <si>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</si>
  <si>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</si>
  <si>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</si>
  <si>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</si>
  <si>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</si>
  <si>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</si>
  <si>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</si>
  <si>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</si>
  <si>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</si>
  <si>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</si>
  <si>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</si>
  <si>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</si>
  <si>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</si>
  <si>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</si>
  <si>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</si>
  <si>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</si>
  <si>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</si>
  <si>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</si>
  <si>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</si>
  <si>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</si>
  <si>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</si>
  <si>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</si>
  <si>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</si>
  <si>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</si>
  <si>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</si>
  <si>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</si>
  <si>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</si>
  <si>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</si>
  <si>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</si>
  <si>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</si>
  <si>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</si>
  <si>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</si>
  <si>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</si>
  <si>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</si>
  <si>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</si>
  <si>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</si>
  <si>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</si>
  <si>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</si>
  <si>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</si>
  <si>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</si>
  <si>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</si>
  <si>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</si>
  <si>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</si>
  <si>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</si>
  <si>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</si>
  <si>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</si>
  <si>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</si>
  <si>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</si>
  <si>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</si>
  <si>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</si>
  <si>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</si>
  <si>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</si>
  <si>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</si>
  <si>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</si>
  <si>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</si>
  <si>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</si>
  <si>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</si>
  <si>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</si>
  <si>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</si>
  <si>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</si>
  <si>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</si>
  <si>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</si>
  <si>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</si>
  <si>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</si>
  <si>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</si>
  <si>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</si>
  <si>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</si>
  <si>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</si>
  <si>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</si>
  <si>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</si>
  <si>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</si>
  <si>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</si>
  <si>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</si>
  <si>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</si>
  <si>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</si>
  <si>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</si>
  <si>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</si>
  <si>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</si>
  <si>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</si>
  <si>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</si>
  <si>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</si>
  <si>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</si>
  <si>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</si>
  <si>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</si>
  <si>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</si>
  <si>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</si>
  <si>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</si>
  <si>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</si>
  <si>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</si>
  <si>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</si>
  <si>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</si>
  <si>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</si>
  <si>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</si>
  <si>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</si>
  <si>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</si>
  <si>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</si>
  <si>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</si>
  <si>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</si>
  <si>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</si>
  <si>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</si>
  <si>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</si>
  <si>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</si>
  <si>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</si>
  <si>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</si>
  <si>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</si>
  <si>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</si>
  <si>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</si>
  <si>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</si>
  <si>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</si>
  <si>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</si>
  <si>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</si>
  <si>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</si>
  <si>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</si>
  <si>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</si>
  <si>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</si>
  <si>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</si>
  <si>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</si>
  <si>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</si>
  <si>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</si>
  <si>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</si>
  <si>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</si>
  <si>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</si>
  <si>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</si>
  <si>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</si>
  <si>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</si>
  <si>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</si>
  <si>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</si>
  <si>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</si>
  <si>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</si>
  <si>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</si>
  <si>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</si>
  <si>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</si>
  <si>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</si>
  <si>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</si>
  <si>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</si>
  <si>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</si>
  <si>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</si>
  <si>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</si>
  <si>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</si>
  <si>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</si>
  <si>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</si>
  <si>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</si>
  <si>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</si>
  <si>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</si>
  <si>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</si>
  <si>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</si>
  <si>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</si>
  <si>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</si>
  <si>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</si>
  <si>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</si>
  <si>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</si>
  <si>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</si>
  <si>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</si>
  <si>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</si>
  <si>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</si>
  <si>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</si>
  <si>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</si>
  <si>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</si>
  <si>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</si>
  <si>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</si>
  <si>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</si>
  <si>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</si>
  <si>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</si>
  <si>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</si>
  <si>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</si>
  <si>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</si>
  <si>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</si>
  <si>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</si>
  <si>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</si>
  <si>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</si>
  <si>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</si>
  <si>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</si>
  <si>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</si>
  <si>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</si>
  <si>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</si>
  <si>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</si>
  <si>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</si>
  <si>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</si>
  <si>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</si>
  <si>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</si>
  <si>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</si>
  <si>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</si>
  <si>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</si>
  <si>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</si>
  <si>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</si>
  <si>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</si>
  <si>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</si>
  <si>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</si>
  <si>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</si>
  <si>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</si>
  <si>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</si>
  <si>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</si>
  <si>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</si>
  <si>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</si>
  <si>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</si>
  <si>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</si>
  <si>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</si>
  <si>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</si>
  <si>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</si>
  <si>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</si>
  <si>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</si>
  <si>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</si>
  <si>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</si>
  <si>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</si>
  <si>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</si>
  <si>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</si>
  <si>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</si>
  <si>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</si>
  <si>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</si>
  <si>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</si>
  <si>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</si>
  <si>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</si>
  <si>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</si>
  <si>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</si>
  <si>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</si>
  <si>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</si>
  <si>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</si>
  <si>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</si>
  <si>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</si>
  <si>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</si>
  <si>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</si>
  <si>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</si>
  <si>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</si>
  <si>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</si>
  <si>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</si>
  <si>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</si>
  <si>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</si>
  <si>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</si>
  <si>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</si>
  <si>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</si>
  <si>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</si>
  <si>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</si>
  <si>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</si>
  <si>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</si>
  <si>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</si>
  <si>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</si>
  <si>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</si>
  <si>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</si>
  <si>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</si>
  <si>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</si>
  <si>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</si>
  <si>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</si>
  <si>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</si>
  <si>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</si>
  <si>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</si>
  <si>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</si>
  <si>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</si>
  <si>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</si>
  <si>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</si>
  <si>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</si>
  <si>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</si>
  <si>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</si>
  <si>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</si>
  <si>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</si>
  <si>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</si>
  <si>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</si>
  <si>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</si>
  <si>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</si>
  <si>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</si>
  <si>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</si>
  <si>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</si>
  <si>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</si>
  <si>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</si>
  <si>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</si>
  <si>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</si>
  <si>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</si>
  <si>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</si>
  <si>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</si>
  <si>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</si>
  <si>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</si>
  <si>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</si>
  <si>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</si>
  <si>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</si>
  <si>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</si>
  <si>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</si>
  <si>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</si>
  <si>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</si>
  <si>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</si>
  <si>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</si>
  <si>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</si>
  <si>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</si>
  <si>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</si>
  <si>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</si>
  <si>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</si>
  <si>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</si>
  <si>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</si>
  <si>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</si>
  <si>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</si>
  <si>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</si>
  <si>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</si>
  <si>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</si>
  <si>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</si>
  <si>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</si>
  <si>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</si>
  <si>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</si>
  <si>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</si>
  <si>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</si>
  <si>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</si>
  <si>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</si>
  <si>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</si>
  <si>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</si>
  <si>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</si>
  <si>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</si>
  <si>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</si>
  <si>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</si>
  <si>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</si>
  <si>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</si>
  <si>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</si>
  <si>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</si>
  <si>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</si>
  <si>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</si>
  <si>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</si>
  <si>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</si>
  <si>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</si>
  <si>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</si>
  <si>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</si>
  <si>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</si>
  <si>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</si>
  <si>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</si>
  <si>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</si>
  <si>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</si>
  <si>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</si>
  <si>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</si>
  <si>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</si>
  <si>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</si>
  <si>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</si>
  <si>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</si>
  <si>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</si>
  <si>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</si>
  <si>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</si>
  <si>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</si>
  <si>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</si>
  <si>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</si>
  <si>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</si>
  <si>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</si>
  <si>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</si>
  <si>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</si>
  <si>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</si>
  <si>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</si>
  <si>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</si>
  <si>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</si>
  <si>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</si>
  <si>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</si>
  <si>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</si>
  <si>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</si>
  <si>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</si>
  <si>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</si>
  <si>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</si>
  <si>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</si>
  <si>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</si>
  <si>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</si>
  <si>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</si>
  <si>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</si>
  <si>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</si>
  <si>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</si>
  <si>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</si>
  <si>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</si>
  <si>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</si>
  <si>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</si>
  <si>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</si>
  <si>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</si>
  <si>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</si>
  <si>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</si>
  <si>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</si>
  <si>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</si>
  <si>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</si>
  <si>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</si>
  <si>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</si>
  <si>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</si>
  <si>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</si>
  <si>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</si>
  <si>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</si>
  <si>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</si>
  <si>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</si>
  <si>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</si>
  <si>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</si>
  <si>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</si>
  <si>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</si>
  <si>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</si>
  <si>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</si>
  <si>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</si>
  <si>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</si>
  <si>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</si>
  <si>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</si>
  <si>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</si>
  <si>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</si>
  <si>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</si>
  <si>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</si>
  <si>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</si>
  <si>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</si>
  <si>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</si>
  <si>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</si>
  <si>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</si>
  <si>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</si>
  <si>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</si>
  <si>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</si>
  <si>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</si>
  <si>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</si>
  <si>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</si>
  <si>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</si>
  <si>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</si>
  <si>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</si>
  <si>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</si>
  <si>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</si>
  <si>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</si>
  <si>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</si>
  <si>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</si>
  <si>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</si>
  <si>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</si>
  <si>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</si>
  <si>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</si>
  <si>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</si>
  <si>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</si>
  <si>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</si>
  <si>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</si>
  <si>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</si>
  <si>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</si>
  <si>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</si>
  <si>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</si>
  <si>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</si>
  <si>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</si>
  <si>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</si>
  <si>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</si>
  <si>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</si>
  <si>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</si>
  <si>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</si>
  <si>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</si>
  <si>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</si>
  <si>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</si>
  <si>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</si>
  <si>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</si>
  <si>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</si>
  <si>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</si>
  <si>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</si>
  <si>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</si>
  <si>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</si>
  <si>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</si>
  <si>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</si>
  <si>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</si>
  <si>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</si>
  <si>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</si>
  <si>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</si>
  <si>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</si>
  <si>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</si>
  <si>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</si>
  <si>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</si>
  <si>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</si>
  <si>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</si>
  <si>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</si>
  <si>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</si>
  <si>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</si>
  <si>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</si>
  <si>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</si>
  <si>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</si>
  <si>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</si>
  <si>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</si>
  <si>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</si>
  <si>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</si>
  <si>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</si>
  <si>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</si>
  <si>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</si>
  <si>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</si>
  <si>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</si>
  <si>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</si>
  <si>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</si>
  <si>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</si>
  <si>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</si>
  <si>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</si>
  <si>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</si>
  <si>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</si>
  <si>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</si>
  <si>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</si>
  <si>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</si>
  <si>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</si>
  <si>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</si>
  <si>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</si>
  <si>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</si>
  <si>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</si>
  <si>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</si>
  <si>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</si>
  <si>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</si>
  <si>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</si>
  <si>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</si>
  <si>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</si>
  <si>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</si>
  <si>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</si>
  <si>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</si>
  <si>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</si>
  <si>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</si>
  <si>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</si>
  <si>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</si>
  <si>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</si>
  <si>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</si>
  <si>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</si>
  <si>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</si>
  <si>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</si>
  <si>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</si>
  <si>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</si>
  <si>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</si>
  <si>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</si>
  <si>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</si>
  <si>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</si>
  <si>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</si>
  <si>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</si>
  <si>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</si>
  <si>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</si>
  <si>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</si>
  <si>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</si>
  <si>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</si>
  <si>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</si>
  <si>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</si>
  <si>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</si>
  <si>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</si>
  <si>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</si>
  <si>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</si>
  <si>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</si>
  <si>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</si>
  <si>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</si>
  <si>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</si>
  <si>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</si>
  <si>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</si>
  <si>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</si>
  <si>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</si>
  <si>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</si>
  <si>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</si>
  <si>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</si>
  <si>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</si>
  <si>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</si>
  <si>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</si>
  <si>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</si>
  <si>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</si>
  <si>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</si>
  <si>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</si>
  <si>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</si>
  <si>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</si>
  <si>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</si>
  <si>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</si>
  <si>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</si>
  <si>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</si>
  <si>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</si>
  <si>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</si>
  <si>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</si>
  <si>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</si>
  <si>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</si>
  <si>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</si>
  <si>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</si>
  <si>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</si>
  <si>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</si>
  <si>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</si>
  <si>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</si>
  <si>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</si>
  <si>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</si>
  <si>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</si>
  <si>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</si>
  <si>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</si>
  <si>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</si>
  <si>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</si>
  <si>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</si>
  <si>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</si>
  <si>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</si>
  <si>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</si>
  <si>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</si>
  <si>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</si>
  <si>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</si>
  <si>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</si>
  <si>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</si>
  <si>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</si>
  <si>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</si>
  <si>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</si>
  <si>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</si>
  <si>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</si>
  <si>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</si>
  <si>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</si>
  <si>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</si>
  <si>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</si>
  <si>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</si>
  <si>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</si>
  <si>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</si>
  <si>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</si>
  <si>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</si>
  <si>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</si>
  <si>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</si>
  <si>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</si>
  <si>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</si>
  <si>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</si>
  <si>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</si>
  <si>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</si>
  <si>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</si>
  <si>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</si>
  <si>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</si>
  <si>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</si>
  <si>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</si>
  <si>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</si>
  <si>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</si>
  <si>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</si>
  <si>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</si>
  <si>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</si>
  <si>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</si>
  <si>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</si>
  <si>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</si>
  <si>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</si>
  <si>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</si>
  <si>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</si>
  <si>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</si>
  <si>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</si>
  <si>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</si>
  <si>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</si>
  <si>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</si>
  <si>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</si>
  <si>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</si>
  <si>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</si>
  <si>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</si>
  <si>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</si>
  <si>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</si>
  <si>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</si>
  <si>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</si>
  <si>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</si>
  <si>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</si>
  <si>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</si>
  <si>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</si>
  <si>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</si>
  <si>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</si>
  <si>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</si>
  <si>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</si>
  <si>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</si>
  <si>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</si>
  <si>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</si>
  <si>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</si>
  <si>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</si>
  <si>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</si>
  <si>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</si>
  <si>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</si>
  <si>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</si>
  <si>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</si>
  <si>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</si>
  <si>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</si>
  <si>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</si>
  <si>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</si>
  <si>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</si>
  <si>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</si>
  <si>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</si>
  <si>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</si>
  <si>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</si>
  <si>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</si>
  <si>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</si>
  <si>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</si>
  <si>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</si>
  <si>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</si>
  <si>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</si>
  <si>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</si>
  <si>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</si>
  <si>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</si>
  <si>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</si>
  <si>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</si>
  <si>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</si>
  <si>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</si>
  <si>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</si>
  <si>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</si>
  <si>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</si>
  <si>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</si>
  <si>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</si>
  <si>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</si>
  <si>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</si>
  <si>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</si>
  <si>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</si>
  <si>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</si>
  <si>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</si>
  <si>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</si>
  <si>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</si>
  <si>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</si>
  <si>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</si>
  <si>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</si>
  <si>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</si>
  <si>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</si>
  <si>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</si>
  <si>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</si>
  <si>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</si>
  <si>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</si>
  <si>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</si>
  <si>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</si>
  <si>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</si>
  <si>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</si>
  <si>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</si>
  <si>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</si>
  <si>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</si>
  <si>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</si>
  <si>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</si>
  <si>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</si>
  <si>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</si>
  <si>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</si>
  <si>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</si>
  <si>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</si>
  <si>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</si>
  <si>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</si>
  <si>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</si>
  <si>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</si>
  <si>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</si>
  <si>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</si>
  <si>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</si>
  <si>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</si>
  <si>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</si>
  <si>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</si>
  <si>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</si>
  <si>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</si>
  <si>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</si>
  <si>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</si>
  <si>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</si>
  <si>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</si>
  <si>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</si>
  <si>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</si>
  <si>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</si>
  <si>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</si>
  <si>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</si>
  <si>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</si>
  <si>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</si>
  <si>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</si>
  <si>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</si>
  <si>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</si>
  <si>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</si>
  <si>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</si>
  <si>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</si>
  <si>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</si>
  <si>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</si>
  <si>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</si>
  <si>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</si>
  <si>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</si>
  <si>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</si>
  <si>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</si>
  <si>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</si>
  <si>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</si>
  <si>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</si>
  <si>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</si>
  <si>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</si>
  <si>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</si>
  <si>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</si>
  <si>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</si>
  <si>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</si>
  <si>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</si>
  <si>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</si>
  <si>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</si>
  <si>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</si>
  <si>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</si>
  <si>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</si>
  <si>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</si>
  <si>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</si>
  <si>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</si>
  <si>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</si>
  <si>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</si>
  <si>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</si>
  <si>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</si>
  <si>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</si>
  <si>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</si>
  <si>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</si>
  <si>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</si>
  <si>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</si>
  <si>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</si>
  <si>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</si>
  <si>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</si>
  <si>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</si>
  <si>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</si>
  <si>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</si>
  <si>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</si>
  <si>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</si>
  <si>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</si>
  <si>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</si>
  <si>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</si>
  <si>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</si>
  <si>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</si>
  <si>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</si>
  <si>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</si>
  <si>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</si>
  <si>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</si>
  <si>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</si>
  <si>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</si>
  <si>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</si>
  <si>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</si>
  <si>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</si>
  <si>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</si>
  <si>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</si>
  <si>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</si>
  <si>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</si>
  <si>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</si>
  <si>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</si>
  <si>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</si>
  <si>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</si>
  <si>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</si>
  <si>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</si>
  <si>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</si>
  <si>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</si>
  <si>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</si>
  <si>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</si>
  <si>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</si>
  <si>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</si>
  <si>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</si>
  <si>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</si>
  <si>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</si>
  <si>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</si>
  <si>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</si>
  <si>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</si>
  <si>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</si>
  <si>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</si>
  <si>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</si>
  <si>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</si>
  <si>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</si>
  <si>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</si>
  <si>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</si>
  <si>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</si>
  <si>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</si>
  <si>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</si>
  <si>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</si>
  <si>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</si>
  <si>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</si>
  <si>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</si>
  <si>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</si>
  <si>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</si>
  <si>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</si>
  <si>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</si>
  <si>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</si>
  <si>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</si>
  <si>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</si>
  <si>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</si>
  <si>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</si>
  <si>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</si>
  <si>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</si>
  <si>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</si>
  <si>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</si>
  <si>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</si>
  <si>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</si>
  <si>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</si>
  <si>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</si>
  <si>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</si>
  <si>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</si>
  <si>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</si>
  <si>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</si>
  <si>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</si>
  <si>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</si>
  <si>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</si>
  <si>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</si>
  <si>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</si>
  <si>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</si>
  <si>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</si>
  <si>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</si>
  <si>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</si>
  <si>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</si>
  <si>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</si>
  <si>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</si>
  <si>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</si>
  <si>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</si>
  <si>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</si>
  <si>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</si>
  <si>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</si>
  <si>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</si>
  <si>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</si>
  <si>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</si>
  <si>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</si>
  <si>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</si>
  <si>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</si>
  <si>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</si>
  <si>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</si>
  <si>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</si>
  <si>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</si>
  <si>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</si>
  <si>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</si>
  <si>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</si>
  <si>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</si>
  <si>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</si>
  <si>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</si>
  <si>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</si>
  <si>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</si>
  <si>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</si>
  <si>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</si>
  <si>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</si>
  <si>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</si>
  <si>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</si>
  <si>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</si>
  <si>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</si>
  <si>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</si>
  <si>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</si>
  <si>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</si>
  <si>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</si>
  <si>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</si>
  <si>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</si>
  <si>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</si>
  <si>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</si>
  <si>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</si>
  <si>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</si>
  <si>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</si>
  <si>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</si>
  <si>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</si>
  <si>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</si>
  <si>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</si>
  <si>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</si>
  <si>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</si>
  <si>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</si>
  <si>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</si>
  <si>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</si>
  <si>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</si>
  <si>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</si>
  <si>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</si>
  <si>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</si>
  <si>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</si>
  <si>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</si>
  <si>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</si>
  <si>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</si>
  <si>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</si>
  <si>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</si>
  <si>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</si>
  <si>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</si>
  <si>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</si>
  <si>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</si>
  <si>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</si>
  <si>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</si>
  <si>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</si>
  <si>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</si>
  <si>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</si>
  <si>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</si>
  <si>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</si>
  <si>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</si>
  <si>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</si>
  <si>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</si>
  <si>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</si>
  <si>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</si>
  <si>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</si>
  <si>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</si>
  <si>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</si>
  <si>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</si>
  <si>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</si>
  <si>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</si>
  <si>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</si>
  <si>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</si>
  <si>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</si>
  <si>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</si>
  <si>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</si>
  <si>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</si>
  <si>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</si>
  <si>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</si>
  <si>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</si>
  <si>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</si>
  <si>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</si>
  <si>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</si>
  <si>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</si>
  <si>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</si>
  <si>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</si>
  <si>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</si>
  <si>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</si>
  <si>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</si>
  <si>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</si>
  <si>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</si>
  <si>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</si>
  <si>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</si>
  <si>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</si>
  <si>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</si>
  <si>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</si>
  <si>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</si>
  <si>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</si>
  <si>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</si>
  <si>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</si>
  <si>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</si>
  <si>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</si>
  <si>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</si>
  <si>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</si>
  <si>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</si>
  <si>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</si>
  <si>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</si>
  <si>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</si>
  <si>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</si>
  <si>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</si>
  <si>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</si>
  <si>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</si>
  <si>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</si>
  <si>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</si>
  <si>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</si>
  <si>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</si>
  <si>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</si>
  <si>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</si>
  <si>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</si>
  <si>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</si>
  <si>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</si>
  <si>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</si>
  <si>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</si>
  <si>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</si>
  <si>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</si>
  <si>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</si>
  <si>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</si>
  <si>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</si>
  <si>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</si>
  <si>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</si>
  <si>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</si>
  <si>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</si>
  <si>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</si>
  <si>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</si>
  <si>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</si>
  <si>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</si>
  <si>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</si>
  <si>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</si>
  <si>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</si>
  <si>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</si>
  <si>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</si>
  <si>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</si>
  <si>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</si>
  <si>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</si>
  <si>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</si>
  <si>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</si>
  <si>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</si>
  <si>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</si>
  <si>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</si>
  <si>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</si>
  <si>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</si>
  <si>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</si>
  <si>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</si>
  <si>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</si>
  <si>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</si>
  <si>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</si>
  <si>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</si>
  <si>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</si>
  <si>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</si>
  <si>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</si>
  <si>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</si>
  <si>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</si>
  <si>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</si>
  <si>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</si>
  <si>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</si>
  <si>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</si>
  <si>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</si>
  <si>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</si>
  <si>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</si>
  <si>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</si>
  <si>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</si>
  <si>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</si>
  <si>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</si>
  <si>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</si>
  <si>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</si>
  <si>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</si>
  <si>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</si>
  <si>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</si>
  <si>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</si>
  <si>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</si>
  <si>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</si>
  <si>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</si>
  <si>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</si>
  <si>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</si>
  <si>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</si>
  <si>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</si>
  <si>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</si>
  <si>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</si>
  <si>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</si>
  <si>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</si>
  <si>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</si>
  <si>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</si>
  <si>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</si>
  <si>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</si>
  <si>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</si>
  <si>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</si>
  <si>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</si>
  <si>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</si>
  <si>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</si>
  <si>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</si>
  <si>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</si>
  <si>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</si>
  <si>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</si>
  <si>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</si>
  <si>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</si>
  <si>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</si>
  <si>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</si>
  <si>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</si>
  <si>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</si>
  <si>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</si>
  <si>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</si>
  <si>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</si>
  <si>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</si>
  <si>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</si>
  <si>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</si>
  <si>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</si>
  <si>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</si>
  <si>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</si>
  <si>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</si>
  <si>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</si>
  <si>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</si>
  <si>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</si>
  <si>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</si>
  <si>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</si>
  <si>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</si>
  <si>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</si>
  <si>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</si>
  <si>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</si>
  <si>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</si>
  <si>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</si>
  <si>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</si>
  <si>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</si>
  <si>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</si>
  <si>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</si>
  <si>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</si>
  <si>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</si>
  <si>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</si>
  <si>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</si>
  <si>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</si>
  <si>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</si>
  <si>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</si>
  <si>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</si>
  <si>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</si>
  <si>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</si>
  <si>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</si>
  <si>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</si>
  <si>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</si>
  <si>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</si>
  <si>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</si>
  <si>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</si>
  <si>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</si>
  <si>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</si>
  <si>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</si>
  <si>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</si>
  <si>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</si>
  <si>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</si>
  <si>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</si>
  <si>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</si>
  <si>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</si>
  <si>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</si>
  <si>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</si>
  <si>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</si>
  <si>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</si>
  <si>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</si>
  <si>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</si>
  <si>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</si>
  <si>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</si>
  <si>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</si>
  <si>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</si>
  <si>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</si>
  <si>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</si>
  <si>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</si>
  <si>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</si>
  <si>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</si>
  <si>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</si>
  <si>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</si>
  <si>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</si>
  <si>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</si>
  <si>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</si>
  <si>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</si>
  <si>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</si>
  <si>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</si>
  <si>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</si>
  <si>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</si>
  <si>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</si>
  <si>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</si>
  <si>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</si>
  <si>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</si>
  <si>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</si>
  <si>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</si>
  <si>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</si>
  <si>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</si>
  <si>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</si>
  <si>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</si>
  <si>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</si>
  <si>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</si>
  <si>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</si>
  <si>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</si>
  <si>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</si>
  <si>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</si>
  <si>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</si>
  <si>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</si>
  <si>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</si>
  <si>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</si>
  <si>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</si>
  <si>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</si>
  <si>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</si>
  <si>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</si>
  <si>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</si>
  <si>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</si>
  <si>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</si>
  <si>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</si>
  <si>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</si>
  <si>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</si>
  <si>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</si>
  <si>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</si>
  <si>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</si>
  <si>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</si>
  <si>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</si>
  <si>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</si>
  <si>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</si>
  <si>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</si>
  <si>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</si>
  <si>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</si>
  <si>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</si>
  <si>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</si>
  <si>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</si>
  <si>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</si>
  <si>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</si>
  <si>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</si>
  <si>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</si>
  <si>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</si>
  <si>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</si>
  <si>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</si>
  <si>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</si>
  <si>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</si>
  <si>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</si>
  <si>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</si>
  <si>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</si>
  <si>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</si>
  <si>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</si>
  <si>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</si>
  <si>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</si>
  <si>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</si>
  <si>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</si>
  <si>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</si>
  <si>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</si>
  <si>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</si>
  <si>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</si>
  <si>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</si>
  <si>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</si>
  <si>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</si>
  <si>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</si>
  <si>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</si>
  <si>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</si>
  <si>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</si>
  <si>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</si>
  <si>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</si>
  <si>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</si>
  <si>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</si>
  <si>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</si>
  <si>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</si>
  <si>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</si>
  <si>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</si>
  <si>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</si>
  <si>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</si>
  <si>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</si>
  <si>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</si>
  <si>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</si>
  <si>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</si>
  <si>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</si>
  <si>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</si>
  <si>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</si>
  <si>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</si>
  <si>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</si>
  <si>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</si>
  <si>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</si>
  <si>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</si>
  <si>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</si>
  <si>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</si>
  <si>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</si>
  <si>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</si>
  <si>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</si>
  <si>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</si>
  <si>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</si>
  <si>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</si>
  <si>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</si>
  <si>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</si>
  <si>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</si>
  <si>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</si>
  <si>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</si>
  <si>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</si>
  <si>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</si>
  <si>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</si>
  <si>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</si>
  <si>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</si>
  <si>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</si>
  <si>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</si>
  <si>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</si>
  <si>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</si>
  <si>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</si>
  <si>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</si>
  <si>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</si>
  <si>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</si>
  <si>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</si>
  <si>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</si>
  <si>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</si>
  <si>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</si>
  <si>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</si>
  <si>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</si>
  <si>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</si>
  <si>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</si>
  <si>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</si>
  <si>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</si>
  <si>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</si>
  <si>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</si>
  <si>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</si>
  <si>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</si>
  <si>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</si>
  <si>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</si>
  <si>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</si>
  <si>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</si>
  <si>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</si>
  <si>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</si>
  <si>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</si>
  <si>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</si>
  <si>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</si>
  <si>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</si>
  <si>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</si>
  <si>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</si>
  <si>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</si>
  <si>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</si>
  <si>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</si>
  <si>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</si>
  <si>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</si>
  <si>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</si>
  <si>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</si>
  <si>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</si>
  <si>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</si>
  <si>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</si>
  <si>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</si>
  <si>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</si>
  <si>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</si>
  <si>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</si>
  <si>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</si>
  <si>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</si>
  <si>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</si>
  <si>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</si>
  <si>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</si>
  <si>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</si>
  <si>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</si>
  <si>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</si>
  <si>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</si>
  <si>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</si>
  <si>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</si>
  <si>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</si>
  <si>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</si>
  <si>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</si>
  <si>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</si>
  <si>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</si>
  <si>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</si>
  <si>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</si>
  <si>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</si>
  <si>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</si>
  <si>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</si>
  <si>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</si>
  <si>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</si>
  <si>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</si>
  <si>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</si>
  <si>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</si>
  <si>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</si>
  <si>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</si>
  <si>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</si>
  <si>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</si>
  <si>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</si>
  <si>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</si>
  <si>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</si>
  <si>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</si>
  <si>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</si>
  <si>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</si>
  <si>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</si>
  <si>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</si>
  <si>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</si>
  <si>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</si>
  <si>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</si>
  <si>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</si>
  <si>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</si>
  <si>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</si>
  <si>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</si>
  <si>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</si>
  <si>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</si>
  <si>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</si>
  <si>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</si>
  <si>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</si>
  <si>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</si>
  <si>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</si>
  <si>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</si>
  <si>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</si>
  <si>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</si>
  <si>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</si>
  <si>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</si>
  <si>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</si>
  <si>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</si>
  <si>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</si>
  <si>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</si>
  <si>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</si>
  <si>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</si>
  <si>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</si>
  <si>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</si>
  <si>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</si>
  <si>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</si>
  <si>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</si>
  <si>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</si>
  <si>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</si>
  <si>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</si>
  <si>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</si>
  <si>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</si>
  <si>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</si>
  <si>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</si>
  <si>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</si>
  <si>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</si>
  <si>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</si>
  <si>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</si>
  <si>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</si>
  <si>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</si>
  <si>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</si>
  <si>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</si>
  <si>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</si>
  <si>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</si>
  <si>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</si>
  <si>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</si>
  <si>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</si>
  <si>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</si>
  <si>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</si>
  <si>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</si>
  <si>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</si>
  <si>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</si>
  <si>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</si>
  <si>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</si>
  <si>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</si>
  <si>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</si>
  <si>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</si>
  <si>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</si>
  <si>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</si>
  <si>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</si>
  <si>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</si>
  <si>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</si>
  <si>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</si>
  <si>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</si>
  <si>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</si>
  <si>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</si>
  <si>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</si>
  <si>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</si>
  <si>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</si>
  <si>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</si>
  <si>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</si>
  <si>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</si>
  <si>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</si>
  <si>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</si>
  <si>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</si>
  <si>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</si>
  <si>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</si>
  <si>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</si>
  <si>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</si>
  <si>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</si>
  <si>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</si>
  <si>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</si>
  <si>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</si>
  <si>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</si>
  <si>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</si>
  <si>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</si>
  <si>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</si>
  <si>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</si>
  <si>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</si>
  <si>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</si>
  <si>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</si>
  <si>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</si>
  <si>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</si>
  <si>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</si>
  <si>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</si>
  <si>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</si>
  <si>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</si>
  <si>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</si>
  <si>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</si>
  <si>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</si>
  <si>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</si>
  <si>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</si>
  <si>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</si>
  <si>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</si>
  <si>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</si>
  <si>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</si>
  <si>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</si>
  <si>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</si>
  <si>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</si>
  <si>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</si>
  <si>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</si>
  <si>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</si>
  <si>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</si>
  <si>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</si>
  <si>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</si>
  <si>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</si>
  <si>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</si>
  <si>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</si>
  <si>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</si>
  <si>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</si>
  <si>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</si>
  <si>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</si>
  <si>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</si>
  <si>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</si>
  <si>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</si>
  <si>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</si>
  <si>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</si>
  <si>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</si>
  <si>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</si>
  <si>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</si>
  <si>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</si>
  <si>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</si>
  <si>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</si>
  <si>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</si>
  <si>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</si>
  <si>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</si>
  <si>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</si>
  <si>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</si>
  <si>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</si>
  <si>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</si>
  <si>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</si>
  <si>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</si>
  <si>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</si>
  <si>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</si>
  <si>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</si>
  <si>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</si>
  <si>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</si>
  <si>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</si>
  <si>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</si>
  <si>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</si>
  <si>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</si>
  <si>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</si>
  <si>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</si>
  <si>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</si>
  <si>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</si>
  <si>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</si>
  <si>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</si>
  <si>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</si>
  <si>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</si>
  <si>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</si>
  <si>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</si>
  <si>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</si>
  <si>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</si>
  <si>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</si>
  <si>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</si>
  <si>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</si>
  <si>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</si>
  <si>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</si>
  <si>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</si>
  <si>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</si>
  <si>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</si>
  <si>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</si>
  <si>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</si>
  <si>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</si>
  <si>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</si>
  <si>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</si>
  <si>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</si>
  <si>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</si>
  <si>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</si>
  <si>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</si>
  <si>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</si>
  <si>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</si>
  <si>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</si>
  <si>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</si>
  <si>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</si>
  <si>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</si>
  <si>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</si>
  <si>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</si>
  <si>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</si>
  <si>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</si>
  <si>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</si>
  <si>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</si>
  <si>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</si>
  <si>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</si>
  <si>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</si>
  <si>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</si>
  <si>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</si>
  <si>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</si>
  <si>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</si>
  <si>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</si>
  <si>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</si>
  <si>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</si>
  <si>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</si>
  <si>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</si>
  <si>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</si>
  <si>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</si>
  <si>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</si>
  <si>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</si>
  <si>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</si>
  <si>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</si>
  <si>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</si>
  <si>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</si>
  <si>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</si>
  <si>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</si>
  <si>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</si>
  <si>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</si>
  <si>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</si>
  <si>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</si>
  <si>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</si>
  <si>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</si>
  <si>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</si>
  <si>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</si>
  <si>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</si>
  <si>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</si>
  <si>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</si>
  <si>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</si>
  <si>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</si>
  <si>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</si>
  <si>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</si>
  <si>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</si>
  <si>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</si>
  <si>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</si>
  <si>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</si>
  <si>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</si>
  <si>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</si>
  <si>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</si>
  <si>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</si>
  <si>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</si>
  <si>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</si>
  <si>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</si>
  <si>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</si>
  <si>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</si>
  <si>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</si>
  <si>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</si>
  <si>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</si>
  <si>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</si>
  <si>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</si>
  <si>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</si>
  <si>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</si>
  <si>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</si>
  <si>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</si>
  <si>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</si>
  <si>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</si>
  <si>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</si>
  <si>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</si>
  <si>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</si>
  <si>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</si>
  <si>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</si>
  <si>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</si>
  <si>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</si>
  <si>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</si>
  <si>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</si>
  <si>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</si>
  <si>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</si>
  <si>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</si>
  <si>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</si>
  <si>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</si>
  <si>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</si>
  <si>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</si>
  <si>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</si>
  <si>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</si>
  <si>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</si>
  <si>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</si>
  <si>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</si>
  <si>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</si>
  <si>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</si>
  <si>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</si>
  <si>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</si>
  <si>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</si>
  <si>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</si>
  <si>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</si>
  <si>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</si>
  <si>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</si>
  <si>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</si>
  <si>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</si>
  <si>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</si>
  <si>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</si>
  <si>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</si>
  <si>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</si>
  <si>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</si>
  <si>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</si>
  <si>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</si>
  <si>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</si>
  <si>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</si>
  <si>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</si>
  <si>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</si>
  <si>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</si>
  <si>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</si>
  <si>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</si>
  <si>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</si>
  <si>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</si>
  <si>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</si>
  <si>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</si>
  <si>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</si>
  <si>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</si>
  <si>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</si>
  <si>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</si>
  <si>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</si>
  <si>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</si>
  <si>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</si>
  <si>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</si>
  <si>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</si>
  <si>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</si>
  <si>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</si>
  <si>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</si>
  <si>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</si>
  <si>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</si>
  <si>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</si>
  <si>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</si>
  <si>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</si>
  <si>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</si>
  <si>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</si>
  <si>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</si>
  <si>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</si>
  <si>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</si>
  <si>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</si>
  <si>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</si>
  <si>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</si>
  <si>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</si>
  <si>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</si>
  <si>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</si>
  <si>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</si>
  <si>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</si>
  <si>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</si>
  <si>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</si>
  <si>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</si>
  <si>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</si>
  <si>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</si>
  <si>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</si>
  <si>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</si>
  <si>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</si>
  <si>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</si>
  <si>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</si>
  <si>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</si>
  <si>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</si>
  <si>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</si>
  <si>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</si>
  <si>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</si>
  <si>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</si>
  <si>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</si>
  <si>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</si>
  <si>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</si>
  <si>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</si>
  <si>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</si>
  <si>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</si>
  <si>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</si>
  <si>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</si>
  <si>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</si>
  <si>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</si>
  <si>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</si>
  <si>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</si>
  <si>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</si>
  <si>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</si>
  <si>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</si>
  <si>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</si>
  <si>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</si>
  <si>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</si>
  <si>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</si>
  <si>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</si>
  <si>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</si>
  <si>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</si>
  <si>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</si>
  <si>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</si>
  <si>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</si>
  <si>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</si>
  <si>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</si>
  <si>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</si>
  <si>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</si>
  <si>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</si>
  <si>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</si>
  <si>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</si>
  <si>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</si>
  <si>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</si>
  <si>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</si>
  <si>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</si>
  <si>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</si>
  <si>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</si>
  <si>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</si>
  <si>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</si>
  <si>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</si>
  <si>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</si>
  <si>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</si>
  <si>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</si>
  <si>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</si>
  <si>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</si>
  <si>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</si>
  <si>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</si>
  <si>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</si>
  <si>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</si>
  <si>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</si>
  <si>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</si>
  <si>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</si>
  <si>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</si>
  <si>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</si>
  <si>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</si>
  <si>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</si>
  <si>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</si>
  <si>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</si>
  <si>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</si>
  <si>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</si>
  <si>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</si>
  <si>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</si>
  <si>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</si>
  <si>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</si>
  <si>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</si>
  <si>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</si>
  <si>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</si>
  <si>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</si>
  <si>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</si>
  <si>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</si>
  <si>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</si>
  <si>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</si>
  <si>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</si>
  <si>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</si>
  <si>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</si>
  <si>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</si>
  <si>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</si>
  <si>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</si>
  <si>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</si>
  <si>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</si>
  <si>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</si>
  <si>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</si>
  <si>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</si>
  <si>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</si>
  <si>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</si>
  <si>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</si>
  <si>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</si>
  <si>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</si>
  <si>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</si>
  <si>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</si>
  <si>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</si>
  <si>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</si>
  <si>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</si>
  <si>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</si>
  <si>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</si>
  <si>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</si>
  <si>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</si>
  <si>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</si>
  <si>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</si>
  <si>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</si>
  <si>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</si>
  <si>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</si>
  <si>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</si>
  <si>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</si>
  <si>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</si>
  <si>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</si>
  <si>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</si>
  <si>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</si>
  <si>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</si>
  <si>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</si>
  <si>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</si>
  <si>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</si>
  <si>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</si>
  <si>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</si>
  <si>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</si>
  <si>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</si>
  <si>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</si>
  <si>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</si>
  <si>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</si>
  <si>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</si>
  <si>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</si>
  <si>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</si>
  <si>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</si>
  <si>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</si>
  <si>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</si>
  <si>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</si>
  <si>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</si>
  <si>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</si>
  <si>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</si>
  <si>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</si>
  <si>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</si>
  <si>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</si>
  <si>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</si>
  <si>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</si>
  <si>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</si>
  <si>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</si>
  <si>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</si>
  <si>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</si>
  <si>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</si>
  <si>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</si>
  <si>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</si>
  <si>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</si>
  <si>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</si>
  <si>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</si>
  <si>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</si>
  <si>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</si>
  <si>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</si>
  <si>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</si>
  <si>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</si>
  <si>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</si>
  <si>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</si>
  <si>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</si>
  <si>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</si>
  <si>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</si>
  <si>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</si>
  <si>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</si>
  <si>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</si>
  <si>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</si>
  <si>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</si>
  <si>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</si>
  <si>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</si>
  <si>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</si>
  <si>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</si>
  <si>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</si>
  <si>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</si>
  <si>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</si>
  <si>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</si>
  <si>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</si>
  <si>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</si>
  <si>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</si>
  <si>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</si>
  <si>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</si>
  <si>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</si>
  <si>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</si>
  <si>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</si>
  <si>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</si>
  <si>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</si>
  <si>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</si>
  <si>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</si>
  <si>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</si>
  <si>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</si>
  <si>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</si>
  <si>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</si>
  <si>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</si>
  <si>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</si>
  <si>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</si>
  <si>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</si>
  <si>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</si>
  <si>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</si>
  <si>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</si>
  <si>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</si>
  <si>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</si>
  <si>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</si>
  <si>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</si>
  <si>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</si>
  <si>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</si>
  <si>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</si>
  <si>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</si>
  <si>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</si>
  <si>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</si>
  <si>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</si>
  <si>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</si>
  <si>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</si>
  <si>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</si>
  <si>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</si>
  <si>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</si>
  <si>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</si>
  <si>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</si>
  <si>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</si>
  <si>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</si>
  <si>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</si>
  <si>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</si>
  <si>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</si>
  <si>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</si>
  <si>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</si>
  <si>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</si>
  <si>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</si>
  <si>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</si>
  <si>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</si>
  <si>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</si>
  <si>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</si>
  <si>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</si>
  <si>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</si>
  <si>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</si>
  <si>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</si>
  <si>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</si>
  <si>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</si>
  <si>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</si>
  <si>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</si>
  <si>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</si>
  <si>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</si>
  <si>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</si>
  <si>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</si>
  <si>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</si>
  <si>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</si>
  <si>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</si>
  <si>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</si>
  <si>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</si>
  <si>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</si>
  <si>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</si>
  <si>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</si>
  <si>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</si>
  <si>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</si>
  <si>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</si>
  <si>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</si>
  <si>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</si>
  <si>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</si>
  <si>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</si>
  <si>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</si>
  <si>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</si>
  <si>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</si>
  <si>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</si>
  <si>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</si>
  <si>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</si>
  <si>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</si>
  <si>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</si>
  <si>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</si>
  <si>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</si>
  <si>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</si>
  <si>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</si>
  <si>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</si>
  <si>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</si>
  <si>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</si>
  <si>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</si>
  <si>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</si>
  <si>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</si>
  <si>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</si>
  <si>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</si>
  <si>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</si>
  <si>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</si>
  <si>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</si>
  <si>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</si>
  <si>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</si>
  <si>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</si>
  <si>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</si>
  <si>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</si>
  <si>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</si>
  <si>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</si>
  <si>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</si>
  <si>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</si>
  <si>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</si>
  <si>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</si>
  <si>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</si>
  <si>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</si>
  <si>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</si>
  <si>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</si>
  <si>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</si>
  <si>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</si>
  <si>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</si>
  <si>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</si>
  <si>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</si>
  <si>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</si>
  <si>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</si>
  <si>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</si>
  <si>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</si>
  <si>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</si>
  <si>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</si>
  <si>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</si>
  <si>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</si>
  <si>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</si>
  <si>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</si>
  <si>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</si>
  <si>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</si>
  <si>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</si>
  <si>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</si>
  <si>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</si>
  <si>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</si>
  <si>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</si>
  <si>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</si>
  <si>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</si>
  <si>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</si>
  <si>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</si>
  <si>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</si>
  <si>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</si>
  <si>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</si>
  <si>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</si>
  <si>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</si>
  <si>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</si>
  <si>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</si>
  <si>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</si>
  <si>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</si>
  <si>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</si>
  <si>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</si>
  <si>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</si>
  <si>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</si>
  <si>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</si>
  <si>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</si>
  <si>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</si>
  <si>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</si>
  <si>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</si>
  <si>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</si>
  <si>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</si>
  <si>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</si>
  <si>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</si>
  <si>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</si>
  <si>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</si>
  <si>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</si>
  <si>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</si>
  <si>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</si>
  <si>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</si>
  <si>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</si>
  <si>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</si>
  <si>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</si>
  <si>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</si>
  <si>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</si>
  <si>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</si>
  <si>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</si>
  <si>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</si>
  <si>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</si>
  <si>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</si>
  <si>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</si>
  <si>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</si>
  <si>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</si>
  <si>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</si>
  <si>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</si>
  <si>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</si>
  <si>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</si>
  <si>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</si>
  <si>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</si>
  <si>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</si>
  <si>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</si>
  <si>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</si>
  <si>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</si>
  <si>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</si>
  <si>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</si>
  <si>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</si>
  <si>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</si>
  <si>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</si>
  <si>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</si>
  <si>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</si>
  <si>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</si>
  <si>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</si>
  <si>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</si>
  <si>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</si>
  <si>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</si>
  <si>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</si>
  <si>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</si>
  <si>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</si>
  <si>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</si>
  <si>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</si>
  <si>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</si>
  <si>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</si>
  <si>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</si>
  <si>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</si>
  <si>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</si>
  <si>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</si>
  <si>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</si>
  <si>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</si>
  <si>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</si>
  <si>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</si>
  <si>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</si>
  <si>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</si>
  <si>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</si>
  <si>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</si>
  <si>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</si>
  <si>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</si>
  <si>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</si>
  <si>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</si>
  <si>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</si>
  <si>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</si>
  <si>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</si>
  <si>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</si>
  <si>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</si>
  <si>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</si>
  <si>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</si>
  <si>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</si>
  <si>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</si>
  <si>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</si>
  <si>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</si>
  <si>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</si>
  <si>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</si>
  <si>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</si>
  <si>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</si>
  <si>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</si>
  <si>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</si>
  <si>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</si>
  <si>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</si>
  <si>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</si>
  <si>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</si>
  <si>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</si>
  <si>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</si>
  <si>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</si>
  <si>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</si>
  <si>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</si>
  <si>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</si>
  <si>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</si>
  <si>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</si>
  <si>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</si>
  <si>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</si>
  <si>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</si>
  <si>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</si>
  <si>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</si>
  <si>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</si>
  <si>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</si>
  <si>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</si>
  <si>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</si>
  <si>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</si>
  <si>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</si>
  <si>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</si>
  <si>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</si>
  <si>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</si>
  <si>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</si>
  <si>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</si>
  <si>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</si>
  <si>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</si>
  <si>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</si>
  <si>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</si>
  <si>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</si>
  <si>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</si>
  <si>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</si>
  <si>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</si>
  <si>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</si>
  <si>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</si>
  <si>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</si>
  <si>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</si>
  <si>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</si>
  <si>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</si>
  <si>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</si>
  <si>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</si>
  <si>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</si>
  <si>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</si>
  <si>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</si>
  <si>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</si>
  <si>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</si>
  <si>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</si>
  <si>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</si>
  <si>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</si>
  <si>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</si>
  <si>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</si>
  <si>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</si>
  <si>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</si>
  <si>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</si>
  <si>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</si>
  <si>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</si>
  <si>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</si>
  <si>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</si>
  <si>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</si>
  <si>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</si>
  <si>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</si>
  <si>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</si>
  <si>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</si>
  <si>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</si>
  <si>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</si>
  <si>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</si>
  <si>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</si>
  <si>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</si>
  <si>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</si>
  <si>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</si>
  <si>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</si>
  <si>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</si>
  <si>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</si>
  <si>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</si>
  <si>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</si>
  <si>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</si>
  <si>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</si>
  <si>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</si>
  <si>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</si>
  <si>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</si>
  <si>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</si>
  <si>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</si>
  <si>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</si>
  <si>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</si>
  <si>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</si>
  <si>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</si>
  <si>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</si>
  <si>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</si>
  <si>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</si>
  <si>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</si>
  <si>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</si>
  <si>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</si>
  <si>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</si>
  <si>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</si>
  <si>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</si>
  <si>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</si>
  <si>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</si>
  <si>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</si>
  <si>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</si>
  <si>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</si>
  <si>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</si>
  <si>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</si>
  <si>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</si>
  <si>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</si>
  <si>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</si>
  <si>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</si>
  <si>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</si>
  <si>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</si>
  <si>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</si>
  <si>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</si>
  <si>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</si>
  <si>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</si>
  <si>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</si>
  <si>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</si>
  <si>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</si>
  <si>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</si>
  <si>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</si>
  <si>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</si>
  <si>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</si>
  <si>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</si>
  <si>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</si>
  <si>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</si>
  <si>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</si>
  <si>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</si>
  <si>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</si>
  <si>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</si>
  <si>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</si>
  <si>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</si>
  <si>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</si>
  <si>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</si>
  <si>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</si>
  <si>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</si>
  <si>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</si>
  <si>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</si>
  <si>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</si>
  <si>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</si>
  <si>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</si>
  <si>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</si>
  <si>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</si>
  <si>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</si>
  <si>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</si>
  <si>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</si>
  <si>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</si>
  <si>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</si>
  <si>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</si>
  <si>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</si>
  <si>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</si>
  <si>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</si>
  <si>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</si>
  <si>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</si>
  <si>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</si>
  <si>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</si>
  <si>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</si>
  <si>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</si>
  <si>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</si>
  <si>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</si>
  <si>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</si>
  <si>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</si>
  <si>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</si>
  <si>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</si>
  <si>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</si>
  <si>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</si>
  <si>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</si>
  <si>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</si>
  <si>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</si>
  <si>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</si>
  <si>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</si>
  <si>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</si>
  <si>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</si>
  <si>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</si>
  <si>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</si>
  <si>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</si>
  <si>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</si>
  <si>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</si>
  <si>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</si>
  <si>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</si>
  <si>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</si>
  <si>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</si>
  <si>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</si>
  <si>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</si>
  <si>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</si>
  <si>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</si>
  <si>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</si>
  <si>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</si>
  <si>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</si>
  <si>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</si>
  <si>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</si>
  <si>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</si>
  <si>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</si>
  <si>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</si>
  <si>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</si>
  <si>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</si>
  <si>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</si>
  <si>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</si>
  <si>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</si>
  <si>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</si>
  <si>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</si>
  <si>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</si>
  <si>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</si>
  <si>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</si>
  <si>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</si>
  <si>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</si>
  <si>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</si>
  <si>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</si>
  <si>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</si>
  <si>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</si>
  <si>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</si>
  <si>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</si>
  <si>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</si>
  <si>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</si>
  <si>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</si>
  <si>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</si>
  <si>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</si>
  <si>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</si>
  <si>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</si>
  <si>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</si>
  <si>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</si>
  <si>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</si>
  <si>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</si>
  <si>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</si>
  <si>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</si>
  <si>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</si>
  <si>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</si>
  <si>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</si>
  <si>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</si>
  <si>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</si>
  <si>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</si>
  <si>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</si>
  <si>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</si>
  <si>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</si>
  <si>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</si>
  <si>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</si>
  <si>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</si>
  <si>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</si>
  <si>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</si>
  <si>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</si>
  <si>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</si>
  <si>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</si>
  <si>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</si>
  <si>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</si>
  <si>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</si>
  <si>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</si>
  <si>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</si>
  <si>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</si>
  <si>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</si>
  <si>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</si>
  <si>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</si>
  <si>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</si>
  <si>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</si>
  <si>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</si>
  <si>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</si>
  <si>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</si>
  <si>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</si>
  <si>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</si>
  <si>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</si>
  <si>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</si>
  <si>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</si>
  <si>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</si>
  <si>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</si>
  <si>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</si>
  <si>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</si>
  <si>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</si>
  <si>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</si>
  <si>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</si>
  <si>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</si>
  <si>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</si>
  <si>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</si>
  <si>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</si>
  <si>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</si>
  <si>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</si>
  <si>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</si>
  <si>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</si>
  <si>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</si>
  <si>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</si>
  <si>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</si>
  <si>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</si>
  <si>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</si>
  <si>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</si>
  <si>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</si>
  <si>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</si>
  <si>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</si>
  <si>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</si>
  <si>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</si>
  <si>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</si>
  <si>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</si>
  <si>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</si>
  <si>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</si>
  <si>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</si>
  <si>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</si>
  <si>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</si>
  <si>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</si>
  <si>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</si>
  <si>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</si>
  <si>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</si>
  <si>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</si>
  <si>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</si>
  <si>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</si>
  <si>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</si>
  <si>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</si>
  <si>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</si>
  <si>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</si>
  <si>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</si>
  <si>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</si>
  <si>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</si>
  <si>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</si>
  <si>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</si>
  <si>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</si>
  <si>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</si>
  <si>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</si>
  <si>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</si>
  <si>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</si>
  <si>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</si>
  <si>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</si>
  <si>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</si>
  <si>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</si>
  <si>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</si>
  <si>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</si>
  <si>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</si>
  <si>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</si>
  <si>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</si>
  <si>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</si>
  <si>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</si>
  <si>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</si>
  <si>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</si>
  <si>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</si>
  <si>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</si>
  <si>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</si>
  <si>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</si>
  <si>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</si>
  <si>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</si>
  <si>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</si>
  <si>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</si>
  <si>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</si>
  <si>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</si>
  <si>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</si>
  <si>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</si>
  <si>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</si>
  <si>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</si>
  <si>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</si>
  <si>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</si>
  <si>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</si>
  <si>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</si>
  <si>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</si>
  <si>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</si>
  <si>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</si>
  <si>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</si>
  <si>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</si>
  <si>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</si>
  <si>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</si>
  <si>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</si>
  <si>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</si>
  <si>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</si>
  <si>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</si>
  <si>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</si>
  <si>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</si>
  <si>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</si>
  <si>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</si>
  <si>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</si>
  <si>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</si>
  <si>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</si>
  <si>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</si>
  <si>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</si>
  <si>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</si>
  <si>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</si>
  <si>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</si>
  <si>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</si>
  <si>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</si>
  <si>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</si>
  <si>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</si>
  <si>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</si>
  <si>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</si>
  <si>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</si>
  <si>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</si>
  <si>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</si>
  <si>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</si>
  <si>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</si>
  <si>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</si>
  <si>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</si>
  <si>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</si>
  <si>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</si>
  <si>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</si>
  <si>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</si>
  <si>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</si>
  <si>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</si>
  <si>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</si>
  <si>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</si>
  <si>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</si>
  <si>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</si>
  <si>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</si>
  <si>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</si>
  <si>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</si>
  <si>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</si>
  <si>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</si>
  <si>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</si>
  <si>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</si>
  <si>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</si>
  <si>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</si>
  <si>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</si>
  <si>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</si>
  <si>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</si>
  <si>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</si>
  <si>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</si>
  <si>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</si>
  <si>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</si>
  <si>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</si>
  <si>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</si>
  <si>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</si>
  <si>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</si>
  <si>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</si>
  <si>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</si>
  <si>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</si>
  <si>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</si>
  <si>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</si>
  <si>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</si>
  <si>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</si>
  <si>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</si>
  <si>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</si>
  <si>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</si>
  <si>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</si>
  <si>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</si>
  <si>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</si>
  <si>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</si>
  <si>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</si>
  <si>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</si>
  <si>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</si>
  <si>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</si>
  <si>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</si>
  <si>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</si>
  <si>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</si>
  <si>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</si>
  <si>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</si>
  <si>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</si>
  <si>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</si>
  <si>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</si>
  <si>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</si>
  <si>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</si>
  <si>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</si>
  <si>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</si>
  <si>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</si>
  <si>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</si>
  <si>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</si>
  <si>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</si>
  <si>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</si>
  <si>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</si>
  <si>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</si>
  <si>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</si>
  <si>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</si>
  <si>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</si>
  <si>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</si>
  <si>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</si>
  <si>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</si>
  <si>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</si>
  <si>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</si>
  <si>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</si>
  <si>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</si>
  <si>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</si>
  <si>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</si>
  <si>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</si>
  <si>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</si>
  <si>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</si>
  <si>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</si>
  <si>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</si>
  <si>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</si>
  <si>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</si>
  <si>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</si>
  <si>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</si>
  <si>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</si>
  <si>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</si>
  <si>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</si>
  <si>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</si>
  <si>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</si>
  <si>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</si>
  <si>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</si>
  <si>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</si>
  <si>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</si>
  <si>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</si>
  <si>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</si>
  <si>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</si>
  <si>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</si>
  <si>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</si>
  <si>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</si>
  <si>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</si>
  <si>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</si>
  <si>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</si>
  <si>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</si>
  <si>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</si>
  <si>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</si>
  <si>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</si>
  <si>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</si>
  <si>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</si>
  <si>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</si>
  <si>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</si>
  <si>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</si>
  <si>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</si>
  <si>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</si>
  <si>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</si>
  <si>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</si>
  <si>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</si>
  <si>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</si>
  <si>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</si>
  <si>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</si>
  <si>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</si>
  <si>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</si>
  <si>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</si>
  <si>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</si>
  <si>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</si>
  <si>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</si>
  <si>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</si>
  <si>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</si>
  <si>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</si>
  <si>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</si>
  <si>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</si>
  <si>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</si>
  <si>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</si>
  <si>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</si>
  <si>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</si>
  <si>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</si>
  <si>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</si>
  <si>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</si>
  <si>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</si>
  <si>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</si>
  <si>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</si>
  <si>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</si>
  <si>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</si>
  <si>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</si>
  <si>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</si>
  <si>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</si>
  <si>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</si>
  <si>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</si>
  <si>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</si>
  <si>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</si>
  <si>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</si>
  <si>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</si>
  <si>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</si>
  <si>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</si>
  <si>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</si>
  <si>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</si>
  <si>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</si>
  <si>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</si>
  <si>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</si>
  <si>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</si>
  <si>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</si>
  <si>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</si>
  <si>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</si>
  <si>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</si>
  <si>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</si>
  <si>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</si>
  <si>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</si>
  <si>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</si>
  <si>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</si>
  <si>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</si>
  <si>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</si>
  <si>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</si>
  <si>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</si>
  <si>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</si>
  <si>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</si>
  <si>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</si>
  <si>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</si>
  <si>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</si>
  <si>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</si>
  <si>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</si>
  <si>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</si>
  <si>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</si>
  <si>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</si>
  <si>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</si>
  <si>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</si>
  <si>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</si>
  <si>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</si>
  <si>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</si>
  <si>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</si>
  <si>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</si>
  <si>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</si>
  <si>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</si>
  <si>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</si>
  <si>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</si>
  <si>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</si>
  <si>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</si>
  <si>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</si>
  <si>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</si>
  <si>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</si>
  <si>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</si>
  <si>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</si>
  <si>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</si>
  <si>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</si>
  <si>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</si>
  <si>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</si>
  <si>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</si>
  <si>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</si>
  <si>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</si>
  <si>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</si>
  <si>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</si>
  <si>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</si>
  <si>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</si>
  <si>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</si>
  <si>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</si>
  <si>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</si>
  <si>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</si>
  <si>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</si>
  <si>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</si>
  <si>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</si>
  <si>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</si>
  <si>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</si>
  <si>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</si>
  <si>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</si>
  <si>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</si>
  <si>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</si>
  <si>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</si>
  <si>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</si>
  <si>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</si>
  <si>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</si>
  <si>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</si>
  <si>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</si>
  <si>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</si>
  <si>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</si>
  <si>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</si>
  <si>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</si>
  <si>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</si>
  <si>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</si>
  <si>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</si>
  <si>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</si>
  <si>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</si>
  <si>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</si>
  <si>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</si>
  <si>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</si>
  <si>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</si>
  <si>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</si>
  <si>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</si>
  <si>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</si>
  <si>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</si>
  <si>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</si>
  <si>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</si>
  <si>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</si>
  <si>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</si>
  <si>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</si>
  <si>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</si>
  <si>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</si>
  <si>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</si>
  <si>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</si>
  <si>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</si>
  <si>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</si>
  <si>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</si>
  <si>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</si>
  <si>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</si>
  <si>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</si>
  <si>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</si>
  <si>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</si>
  <si>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</si>
  <si>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</si>
  <si>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</si>
  <si>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</si>
  <si>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</si>
  <si>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</si>
  <si>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</si>
  <si>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</si>
  <si>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</si>
  <si>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</si>
  <si>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</si>
  <si>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</si>
  <si>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</si>
  <si>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</si>
  <si>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</si>
  <si>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</si>
  <si>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</si>
  <si>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</si>
  <si>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</si>
  <si>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</si>
  <si>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</si>
  <si>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</si>
  <si>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</si>
  <si>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</si>
  <si>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</si>
  <si>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</si>
  <si>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</si>
  <si>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</si>
  <si>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</si>
  <si>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</si>
  <si>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</si>
  <si>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</si>
  <si>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</si>
  <si>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</si>
  <si>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</si>
  <si>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</si>
  <si>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</si>
  <si>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</si>
  <si>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</si>
  <si>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</si>
  <si>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</si>
  <si>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</si>
  <si>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</si>
  <si>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</si>
  <si>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</si>
  <si>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</si>
  <si>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</si>
  <si>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</si>
  <si>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</si>
  <si>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</si>
  <si>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</si>
  <si>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</si>
  <si>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</si>
  <si>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</si>
  <si>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</si>
  <si>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</si>
  <si>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</si>
  <si>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</si>
  <si>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</si>
  <si>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</si>
  <si>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</si>
  <si>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</si>
  <si>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</si>
  <si>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</si>
  <si>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</si>
  <si>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</si>
  <si>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</si>
  <si>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</si>
  <si>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</si>
  <si>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</si>
  <si>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</si>
  <si>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</si>
  <si>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</si>
  <si>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</si>
  <si>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</si>
  <si>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</si>
  <si>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</si>
  <si>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</si>
  <si>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</si>
  <si>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</si>
  <si>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</si>
  <si>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</si>
  <si>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</si>
  <si>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</si>
  <si>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</si>
  <si>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</si>
  <si>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</si>
  <si>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</si>
  <si>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</si>
  <si>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</si>
  <si>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</si>
  <si>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</si>
  <si>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</si>
  <si>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</si>
  <si>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</si>
  <si>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</si>
  <si>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</si>
  <si>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</si>
  <si>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</si>
  <si>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</si>
  <si>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</si>
  <si>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</si>
  <si>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</si>
  <si>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</si>
  <si>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</si>
  <si>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</si>
  <si>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</si>
  <si>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</si>
  <si>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</si>
  <si>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</si>
  <si>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</si>
  <si>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</si>
  <si>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</si>
  <si>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</si>
  <si>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</si>
  <si>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</si>
  <si>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</si>
  <si>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</si>
  <si>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</si>
  <si>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</si>
  <si>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</si>
  <si>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</si>
  <si>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</si>
  <si>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</si>
  <si>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</si>
  <si>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</si>
  <si>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</si>
  <si>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</si>
  <si>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</si>
  <si>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</si>
  <si>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</si>
  <si>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</si>
  <si>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</si>
  <si>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</si>
  <si>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</si>
  <si>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</si>
  <si>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</si>
  <si>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</si>
  <si>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</si>
  <si>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</si>
  <si>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</si>
  <si>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</si>
  <si>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</si>
  <si>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</si>
  <si>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</si>
  <si>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</si>
  <si>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</si>
  <si>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</si>
  <si>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</si>
  <si>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</si>
  <si>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</si>
  <si>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</si>
  <si>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</si>
  <si>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</si>
  <si>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</si>
  <si>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</si>
  <si>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</si>
  <si>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</si>
  <si>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</si>
  <si>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</si>
  <si>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</si>
  <si>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</si>
  <si>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</si>
  <si>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</si>
  <si>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</si>
  <si>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</si>
  <si>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</si>
  <si>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</si>
  <si>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</si>
  <si>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</si>
  <si>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</si>
  <si>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</si>
  <si>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</si>
  <si>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</si>
  <si>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</si>
  <si>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</si>
  <si>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</si>
  <si>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</si>
  <si>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</si>
  <si>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</si>
  <si>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</si>
  <si>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</si>
  <si>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</si>
  <si>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</si>
  <si>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</si>
  <si>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</si>
  <si>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</si>
  <si>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</si>
  <si>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</si>
  <si>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</si>
  <si>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</si>
  <si>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</si>
  <si>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</si>
  <si>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</si>
  <si>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</si>
  <si>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</si>
  <si>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</si>
  <si>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</si>
  <si>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</si>
  <si>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</si>
  <si>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</si>
  <si>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</si>
  <si>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</si>
  <si>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</si>
  <si>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</si>
  <si>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</si>
  <si>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</si>
  <si>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</si>
  <si>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</si>
  <si>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</si>
  <si>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</si>
  <si>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</si>
  <si>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</si>
  <si>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</si>
  <si>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</si>
  <si>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</si>
  <si>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</si>
  <si>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</si>
  <si>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</si>
  <si>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</si>
  <si>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</si>
  <si>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</si>
  <si>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</si>
  <si>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</si>
  <si>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</si>
  <si>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</si>
  <si>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</si>
  <si>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</si>
  <si>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</si>
  <si>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</si>
  <si>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</si>
  <si>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</si>
  <si>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</si>
  <si>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</si>
  <si>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</si>
  <si>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</si>
  <si>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</si>
  <si>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</si>
  <si>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</si>
  <si>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</si>
  <si>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</si>
  <si>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</si>
  <si>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</si>
  <si>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</si>
  <si>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</si>
  <si>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</si>
  <si>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</si>
  <si>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</si>
  <si>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</si>
  <si>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</si>
  <si>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</si>
  <si>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</si>
  <si>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</si>
  <si>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</si>
  <si>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</si>
  <si>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</si>
  <si>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</si>
  <si>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</si>
  <si>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</si>
  <si>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</si>
  <si>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</si>
  <si>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</si>
  <si>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</si>
  <si>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</si>
  <si>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</si>
  <si>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</si>
  <si>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</si>
  <si>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</si>
  <si>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</si>
  <si>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</si>
  <si>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</si>
  <si>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</si>
  <si>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</si>
  <si>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</si>
  <si>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</si>
  <si>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</si>
  <si>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</si>
  <si>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</si>
  <si>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</si>
  <si>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</si>
  <si>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</si>
  <si>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</si>
  <si>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</si>
  <si>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</si>
  <si>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</si>
  <si>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</si>
  <si>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</si>
  <si>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</si>
  <si>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</si>
  <si>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</si>
  <si>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</si>
  <si>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</si>
  <si>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</si>
  <si>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</si>
  <si>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</si>
  <si>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</si>
  <si>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</si>
  <si>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</si>
  <si>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</si>
  <si>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</si>
  <si>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</si>
  <si>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</si>
  <si>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</si>
  <si>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</si>
  <si>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</si>
  <si>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</si>
  <si>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</si>
  <si>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</si>
  <si>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</si>
  <si>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</si>
  <si>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</si>
  <si>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</si>
  <si>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</si>
  <si>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</si>
  <si>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</si>
  <si>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</si>
  <si>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</si>
  <si>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</si>
  <si>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</si>
  <si>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</si>
  <si>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</si>
  <si>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</si>
  <si>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</si>
  <si>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</si>
  <si>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</si>
  <si>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</si>
  <si>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</si>
  <si>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</si>
  <si>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</si>
  <si>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</si>
  <si>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</si>
  <si>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</si>
  <si>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</si>
  <si>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</si>
  <si>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</si>
  <si>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</si>
  <si>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</si>
  <si>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</si>
  <si>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</si>
  <si>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</si>
  <si>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</si>
  <si>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</si>
  <si>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</si>
  <si>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</si>
  <si>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</si>
  <si>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</si>
  <si>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</si>
  <si>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</si>
  <si>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</si>
  <si>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</si>
  <si>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</si>
  <si>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</si>
  <si>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</si>
  <si>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</si>
  <si>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</si>
  <si>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</si>
  <si>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</si>
  <si>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</si>
  <si>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</si>
  <si>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</si>
  <si>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</si>
  <si>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</si>
  <si>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</si>
  <si>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</si>
  <si>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</si>
  <si>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</si>
  <si>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</si>
  <si>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</si>
  <si>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</si>
  <si>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</si>
  <si>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</si>
  <si>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</si>
  <si>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</si>
  <si>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</si>
  <si>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</si>
  <si>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</si>
  <si>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</si>
  <si>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</si>
  <si>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</si>
  <si>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</si>
  <si>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</si>
  <si>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</si>
  <si>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</si>
  <si>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</si>
  <si>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</si>
  <si>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</si>
  <si>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</si>
  <si>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</si>
  <si>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</si>
  <si>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</si>
  <si>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</si>
  <si>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</si>
  <si>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</si>
  <si>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</si>
  <si>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</si>
  <si>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</si>
  <si>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</si>
  <si>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</si>
  <si>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</si>
  <si>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</si>
  <si>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</si>
  <si>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</si>
  <si>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</si>
  <si>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</si>
  <si>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</si>
  <si>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</si>
  <si>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</si>
  <si>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</si>
  <si>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</si>
  <si>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</si>
  <si>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</si>
  <si>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</si>
  <si>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</si>
  <si>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</si>
  <si>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</si>
  <si>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</si>
  <si>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</si>
  <si>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</si>
  <si>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</si>
  <si>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</si>
  <si>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</si>
  <si>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</si>
  <si>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</si>
  <si>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</si>
  <si>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</si>
  <si>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</si>
  <si>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</si>
  <si>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</si>
  <si>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</si>
  <si>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</si>
  <si>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</si>
  <si>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</si>
  <si>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</si>
  <si>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</si>
  <si>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</si>
  <si>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</si>
  <si>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</si>
  <si>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</si>
  <si>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</si>
  <si>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</si>
  <si>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</si>
  <si>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</si>
  <si>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</si>
  <si>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</si>
  <si>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</si>
  <si>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</si>
  <si>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</si>
  <si>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</si>
  <si>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</si>
  <si>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</si>
  <si>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</si>
  <si>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</si>
  <si>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</si>
  <si>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</si>
  <si>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</si>
  <si>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</si>
  <si>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</si>
  <si>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</si>
  <si>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</si>
  <si>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</si>
  <si>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</si>
  <si>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</si>
  <si>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</si>
  <si>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</si>
  <si>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</si>
  <si>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</si>
  <si>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</si>
  <si>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</si>
  <si>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</si>
  <si>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</si>
  <si>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</si>
  <si>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</si>
  <si>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</si>
  <si>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</si>
  <si>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</si>
  <si>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</si>
  <si>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</si>
  <si>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</si>
  <si>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</si>
  <si>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</si>
  <si>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</si>
  <si>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</si>
  <si>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</si>
  <si>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</si>
  <si>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</si>
  <si>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</si>
  <si>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</si>
  <si>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</si>
  <si>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</si>
  <si>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</si>
  <si>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</si>
  <si>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</si>
  <si>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</si>
  <si>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</si>
  <si>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</si>
  <si>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</si>
  <si>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</si>
  <si>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</si>
  <si>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</si>
  <si>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</si>
  <si>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</si>
  <si>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</si>
  <si>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</si>
  <si>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</si>
  <si>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</si>
  <si>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</si>
  <si>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</si>
  <si>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</si>
  <si>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</si>
  <si>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</si>
  <si>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</si>
  <si>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</si>
  <si>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</si>
  <si>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</si>
  <si>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</si>
  <si>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</si>
  <si>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</si>
  <si>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</si>
  <si>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</si>
  <si>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</si>
  <si>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</si>
  <si>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</si>
  <si>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</si>
  <si>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</si>
  <si>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</si>
  <si>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</si>
  <si>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</si>
  <si>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</si>
  <si>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</si>
  <si>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</si>
  <si>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</si>
  <si>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</si>
  <si>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</si>
  <si>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</si>
  <si>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</si>
  <si>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</si>
  <si>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</si>
  <si>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</si>
  <si>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</si>
  <si>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</si>
  <si>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</si>
  <si>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</si>
  <si>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</si>
  <si>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</si>
  <si>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</si>
  <si>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</si>
  <si>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</si>
  <si>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</si>
  <si>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</si>
  <si>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</si>
  <si>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</si>
  <si>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</si>
  <si>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</si>
  <si>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</si>
  <si>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</si>
  <si>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</si>
  <si>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</si>
  <si>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</si>
  <si>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</si>
  <si>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</si>
  <si>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</si>
  <si>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</si>
  <si>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</si>
  <si>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</si>
  <si>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</si>
  <si>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</si>
  <si>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</si>
  <si>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</si>
  <si>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</si>
  <si>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</si>
  <si>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</si>
  <si>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</si>
  <si>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</si>
  <si>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</si>
  <si>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</si>
  <si>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</si>
  <si>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</si>
  <si>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</si>
  <si>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</si>
  <si>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</si>
  <si>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</si>
  <si>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</si>
  <si>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</si>
  <si>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</si>
  <si>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</si>
  <si>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</si>
  <si>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</si>
  <si>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</si>
  <si>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</si>
  <si>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</si>
  <si>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</si>
  <si>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</si>
  <si>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</si>
  <si>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</si>
  <si>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</si>
  <si>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</si>
  <si>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</si>
  <si>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</si>
  <si>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</si>
  <si>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</si>
  <si>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</si>
  <si>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</si>
  <si>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</si>
  <si>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</si>
  <si>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</si>
  <si>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</si>
  <si>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</si>
  <si>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</si>
  <si>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</si>
  <si>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</si>
  <si>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</si>
  <si>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</si>
  <si>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</si>
  <si>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</si>
  <si>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</si>
  <si>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</si>
  <si>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</si>
  <si>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</si>
  <si>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</si>
  <si>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</si>
  <si>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</si>
  <si>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</si>
  <si>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</si>
  <si>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</si>
  <si>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</si>
  <si>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</si>
  <si>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</si>
  <si>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</si>
  <si>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</si>
  <si>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</si>
  <si>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</si>
  <si>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</si>
  <si>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</si>
  <si>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</si>
  <si>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</si>
  <si>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</si>
  <si>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</si>
  <si>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</si>
  <si>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</si>
  <si>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</si>
  <si>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</si>
  <si>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</si>
  <si>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</si>
  <si>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</si>
  <si>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</si>
  <si>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</si>
  <si>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</si>
  <si>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</si>
  <si>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</si>
  <si>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</si>
  <si>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</si>
  <si>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</si>
  <si>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</si>
  <si>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</si>
  <si>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</si>
  <si>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</si>
  <si>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</si>
  <si>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</si>
  <si>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</si>
  <si>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</si>
  <si>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</si>
  <si>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</si>
  <si>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</si>
  <si>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</si>
  <si>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</si>
  <si>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</si>
  <si>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</si>
  <si>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</si>
  <si>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</si>
  <si>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</si>
  <si>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</si>
  <si>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</si>
  <si>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</si>
  <si>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</si>
  <si>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</si>
  <si>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</si>
  <si>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</si>
  <si>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</si>
  <si>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</si>
  <si>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</si>
  <si>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</si>
  <si>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</si>
  <si>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</si>
  <si>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</si>
  <si>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</si>
  <si>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</si>
  <si>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</si>
  <si>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</si>
  <si>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</si>
  <si>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</si>
  <si>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</si>
  <si>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</si>
  <si>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</si>
  <si>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</si>
  <si>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</si>
  <si>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</si>
  <si>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</si>
  <si>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</si>
  <si>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</si>
  <si>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</si>
  <si>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</si>
  <si>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</si>
  <si>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</si>
  <si>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</si>
  <si>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</si>
  <si>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</si>
  <si>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</si>
  <si>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</si>
  <si>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</si>
  <si>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</si>
  <si>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</si>
  <si>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</si>
  <si>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</si>
  <si>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</si>
  <si>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</si>
  <si>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</si>
  <si>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</si>
  <si>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</si>
  <si>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</si>
  <si>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</si>
  <si>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</si>
  <si>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</si>
  <si>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</si>
  <si>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</si>
  <si>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</si>
  <si>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</si>
  <si>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</si>
  <si>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</si>
  <si>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</si>
  <si>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</si>
  <si>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</si>
  <si>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</si>
  <si>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</si>
  <si>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</si>
  <si>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</si>
  <si>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</si>
  <si>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</si>
  <si>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</si>
  <si>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</si>
  <si>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</si>
  <si>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</si>
  <si>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</si>
  <si>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</si>
  <si>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</si>
  <si>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</si>
  <si>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</si>
  <si>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</si>
  <si>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</si>
  <si>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</si>
  <si>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</si>
  <si>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</si>
  <si>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</si>
  <si>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</si>
  <si>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</si>
  <si>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</si>
  <si>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</si>
  <si>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</si>
  <si>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</si>
  <si>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</si>
  <si>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</si>
  <si>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</si>
  <si>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</si>
  <si>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</si>
  <si>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</si>
  <si>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</si>
  <si>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</si>
  <si>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</si>
  <si>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</si>
  <si>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</si>
  <si>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</si>
  <si>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</si>
  <si>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</si>
  <si>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</si>
  <si>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</si>
  <si>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</si>
  <si>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</si>
  <si>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</si>
  <si>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</si>
  <si>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</si>
  <si>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</si>
  <si>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</si>
  <si>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</si>
  <si>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</si>
  <si>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</si>
  <si>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</si>
  <si>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</si>
  <si>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</si>
  <si>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</si>
  <si>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</si>
  <si>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</si>
  <si>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</si>
  <si>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</si>
  <si>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</si>
  <si>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</si>
  <si>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</si>
  <si>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</si>
  <si>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</si>
  <si>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</si>
  <si>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</si>
  <si>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</si>
  <si>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</si>
  <si>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</si>
  <si>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</si>
  <si>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</si>
  <si>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</si>
  <si>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</si>
  <si>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</si>
  <si>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</si>
  <si>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</si>
  <si>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</si>
  <si>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</si>
  <si>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</si>
  <si>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</si>
  <si>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</si>
  <si>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</si>
  <si>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</si>
  <si>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</si>
  <si>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</si>
  <si>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</si>
  <si>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</si>
  <si>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</si>
  <si>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</si>
  <si>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</si>
  <si>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</si>
  <si>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</si>
  <si>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</si>
  <si>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</si>
  <si>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</si>
  <si>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</si>
  <si>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</si>
  <si>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</si>
  <si>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</si>
  <si>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</si>
  <si>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</si>
  <si>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</si>
  <si>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</si>
  <si>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</si>
  <si>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</si>
  <si>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</si>
  <si>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</si>
  <si>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</si>
  <si>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</si>
  <si>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</si>
  <si>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</si>
  <si>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</si>
  <si>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</si>
  <si>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</si>
  <si>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</si>
  <si>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</si>
  <si>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</si>
  <si>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</si>
  <si>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</si>
  <si>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</si>
  <si>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</si>
  <si>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</si>
  <si>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</si>
  <si>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</si>
  <si>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</si>
  <si>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</si>
  <si>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</si>
  <si>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</si>
  <si>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</si>
  <si>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</si>
  <si>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</si>
  <si>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</si>
  <si>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</si>
  <si>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</si>
  <si>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</si>
  <si>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</si>
  <si>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</si>
  <si>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</si>
  <si>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</si>
  <si>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</si>
  <si>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</si>
  <si>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</si>
  <si>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</si>
  <si>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</si>
  <si>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</si>
  <si>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</si>
  <si>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</si>
  <si>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</si>
  <si>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</si>
  <si>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</si>
  <si>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</si>
  <si>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</si>
  <si>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</si>
  <si>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</si>
  <si>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</si>
  <si>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</si>
  <si>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</si>
  <si>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</si>
  <si>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</si>
  <si>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</si>
  <si>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</si>
  <si>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</si>
  <si>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</si>
  <si>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</si>
  <si>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</si>
  <si>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</si>
  <si>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</si>
  <si>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</si>
  <si>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</si>
  <si>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</si>
  <si>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</si>
  <si>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</si>
  <si>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</si>
  <si>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</si>
  <si>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</si>
  <si>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</si>
  <si>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</si>
  <si>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</si>
  <si>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</si>
  <si>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</si>
  <si>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</si>
  <si>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</si>
  <si>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</si>
  <si>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</si>
  <si>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</si>
  <si>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</si>
  <si>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</si>
  <si>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</si>
  <si>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</si>
  <si>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</si>
  <si>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</si>
  <si>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</si>
  <si>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</si>
  <si>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</si>
  <si>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</si>
  <si>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</si>
  <si>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</si>
  <si>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</si>
  <si>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</si>
  <si>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</si>
  <si>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</si>
  <si>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</si>
  <si>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</si>
  <si>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</si>
  <si>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</si>
  <si>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</si>
  <si>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</si>
  <si>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</si>
  <si>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</si>
  <si>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</si>
  <si>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</si>
  <si>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</si>
  <si>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</si>
  <si>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</si>
  <si>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</si>
  <si>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</si>
  <si>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</si>
  <si>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</si>
  <si>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</si>
  <si>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</si>
  <si>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</si>
  <si>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</si>
  <si>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</si>
  <si>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</si>
  <si>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</si>
  <si>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</si>
  <si>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</si>
  <si>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</si>
  <si>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</si>
  <si>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</si>
  <si>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</si>
  <si>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</si>
  <si>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</si>
  <si>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</si>
  <si>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</si>
  <si>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</si>
  <si>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</si>
  <si>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</si>
  <si>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</si>
  <si>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</si>
  <si>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</si>
  <si>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</si>
  <si>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</si>
  <si>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</si>
  <si>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</si>
  <si>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</si>
  <si>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</si>
  <si>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</si>
  <si>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</si>
  <si>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</si>
  <si>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</si>
  <si>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</si>
  <si>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</si>
  <si>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</si>
  <si>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</si>
  <si>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</si>
  <si>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</si>
  <si>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</si>
  <si>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</si>
  <si>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</si>
  <si>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</si>
  <si>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</si>
  <si>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</si>
  <si>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</si>
  <si>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</si>
  <si>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</si>
  <si>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</si>
  <si>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</si>
  <si>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</si>
  <si>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</si>
  <si>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</si>
  <si>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</si>
  <si>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</si>
  <si>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</si>
  <si>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</si>
  <si>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</si>
  <si>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</si>
  <si>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</si>
  <si>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</si>
  <si>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</si>
  <si>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</si>
  <si>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</si>
  <si>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</si>
  <si>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</si>
  <si>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</si>
  <si>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</si>
  <si>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</si>
  <si>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</si>
  <si>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</si>
  <si>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</si>
  <si>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</si>
  <si>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</si>
  <si>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</si>
  <si>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</si>
  <si>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</si>
  <si>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</si>
  <si>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</si>
  <si>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</si>
  <si>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</si>
  <si>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</si>
  <si>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</si>
  <si>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</si>
  <si>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</si>
  <si>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</si>
  <si>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</si>
  <si>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</si>
  <si>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</si>
  <si>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</si>
  <si>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</si>
  <si>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</si>
  <si>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</si>
  <si>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</si>
  <si>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</si>
  <si>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</si>
  <si>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</si>
  <si>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</si>
  <si>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</si>
  <si>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</si>
  <si>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</si>
  <si>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</si>
  <si>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</si>
  <si>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</si>
  <si>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</si>
  <si>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</si>
  <si>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</si>
  <si>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</si>
  <si>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</si>
  <si>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</si>
  <si>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</si>
  <si>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</si>
  <si>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</si>
  <si>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</si>
  <si>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</si>
  <si>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</si>
  <si>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</si>
  <si>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</si>
  <si>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</si>
  <si>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</si>
  <si>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</si>
  <si>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</si>
  <si>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</si>
  <si>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</si>
  <si>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</si>
  <si>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</si>
  <si>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</si>
  <si>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</si>
  <si>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</si>
  <si>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</si>
  <si>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</si>
  <si>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</si>
  <si>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</si>
  <si>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</si>
  <si>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</si>
  <si>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</si>
  <si>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</si>
  <si>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</si>
  <si>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</si>
  <si>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</si>
  <si>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</si>
  <si>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</si>
  <si>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</si>
  <si>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</si>
  <si>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</si>
  <si>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</si>
  <si>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</si>
  <si>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</si>
  <si>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</si>
  <si>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</si>
  <si>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</si>
  <si>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</si>
  <si>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</si>
  <si>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</si>
  <si>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</si>
  <si>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</si>
  <si>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</si>
  <si>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</si>
  <si>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</si>
  <si>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</si>
  <si>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</si>
  <si>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</si>
  <si>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</si>
  <si>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</si>
  <si>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</si>
  <si>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</si>
  <si>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</si>
  <si>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</si>
  <si>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</si>
  <si>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</si>
  <si>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</si>
  <si>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</si>
  <si>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</si>
  <si>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</si>
  <si>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</si>
  <si>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</si>
  <si>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</si>
  <si>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</si>
  <si>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</si>
  <si>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</si>
  <si>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</si>
  <si>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</si>
  <si>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</si>
  <si>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</si>
  <si>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</si>
  <si>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</si>
  <si>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</si>
  <si>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</si>
  <si>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</si>
  <si>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</si>
  <si>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</si>
  <si>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</si>
  <si>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</si>
  <si>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</si>
  <si>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</si>
  <si>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</si>
  <si>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</si>
  <si>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</si>
  <si>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</si>
  <si>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</si>
  <si>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</si>
  <si>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</si>
  <si>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</si>
  <si>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</si>
  <si>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</si>
  <si>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</si>
  <si>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</si>
  <si>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</si>
  <si>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</si>
  <si>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</si>
  <si>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</si>
  <si>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</si>
  <si>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</si>
  <si>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</si>
  <si>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</si>
  <si>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</si>
  <si>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</si>
  <si>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</si>
  <si>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</si>
  <si>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</si>
  <si>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</si>
  <si>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</si>
  <si>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</si>
  <si>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</si>
  <si>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</si>
  <si>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</si>
  <si>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</si>
  <si>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</si>
  <si>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</si>
  <si>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</si>
  <si>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</si>
  <si>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</si>
  <si>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</si>
  <si>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</si>
  <si>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</si>
  <si>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</si>
  <si>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</si>
  <si>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</si>
  <si>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</si>
  <si>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</si>
  <si>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</si>
  <si>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</si>
  <si>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</si>
  <si>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</si>
  <si>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</si>
  <si>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</si>
  <si>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</si>
  <si>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</si>
  <si>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</si>
  <si>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</si>
  <si>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</si>
  <si>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</si>
  <si>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</si>
  <si>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</si>
  <si>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</si>
  <si>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</si>
  <si>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</si>
  <si>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</si>
  <si>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</si>
  <si>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</si>
  <si>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</si>
  <si>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</si>
  <si>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</si>
  <si>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</si>
  <si>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</si>
  <si>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</si>
  <si>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</si>
  <si>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</si>
  <si>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</si>
  <si>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</si>
  <si>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</si>
  <si>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</si>
  <si>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</si>
  <si>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</si>
  <si>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</si>
  <si>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</si>
  <si>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</si>
  <si>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</si>
  <si>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</si>
  <si>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</si>
  <si>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</si>
  <si>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</si>
  <si>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</si>
  <si>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</si>
  <si>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</si>
  <si>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</si>
  <si>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</si>
  <si>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</si>
  <si>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</si>
  <si>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</si>
  <si>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</si>
  <si>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</si>
  <si>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</si>
  <si>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</si>
  <si>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</si>
  <si>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</si>
  <si>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</si>
  <si>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</si>
  <si>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</si>
  <si>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</si>
  <si>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</si>
  <si>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</si>
  <si>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</si>
  <si>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</si>
  <si>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</si>
  <si>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</si>
  <si>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</si>
  <si>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</si>
  <si>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</si>
  <si>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</si>
  <si>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</si>
  <si>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</si>
  <si>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</si>
  <si>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</si>
  <si>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</si>
  <si>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</si>
  <si>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</si>
  <si>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</si>
  <si>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</si>
  <si>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</si>
  <si>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</si>
  <si>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</si>
  <si>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</si>
  <si>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</si>
  <si>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</si>
  <si>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</si>
  <si>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</si>
  <si>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</si>
  <si>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</si>
  <si>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</si>
  <si>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</si>
  <si>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</si>
  <si>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</si>
  <si>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</si>
  <si>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</si>
  <si>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</si>
  <si>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</si>
  <si>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</si>
  <si>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</si>
  <si>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</si>
  <si>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</si>
  <si>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</si>
  <si>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</si>
  <si>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</si>
  <si>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</si>
  <si>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</si>
  <si>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</si>
  <si>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</si>
  <si>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</si>
  <si>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</si>
  <si>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</si>
  <si>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</si>
  <si>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</si>
  <si>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</si>
  <si>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</si>
  <si>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</si>
  <si>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</si>
  <si>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</si>
  <si>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</si>
  <si>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</si>
  <si>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</si>
  <si>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</si>
  <si>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</si>
  <si>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</si>
  <si>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</si>
  <si>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</si>
  <si>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</si>
  <si>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</si>
  <si>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</si>
  <si>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</si>
  <si>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</si>
  <si>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</si>
  <si>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</si>
  <si>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</si>
  <si>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</si>
  <si>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</si>
  <si>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</si>
  <si>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</si>
  <si>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</si>
  <si>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</si>
  <si>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</si>
  <si>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</si>
  <si>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</si>
  <si>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</si>
  <si>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</si>
  <si>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</si>
  <si>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</si>
  <si>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</si>
  <si>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</si>
  <si>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</si>
  <si>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</si>
  <si>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</si>
  <si>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</si>
  <si>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</si>
  <si>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</si>
  <si>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</si>
  <si>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</si>
  <si>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</si>
  <si>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</si>
  <si>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</si>
  <si>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</si>
  <si>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</si>
  <si>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</si>
  <si>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</si>
  <si>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</si>
  <si>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</si>
  <si>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</si>
  <si>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</si>
  <si>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</si>
  <si>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</si>
  <si>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</si>
  <si>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</si>
  <si>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</si>
  <si>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</si>
  <si>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</si>
  <si>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</si>
  <si>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</si>
  <si>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</si>
  <si>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</si>
  <si>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</si>
  <si>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</si>
  <si>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</si>
  <si>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</si>
  <si>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</si>
  <si>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</si>
  <si>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</si>
  <si>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</si>
  <si>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</si>
  <si>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</si>
  <si>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</si>
  <si>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</si>
  <si>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</si>
  <si>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</si>
  <si>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</si>
  <si>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</si>
  <si>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</si>
  <si>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</si>
  <si>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</si>
  <si>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</si>
  <si>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</si>
  <si>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</si>
  <si>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</si>
  <si>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</si>
  <si>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</si>
  <si>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</si>
  <si>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</si>
  <si>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</si>
  <si>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</si>
  <si>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</si>
  <si>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</si>
  <si>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</si>
  <si>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</si>
  <si>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</si>
  <si>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</si>
  <si>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</si>
  <si>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</si>
  <si>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</si>
  <si>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</si>
  <si>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</si>
  <si>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</si>
  <si>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</si>
  <si>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</si>
  <si>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</si>
  <si>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</si>
  <si>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</si>
  <si>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</si>
  <si>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</si>
  <si>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</si>
  <si>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</si>
  <si>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</si>
  <si>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</si>
  <si>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</si>
  <si>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</si>
  <si>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</si>
  <si>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</si>
  <si>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</si>
  <si>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</si>
  <si>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</si>
  <si>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</si>
  <si>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</si>
  <si>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</si>
  <si>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</si>
  <si>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</si>
  <si>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</si>
  <si>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</si>
  <si>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</si>
  <si>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</si>
  <si>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</si>
  <si>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</si>
  <si>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</si>
  <si>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</si>
  <si>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</si>
  <si>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</si>
  <si>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</si>
  <si>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</si>
  <si>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</si>
  <si>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</si>
  <si>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</si>
  <si>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</si>
  <si>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</si>
  <si>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</si>
  <si>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</si>
  <si>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</si>
  <si>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</si>
  <si>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</si>
  <si>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</si>
  <si>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</si>
  <si>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</si>
  <si>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</si>
  <si>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</si>
  <si>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</si>
  <si>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</si>
  <si>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</si>
  <si>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</si>
  <si>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</si>
  <si>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</si>
  <si>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</si>
  <si>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</si>
  <si>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</si>
  <si>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</si>
  <si>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</si>
  <si>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</si>
  <si>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</si>
  <si>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</si>
  <si>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</si>
  <si>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</si>
  <si>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</si>
  <si>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</si>
  <si>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</si>
  <si>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</si>
  <si>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</si>
  <si>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</si>
  <si>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</si>
  <si>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</si>
  <si>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</si>
  <si>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</si>
  <si>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</si>
  <si>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</si>
  <si>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</si>
  <si>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</si>
  <si>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</si>
  <si>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</si>
  <si>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</si>
  <si>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</si>
  <si>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</si>
  <si>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</si>
  <si>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</si>
  <si>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</si>
  <si>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</si>
  <si>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</si>
  <si>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</si>
  <si>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</si>
  <si>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</si>
  <si>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</si>
  <si>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</si>
  <si>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</si>
  <si>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</si>
  <si>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</si>
  <si>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</si>
  <si>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</si>
  <si>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</si>
  <si>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</si>
  <si>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</si>
  <si>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</si>
  <si>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</si>
  <si>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</si>
  <si>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</si>
  <si>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</si>
  <si>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</si>
  <si>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</si>
  <si>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</si>
  <si>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</si>
  <si>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</si>
  <si>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</si>
  <si>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</si>
  <si>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</si>
  <si>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</si>
  <si>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</si>
  <si>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</si>
  <si>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</si>
  <si>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</si>
  <si>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</si>
  <si>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</si>
  <si>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</si>
  <si>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</si>
  <si>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</si>
  <si>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</si>
  <si>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</si>
  <si>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</si>
  <si>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</si>
  <si>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</si>
  <si>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</si>
  <si>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</si>
  <si>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</si>
  <si>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</si>
  <si>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</si>
  <si>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</si>
  <si>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</si>
  <si>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</si>
  <si>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</si>
  <si>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</si>
  <si>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</si>
  <si>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</si>
  <si>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</si>
  <si>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</si>
  <si>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</si>
  <si>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</si>
  <si>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</si>
  <si>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</si>
  <si>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</si>
  <si>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</si>
  <si>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</si>
  <si>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</si>
  <si>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</si>
  <si>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</si>
  <si>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</si>
  <si>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</si>
  <si>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</si>
  <si>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</si>
  <si>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</si>
  <si>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</si>
  <si>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</si>
  <si>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</si>
  <si>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</si>
  <si>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</si>
  <si>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</si>
  <si>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</si>
  <si>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</si>
  <si>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</si>
  <si>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</si>
  <si>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</si>
  <si>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</si>
  <si>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</si>
  <si>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</si>
  <si>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</si>
  <si>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</si>
  <si>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</si>
  <si>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</si>
  <si>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</si>
  <si>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</si>
  <si>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</si>
  <si>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</si>
  <si>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</si>
  <si>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</si>
  <si>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</si>
  <si>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</si>
  <si>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</si>
  <si>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</si>
  <si>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</si>
  <si>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</si>
  <si>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</si>
  <si>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</si>
  <si>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</si>
  <si>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</si>
  <si>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</si>
  <si>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</si>
  <si>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</si>
  <si>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</si>
  <si>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</si>
  <si>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</si>
  <si>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</si>
  <si>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</si>
  <si>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</si>
  <si>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</si>
  <si>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</si>
  <si>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</si>
  <si>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</si>
  <si>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</si>
  <si>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</si>
  <si>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</si>
  <si>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</si>
  <si>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</si>
  <si>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</si>
  <si>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</si>
  <si>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</si>
  <si>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</si>
  <si>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</si>
  <si>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</si>
  <si>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</si>
  <si>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</si>
  <si>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</si>
  <si>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</si>
  <si>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</si>
  <si>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</si>
  <si>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</si>
  <si>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</si>
  <si>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</si>
  <si>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</si>
  <si>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</si>
  <si>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</si>
  <si>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</si>
  <si>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</si>
  <si>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</si>
  <si>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</si>
  <si>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</si>
  <si>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</si>
  <si>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</si>
  <si>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</si>
  <si>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</si>
  <si>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</si>
  <si>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</si>
  <si>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</si>
  <si>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</si>
  <si>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</si>
  <si>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</si>
  <si>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</si>
  <si>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</si>
  <si>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</si>
  <si>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</si>
  <si>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</si>
  <si>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</si>
  <si>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</si>
  <si>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</si>
  <si>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</si>
  <si>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</si>
  <si>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</si>
  <si>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</si>
  <si>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</si>
  <si>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</si>
  <si>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</si>
  <si>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</si>
  <si>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</si>
  <si>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</si>
  <si>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</si>
  <si>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</si>
  <si>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</si>
  <si>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</si>
  <si>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</si>
  <si>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</si>
  <si>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</si>
  <si>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</si>
  <si>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</si>
  <si>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</si>
  <si>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</si>
  <si>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</si>
  <si>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</si>
  <si>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</si>
  <si>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</si>
  <si>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</si>
  <si>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</si>
  <si>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</si>
  <si>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</si>
  <si>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</si>
  <si>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</si>
  <si>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</si>
  <si>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</si>
  <si>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</si>
  <si>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</si>
  <si>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</si>
  <si>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</si>
  <si>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</si>
  <si>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</si>
  <si>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</si>
  <si>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</si>
  <si>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</si>
  <si>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</si>
  <si>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</si>
  <si>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</si>
  <si>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</si>
  <si>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</si>
  <si>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</si>
  <si>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</si>
  <si>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</si>
  <si>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</si>
  <si>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</si>
  <si>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</si>
  <si>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</si>
  <si>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</si>
  <si>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</si>
  <si>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</si>
  <si>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</si>
  <si>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</si>
  <si>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</si>
  <si>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</si>
  <si>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</si>
  <si>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</si>
  <si>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</si>
  <si>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</si>
  <si>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</si>
  <si>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</si>
  <si>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</si>
  <si>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</si>
  <si>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</si>
  <si>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</si>
  <si>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</si>
  <si>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</si>
  <si>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</si>
  <si>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</si>
  <si>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</si>
  <si>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</si>
  <si>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</si>
  <si>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</si>
  <si>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</si>
  <si>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</si>
  <si>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</si>
  <si>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</si>
  <si>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</si>
  <si>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</si>
  <si>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</si>
  <si>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</si>
  <si>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</si>
  <si>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</si>
  <si>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</si>
  <si>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</si>
  <si>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</si>
  <si>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</si>
  <si>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</si>
  <si>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</si>
  <si>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</si>
  <si>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</si>
  <si>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</si>
  <si>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</si>
  <si>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</si>
  <si>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</si>
  <si>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</si>
  <si>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</si>
  <si>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</si>
  <si>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</si>
  <si>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</si>
  <si>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</si>
  <si>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</si>
  <si>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</si>
  <si>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</si>
  <si>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</si>
  <si>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</si>
  <si>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</si>
  <si>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</si>
  <si>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</si>
  <si>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</si>
  <si>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</si>
  <si>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</si>
  <si>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</si>
  <si>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</si>
  <si>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</si>
  <si>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</si>
  <si>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</si>
  <si>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</si>
  <si>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</si>
  <si>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</si>
  <si>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</si>
  <si>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</si>
  <si>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</si>
  <si>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</si>
  <si>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</si>
  <si>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</si>
  <si>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</si>
  <si>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</si>
  <si>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</si>
  <si>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</si>
  <si>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</si>
  <si>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</si>
  <si>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</si>
  <si>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</si>
  <si>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</si>
  <si>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</si>
  <si>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</si>
  <si>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</si>
  <si>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</si>
  <si>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</si>
  <si>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</si>
  <si>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</si>
  <si>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</si>
  <si>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</si>
  <si>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</si>
  <si>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</si>
  <si>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</si>
  <si>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</si>
  <si>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</si>
  <si>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</si>
  <si>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</si>
  <si>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</si>
  <si>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</si>
  <si>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</si>
  <si>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</si>
  <si>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</si>
  <si>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</si>
  <si>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</si>
  <si>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</si>
  <si>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</si>
  <si>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</si>
  <si>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</si>
  <si>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</si>
  <si>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</si>
  <si>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</si>
  <si>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</si>
  <si>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</si>
  <si>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</si>
  <si>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</si>
  <si>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</si>
  <si>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</si>
  <si>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</si>
  <si>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</si>
  <si>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</si>
  <si>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</si>
  <si>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</si>
  <si>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</si>
  <si>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</si>
  <si>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</si>
  <si>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</si>
  <si>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</si>
  <si>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</si>
  <si>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</si>
  <si>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</si>
  <si>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</si>
  <si>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</si>
  <si>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</si>
  <si>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</si>
  <si>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</si>
  <si>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</si>
  <si>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</si>
  <si>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</si>
  <si>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</si>
  <si>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</si>
  <si>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</si>
  <si>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</si>
  <si>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</si>
  <si>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</si>
  <si>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</si>
  <si>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</si>
  <si>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</si>
  <si>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</si>
  <si>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</si>
  <si>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</si>
  <si>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</si>
  <si>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</si>
  <si>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</si>
  <si>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</si>
  <si>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</si>
  <si>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</si>
  <si>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</si>
  <si>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</si>
  <si>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</si>
  <si>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</si>
  <si>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</si>
  <si>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</si>
  <si>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</si>
  <si>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</si>
  <si>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</si>
  <si>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</si>
  <si>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</si>
  <si>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</si>
  <si>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</si>
  <si>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</si>
  <si>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</si>
  <si>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</si>
  <si>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</si>
  <si>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</si>
  <si>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</si>
  <si>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</si>
  <si>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</si>
  <si>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</si>
  <si>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</si>
  <si>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</si>
  <si>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</si>
  <si>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</si>
  <si>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</si>
  <si>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</si>
  <si>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</si>
  <si>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</si>
  <si>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</si>
  <si>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</si>
  <si>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</si>
  <si>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</si>
  <si>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</si>
  <si>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</si>
  <si>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</si>
  <si>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</si>
  <si>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</si>
  <si>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</si>
  <si>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</si>
  <si>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</si>
  <si>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</si>
  <si>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</si>
  <si>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</si>
  <si>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</si>
  <si>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</si>
  <si>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</si>
  <si>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</si>
  <si>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</si>
  <si>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</si>
  <si>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</si>
  <si>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</si>
  <si>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</si>
  <si>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</si>
  <si>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</si>
  <si>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</si>
  <si>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</si>
  <si>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</si>
  <si>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</si>
  <si>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</si>
  <si>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</si>
  <si>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</si>
  <si>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</si>
  <si>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</si>
  <si>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</si>
  <si>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</si>
  <si>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</si>
  <si>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</si>
  <si>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</si>
  <si>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</si>
  <si>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</si>
  <si>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</si>
  <si>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</si>
  <si>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</si>
  <si>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</si>
  <si>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</si>
  <si>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</si>
  <si>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</si>
  <si>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</si>
  <si>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</si>
  <si>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</si>
  <si>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</si>
  <si>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</si>
  <si>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</si>
  <si>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</si>
  <si>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</si>
  <si>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</si>
  <si>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</si>
  <si>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</si>
  <si>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</si>
  <si>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</si>
  <si>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</si>
  <si>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</si>
  <si>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</si>
  <si>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</si>
  <si>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</si>
  <si>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</si>
  <si>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</si>
  <si>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</si>
  <si>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</si>
  <si>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</si>
  <si>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</si>
  <si>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</si>
  <si>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</si>
  <si>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</si>
  <si>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</si>
  <si>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</si>
  <si>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</si>
  <si>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</si>
  <si>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</si>
  <si>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</si>
  <si>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</si>
  <si>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</si>
  <si>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</si>
  <si>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</si>
  <si>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</si>
  <si>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</si>
  <si>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</si>
  <si>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</si>
  <si>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</si>
  <si>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</si>
  <si>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</si>
  <si>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</si>
  <si>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</si>
  <si>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</si>
  <si>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</si>
  <si>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</si>
  <si>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</si>
  <si>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</si>
  <si>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</si>
  <si>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</si>
  <si>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</si>
  <si>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</si>
  <si>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</si>
  <si>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</si>
  <si>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</si>
  <si>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</si>
  <si>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</si>
  <si>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</si>
  <si>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</si>
  <si>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</si>
  <si>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</si>
  <si>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</si>
  <si>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</si>
  <si>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</si>
  <si>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</si>
  <si>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</si>
  <si>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</si>
  <si>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</si>
  <si>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</si>
  <si>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</si>
  <si>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</si>
  <si>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</si>
  <si>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</si>
  <si>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</si>
  <si>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</si>
  <si>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</si>
  <si>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</si>
  <si>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</si>
  <si>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</si>
  <si>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</si>
  <si>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</si>
  <si>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</si>
  <si>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</si>
  <si>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</si>
  <si>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</si>
  <si>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</si>
  <si>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</si>
  <si>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</si>
  <si>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</si>
  <si>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</si>
  <si>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</si>
  <si>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</si>
  <si>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</si>
  <si>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</si>
  <si>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</si>
  <si>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</si>
  <si>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</si>
  <si>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</si>
  <si>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</si>
  <si>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</si>
  <si>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</si>
  <si>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</si>
  <si>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</si>
  <si>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</si>
  <si>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</si>
  <si>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</si>
  <si>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</si>
  <si>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</si>
  <si>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</si>
  <si>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</si>
  <si>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</si>
  <si>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</si>
  <si>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</si>
  <si>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</si>
  <si>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</si>
  <si>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</si>
  <si>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</si>
  <si>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</si>
  <si>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</si>
  <si>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</si>
  <si>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</si>
  <si>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</si>
  <si>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</si>
  <si>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</si>
  <si>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</si>
  <si>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</si>
  <si>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</si>
  <si>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</si>
  <si>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</si>
  <si>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</si>
  <si>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</si>
  <si>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</si>
  <si>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</si>
  <si>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</si>
  <si>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</si>
  <si>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</si>
  <si>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</si>
  <si>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</si>
  <si>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</si>
  <si>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</si>
  <si>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</si>
  <si>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</si>
  <si>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</si>
  <si>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</si>
  <si>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</si>
  <si>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</si>
  <si>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</si>
  <si>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</si>
  <si>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</si>
  <si>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</si>
  <si>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</si>
  <si>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</si>
  <si>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</si>
  <si>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</si>
  <si>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</si>
  <si>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</si>
  <si>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</si>
  <si>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</si>
  <si>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</si>
  <si>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</si>
  <si>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</si>
  <si>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</si>
  <si>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</si>
  <si>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</si>
  <si>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</si>
  <si>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</si>
  <si>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</si>
  <si>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</si>
  <si>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</si>
  <si>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</si>
  <si>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</si>
  <si>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</si>
  <si>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</si>
  <si>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</si>
  <si>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</si>
  <si>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</si>
  <si>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</si>
  <si>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</si>
  <si>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</si>
  <si>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</si>
  <si>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</si>
  <si>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</si>
  <si>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</si>
  <si>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</si>
  <si>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</si>
  <si>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</si>
  <si>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</si>
  <si>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</si>
  <si>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</si>
  <si>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</si>
  <si>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</si>
  <si>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</si>
  <si>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</si>
  <si>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</si>
  <si>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</si>
  <si>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</si>
  <si>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</si>
  <si>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</si>
  <si>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</si>
  <si>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</si>
  <si>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</si>
  <si>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</si>
  <si>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</si>
  <si>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</si>
  <si>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</si>
  <si>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</si>
  <si>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</si>
  <si>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</si>
  <si>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</si>
  <si>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</si>
  <si>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</si>
  <si>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</si>
  <si>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</si>
  <si>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</si>
  <si>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</si>
  <si>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</si>
  <si>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</si>
  <si>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</si>
  <si>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</si>
  <si>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</si>
  <si>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</si>
  <si>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</si>
  <si>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</si>
  <si>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</si>
  <si>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</si>
  <si>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</si>
  <si>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</si>
  <si>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</si>
  <si>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</si>
  <si>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</si>
  <si>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</si>
  <si>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</si>
  <si>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</si>
  <si>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</si>
  <si>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</si>
  <si>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</si>
  <si>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</si>
  <si>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</si>
  <si>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</si>
  <si>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</si>
  <si>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</si>
  <si>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</si>
  <si>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</si>
  <si>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</si>
  <si>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</si>
  <si>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</si>
  <si>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</si>
  <si>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</si>
  <si>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</si>
  <si>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</si>
  <si>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</si>
  <si>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</si>
  <si>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</si>
  <si>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</si>
  <si>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</si>
  <si>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</si>
  <si>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</si>
  <si>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</si>
  <si>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</si>
  <si>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</si>
  <si>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</si>
  <si>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</si>
  <si>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</si>
  <si>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</si>
  <si>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</si>
  <si>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</si>
  <si>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</si>
  <si>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</si>
  <si>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</si>
  <si>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</si>
  <si>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</si>
  <si>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</si>
  <si>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</si>
  <si>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</si>
  <si>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</si>
  <si>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</si>
  <si>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</si>
  <si>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</si>
  <si>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</si>
  <si>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</si>
  <si>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</si>
  <si>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</si>
  <si>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</si>
  <si>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</si>
  <si>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</si>
  <si>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</si>
  <si>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</si>
  <si>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</si>
  <si>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</si>
  <si>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</si>
  <si>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</si>
  <si>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</si>
  <si>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</si>
  <si>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</si>
  <si>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</si>
  <si>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</si>
  <si>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</si>
  <si>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</si>
  <si>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</si>
  <si>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</si>
  <si>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</si>
  <si>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</si>
  <si>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</si>
  <si>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</si>
  <si>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</si>
  <si>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</si>
  <si>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</si>
  <si>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</si>
  <si>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</si>
  <si>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</si>
  <si>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</si>
  <si>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</si>
  <si>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</si>
  <si>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</si>
  <si>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</si>
  <si>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</si>
  <si>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</si>
  <si>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</si>
  <si>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</si>
  <si>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</si>
  <si>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</si>
  <si>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</si>
  <si>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</si>
  <si>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</si>
  <si>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</si>
  <si>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</si>
  <si>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</si>
  <si>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</si>
  <si>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</si>
  <si>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</si>
  <si>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</si>
  <si>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</si>
  <si>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</si>
  <si>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</si>
  <si>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</si>
  <si>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</si>
  <si>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</si>
  <si>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</si>
  <si>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</si>
  <si>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</si>
  <si>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</si>
  <si>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</si>
  <si>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</si>
  <si>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</si>
  <si>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</si>
  <si>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</si>
  <si>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</si>
  <si>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</si>
  <si>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</si>
  <si>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</si>
  <si>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</si>
  <si>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</si>
  <si>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</si>
  <si>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</si>
  <si>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</si>
  <si>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</si>
  <si>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</si>
  <si>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</si>
  <si>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</si>
  <si>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</si>
  <si>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</si>
  <si>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</si>
  <si>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</si>
  <si>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</si>
  <si>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</si>
  <si>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</si>
  <si>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</si>
  <si>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</si>
  <si>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</si>
  <si>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</si>
  <si>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</si>
  <si>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</si>
  <si>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</si>
  <si>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</si>
  <si>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</si>
  <si>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</si>
  <si>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</si>
  <si>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</si>
  <si>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</si>
  <si>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</si>
  <si>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</si>
  <si>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</si>
  <si>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</si>
  <si>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</si>
  <si>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</si>
  <si>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</si>
  <si>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</si>
  <si>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</si>
  <si>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</si>
  <si>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</si>
  <si>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</si>
  <si>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</si>
  <si>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</si>
  <si>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</si>
  <si>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</si>
  <si>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</si>
  <si>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</si>
  <si>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</si>
  <si>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</si>
  <si>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</si>
  <si>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</si>
  <si>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</si>
  <si>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</si>
  <si>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</si>
  <si>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</si>
  <si>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</si>
  <si>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</si>
  <si>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</si>
  <si>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</si>
  <si>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</si>
  <si>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</si>
  <si>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</si>
  <si>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</si>
  <si>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</si>
  <si>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</si>
  <si>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</si>
  <si>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</si>
  <si>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</si>
  <si>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</si>
  <si>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</si>
  <si>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</si>
  <si>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</si>
  <si>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</si>
  <si>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</si>
  <si>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</si>
  <si>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</si>
  <si>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</si>
  <si>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</si>
  <si>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</si>
  <si>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</si>
  <si>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</si>
  <si>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</si>
  <si>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</si>
  <si>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</si>
  <si>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</si>
  <si>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</si>
  <si>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</si>
  <si>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</si>
  <si>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</si>
  <si>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</si>
  <si>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</si>
  <si>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</si>
  <si>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</si>
  <si>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</si>
  <si>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</si>
  <si>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</si>
  <si>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</si>
  <si>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</si>
  <si>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</si>
  <si>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</si>
  <si>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</si>
  <si>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</si>
  <si>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</si>
  <si>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</si>
  <si>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</si>
  <si>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</si>
  <si>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</si>
  <si>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</si>
  <si>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</si>
  <si>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</si>
  <si>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</si>
  <si>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</si>
  <si>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</si>
  <si>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</si>
  <si>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</si>
  <si>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</si>
  <si>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</si>
  <si>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</si>
  <si>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</si>
  <si>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</si>
  <si>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</si>
  <si>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</si>
  <si>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</si>
  <si>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</si>
  <si>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</si>
  <si>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</si>
  <si>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</si>
  <si>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</si>
  <si>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</si>
  <si>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</si>
  <si>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</si>
  <si>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</si>
  <si>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</si>
  <si>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</si>
  <si>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</si>
  <si>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</si>
  <si>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</si>
  <si>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</si>
  <si>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</si>
  <si>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</si>
  <si>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</si>
  <si>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</si>
  <si>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</si>
  <si>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</si>
  <si>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</si>
  <si>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</si>
  <si>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</si>
  <si>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</si>
  <si>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</si>
  <si>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</si>
  <si>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</si>
  <si>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</si>
  <si>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</si>
  <si>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</si>
  <si>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</si>
  <si>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</si>
  <si>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</si>
  <si>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</si>
  <si>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</si>
  <si>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</si>
  <si>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</si>
  <si>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</si>
  <si>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</si>
  <si>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</si>
  <si>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</si>
  <si>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</si>
  <si>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</si>
  <si>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</si>
  <si>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</si>
  <si>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</si>
  <si>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</si>
  <si>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</si>
  <si>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</si>
  <si>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</si>
  <si>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</si>
  <si>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</si>
  <si>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</si>
  <si>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</si>
  <si>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</si>
  <si>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</si>
  <si>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</si>
  <si>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</si>
  <si>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</si>
  <si>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</si>
  <si>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</si>
  <si>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</si>
  <si>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</si>
  <si>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</si>
  <si>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</si>
  <si>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</si>
  <si>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</si>
  <si>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</si>
  <si>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</si>
  <si>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</si>
  <si>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</si>
  <si>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</si>
  <si>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</si>
  <si>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</si>
  <si>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</si>
  <si>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</si>
  <si>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</si>
  <si>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</si>
  <si>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</si>
  <si>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</si>
  <si>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</si>
  <si>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</si>
  <si>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</si>
  <si>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</si>
  <si>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</si>
  <si>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</si>
  <si>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</si>
  <si>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</si>
  <si>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</si>
  <si>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</si>
  <si>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</si>
  <si>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</si>
  <si>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</si>
  <si>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</si>
  <si>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</si>
  <si>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</si>
  <si>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</si>
  <si>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</si>
  <si>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</si>
  <si>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</si>
  <si>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</si>
  <si>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</si>
  <si>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</si>
  <si>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</si>
  <si>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</si>
  <si>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</si>
  <si>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</si>
  <si>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</si>
  <si>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</si>
  <si>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</si>
  <si>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</si>
  <si>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</si>
  <si>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</si>
  <si>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</si>
  <si>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</si>
  <si>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</si>
  <si>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</si>
  <si>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</si>
  <si>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</si>
  <si>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</si>
  <si>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</si>
  <si>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</si>
  <si>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</si>
  <si>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</si>
  <si>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</si>
  <si>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</si>
  <si>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</si>
  <si>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</si>
  <si>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</si>
  <si>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</si>
  <si>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</si>
  <si>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</si>
  <si>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</si>
  <si>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</si>
  <si>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</si>
  <si>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</si>
  <si>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</si>
  <si>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</si>
  <si>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</si>
  <si>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</si>
  <si>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</si>
  <si>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</si>
  <si>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</si>
  <si>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</si>
  <si>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</si>
  <si>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</si>
  <si>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</si>
  <si>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</si>
  <si>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</si>
  <si>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</si>
  <si>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</si>
  <si>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</si>
  <si>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</si>
  <si>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</si>
  <si>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</si>
  <si>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</si>
  <si>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</si>
  <si>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</si>
  <si>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</si>
  <si>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</si>
  <si>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</si>
  <si>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</si>
  <si>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</si>
  <si>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</si>
  <si>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</si>
  <si>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</si>
  <si>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</si>
  <si>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</si>
  <si>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</si>
  <si>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</si>
  <si>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</si>
  <si>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</si>
  <si>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</si>
  <si>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</si>
  <si>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</si>
  <si>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</si>
  <si>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</si>
  <si>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</si>
  <si>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</si>
  <si>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</si>
  <si>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</si>
  <si>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</si>
  <si>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</si>
  <si>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</si>
  <si>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</si>
  <si>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</si>
  <si>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</si>
  <si>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</si>
  <si>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</si>
  <si>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</si>
  <si>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</si>
  <si>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</si>
  <si>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</si>
  <si>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</si>
  <si>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</si>
  <si>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</si>
  <si>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</si>
  <si>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</si>
  <si>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</si>
  <si>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</si>
  <si>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</si>
  <si>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</si>
  <si>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</si>
  <si>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</si>
  <si>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</si>
  <si>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</si>
  <si>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</si>
  <si>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</si>
  <si>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</si>
  <si>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</si>
  <si>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</si>
  <si>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</si>
  <si>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</si>
  <si>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</si>
  <si>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</si>
  <si>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</si>
  <si>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</si>
  <si>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</si>
  <si>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</si>
  <si>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</si>
  <si>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</si>
  <si>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</si>
  <si>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</si>
  <si>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</si>
  <si>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</si>
  <si>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</si>
  <si>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</si>
  <si>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</si>
  <si>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</si>
  <si>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</si>
  <si>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</si>
  <si>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</si>
  <si>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</si>
  <si>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</si>
  <si>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</si>
  <si>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</si>
  <si>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</si>
  <si>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</si>
  <si>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</si>
  <si>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</si>
  <si>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</si>
  <si>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</si>
  <si>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</si>
  <si>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</si>
  <si>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</si>
  <si>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</si>
  <si>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</si>
  <si>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</si>
  <si>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</si>
  <si>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</si>
  <si>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</si>
  <si>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</si>
  <si>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</si>
  <si>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</si>
  <si>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</si>
  <si>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</si>
  <si>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</si>
  <si>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</si>
  <si>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</si>
  <si>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</si>
  <si>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</si>
  <si>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</si>
  <si>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</si>
  <si>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</si>
  <si>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</si>
  <si>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</si>
  <si>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</si>
  <si>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</si>
  <si>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</si>
  <si>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</si>
  <si>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</si>
  <si>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</si>
  <si>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</si>
  <si>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</si>
  <si>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</si>
  <si>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</si>
  <si>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</si>
  <si>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</si>
  <si>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</si>
  <si>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</si>
  <si>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</si>
  <si>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</si>
  <si>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</si>
  <si>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</si>
  <si>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</si>
  <si>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</si>
  <si>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</si>
  <si>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</si>
  <si>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</si>
  <si>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</si>
  <si>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</si>
  <si>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</si>
  <si>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</si>
  <si>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</si>
  <si>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</si>
  <si>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</si>
  <si>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</si>
  <si>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</si>
  <si>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</si>
  <si>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</si>
  <si>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</si>
  <si>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</si>
  <si>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</si>
  <si>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</si>
  <si>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</si>
  <si>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</si>
  <si>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</si>
  <si>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</si>
  <si>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</si>
  <si>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</si>
  <si>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</si>
  <si>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</si>
  <si>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</si>
  <si>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</si>
  <si>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</si>
  <si>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</si>
  <si>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</si>
  <si>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</si>
  <si>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</si>
  <si>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</si>
  <si>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</si>
  <si>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</si>
  <si>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</si>
  <si>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</si>
  <si>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</si>
  <si>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</si>
  <si>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</si>
  <si>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</si>
  <si>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</si>
  <si>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</si>
  <si>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</si>
  <si>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</si>
  <si>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</si>
  <si>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</si>
  <si>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</si>
  <si>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</si>
  <si>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</si>
  <si>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</si>
  <si>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</si>
  <si>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</si>
  <si>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</si>
  <si>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</si>
  <si>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</si>
  <si>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</si>
  <si>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</si>
  <si>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</si>
  <si>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</si>
  <si>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</si>
  <si>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</si>
  <si>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</si>
  <si>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</si>
  <si>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</si>
  <si>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</si>
  <si>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</si>
  <si>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</si>
  <si>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</si>
  <si>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</si>
  <si>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</si>
  <si>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</si>
  <si>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</si>
  <si>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</si>
  <si>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</si>
  <si>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</si>
  <si>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</si>
  <si>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</si>
  <si>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</si>
  <si>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</si>
  <si>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</si>
  <si>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</si>
  <si>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</si>
  <si>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</si>
  <si>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</si>
  <si>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</si>
  <si>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</si>
  <si>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</si>
  <si>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</si>
  <si>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</si>
  <si>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</si>
  <si>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</si>
  <si>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</si>
  <si>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</si>
  <si>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</si>
  <si>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</si>
  <si>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</si>
  <si>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</si>
  <si>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</si>
  <si>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</si>
  <si>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</si>
  <si>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</si>
  <si>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</si>
  <si>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</si>
  <si>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</si>
  <si>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</si>
  <si>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</si>
  <si>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</si>
  <si>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</si>
  <si>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</si>
  <si>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</si>
  <si>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</si>
  <si>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</si>
  <si>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</si>
  <si>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</si>
  <si>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</si>
  <si>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</si>
  <si>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</si>
  <si>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</si>
  <si>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</si>
  <si>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</si>
  <si>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</si>
  <si>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</si>
  <si>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</si>
  <si>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</si>
  <si>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</si>
  <si>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</si>
  <si>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</si>
  <si>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</si>
  <si>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</si>
  <si>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</si>
  <si>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</si>
  <si>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</si>
  <si>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</si>
  <si>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</si>
  <si>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</si>
  <si>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</si>
  <si>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</si>
  <si>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</si>
  <si>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</si>
  <si>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</si>
  <si>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</si>
  <si>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</si>
  <si>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</si>
  <si>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</si>
  <si>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</si>
  <si>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</si>
  <si>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</si>
  <si>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</si>
  <si>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</si>
  <si>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</si>
  <si>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</si>
  <si>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</si>
  <si>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</si>
  <si>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</si>
  <si>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</si>
  <si>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</si>
  <si>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</si>
  <si>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</si>
  <si>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</si>
  <si>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</si>
  <si>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</si>
  <si>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</si>
  <si>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</si>
  <si>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</si>
  <si>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</si>
  <si>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</si>
  <si>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</si>
  <si>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</si>
  <si>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</si>
  <si>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</si>
  <si>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</si>
  <si>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</si>
  <si>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</si>
  <si>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</si>
  <si>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</si>
  <si>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</si>
  <si>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</si>
  <si>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</si>
  <si>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</si>
  <si>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</si>
  <si>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</si>
  <si>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</si>
  <si>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</si>
  <si>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</si>
  <si>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</si>
  <si>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</si>
  <si>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</si>
  <si>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</si>
  <si>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</si>
  <si>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</si>
  <si>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</si>
  <si>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</si>
  <si>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</si>
  <si>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</si>
  <si>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</si>
  <si>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</si>
  <si>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</si>
  <si>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</si>
  <si>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</si>
  <si>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</si>
  <si>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</si>
  <si>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</si>
  <si>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</si>
  <si>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</si>
  <si>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</si>
  <si>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</si>
  <si>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</si>
  <si>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</si>
  <si>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</si>
  <si>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</si>
  <si>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</si>
  <si>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</si>
  <si>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</si>
  <si>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</si>
  <si>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</si>
  <si>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</si>
  <si>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</si>
  <si>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</si>
  <si>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</si>
  <si>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</si>
  <si>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</si>
  <si>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</si>
  <si>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</si>
  <si>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</si>
  <si>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</si>
  <si>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</si>
  <si>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</si>
  <si>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</si>
  <si>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</si>
  <si>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</si>
  <si>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</si>
  <si>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</si>
  <si>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</si>
  <si>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</si>
  <si>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</si>
  <si>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</si>
  <si>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</si>
  <si>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</si>
  <si>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</si>
  <si>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</si>
  <si>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</si>
  <si>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</si>
  <si>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</si>
  <si>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</si>
  <si>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</si>
  <si>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</si>
  <si>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</si>
  <si>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</si>
  <si>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</si>
  <si>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</si>
  <si>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</si>
  <si>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</si>
  <si>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</si>
  <si>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</si>
  <si>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</si>
  <si>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</si>
  <si>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</si>
  <si>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</si>
  <si>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</si>
  <si>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</si>
  <si>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</si>
  <si>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</si>
  <si>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</si>
  <si>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</si>
  <si>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</si>
  <si>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</si>
  <si>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</si>
  <si>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</si>
  <si>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</si>
  <si>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</si>
  <si>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</si>
  <si>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</si>
  <si>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</si>
  <si>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</si>
  <si>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</si>
  <si>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</si>
  <si>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</si>
  <si>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</si>
  <si>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</si>
  <si>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</si>
  <si>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</si>
  <si>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</si>
  <si>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</si>
  <si>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</si>
  <si>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</si>
  <si>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</si>
  <si>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</si>
  <si>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</si>
  <si>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</si>
  <si>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</si>
  <si>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</si>
  <si>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</si>
  <si>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</si>
  <si>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</si>
  <si>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</si>
  <si>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</si>
  <si>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</si>
  <si>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</si>
  <si>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</si>
  <si>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</si>
  <si>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</si>
  <si>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</si>
  <si>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</si>
  <si>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</si>
  <si>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</si>
  <si>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</si>
  <si>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</si>
  <si>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</si>
  <si>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</si>
  <si>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</si>
  <si>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</si>
  <si>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</si>
  <si>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</si>
  <si>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</si>
  <si>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</si>
  <si>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</si>
  <si>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</si>
  <si>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</si>
  <si>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</si>
  <si>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</si>
  <si>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</si>
  <si>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</si>
  <si>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</si>
  <si>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</si>
  <si>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</si>
  <si>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</si>
  <si>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</si>
  <si>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</si>
  <si>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</si>
  <si>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</si>
  <si>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</si>
  <si>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</si>
  <si>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</si>
  <si>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</si>
  <si>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</si>
  <si>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</si>
  <si>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</si>
  <si>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</si>
  <si>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</si>
  <si>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</si>
  <si>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</si>
  <si>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</si>
  <si>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</si>
  <si>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</si>
  <si>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</si>
  <si>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</si>
  <si>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</si>
  <si>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</si>
  <si>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</si>
  <si>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</si>
  <si>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</si>
  <si>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</si>
  <si>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</si>
  <si>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</si>
  <si>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</si>
  <si>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</si>
  <si>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</si>
  <si>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</si>
  <si>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</si>
  <si>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</si>
  <si>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</si>
  <si>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</si>
  <si>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</si>
  <si>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</si>
  <si>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</si>
  <si>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</si>
  <si>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</si>
  <si>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</si>
  <si>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</si>
  <si>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</si>
  <si>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</si>
  <si>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</si>
  <si>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</si>
  <si>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</si>
  <si>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</si>
  <si>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</si>
  <si>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</si>
  <si>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</si>
  <si>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</si>
  <si>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</si>
  <si>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</si>
  <si>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</si>
  <si>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</si>
  <si>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</si>
  <si>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</si>
  <si>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</si>
  <si>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</si>
  <si>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</si>
  <si>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</si>
  <si>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</si>
  <si>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</si>
  <si>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</si>
  <si>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</si>
  <si>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</si>
  <si>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</si>
  <si>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</si>
  <si>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</si>
  <si>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</si>
  <si>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</si>
  <si>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</si>
  <si>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</si>
  <si>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</si>
  <si>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</si>
  <si>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</si>
  <si>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</si>
  <si>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</si>
  <si>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</si>
  <si>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</si>
  <si>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</si>
  <si>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</si>
  <si>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</si>
  <si>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</si>
  <si>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</si>
  <si>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</si>
  <si>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</si>
  <si>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</si>
  <si>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</si>
  <si>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</si>
  <si>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</si>
  <si>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</si>
  <si>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</si>
  <si>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</si>
  <si>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</si>
  <si>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</si>
  <si>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</si>
  <si>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</si>
  <si>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</si>
  <si>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</si>
  <si>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</si>
  <si>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</si>
  <si>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</si>
  <si>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</si>
  <si>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</si>
  <si>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</si>
  <si>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</si>
  <si>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</si>
  <si>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</si>
  <si>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</si>
  <si>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</si>
  <si>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</si>
  <si>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</si>
  <si>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</si>
  <si>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</si>
  <si>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</si>
  <si>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</si>
  <si>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</si>
  <si>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</si>
  <si>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</si>
  <si>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</si>
  <si>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</si>
  <si>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</si>
  <si>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</si>
  <si>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</si>
  <si>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</si>
  <si>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</si>
  <si>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</si>
  <si>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</si>
  <si>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</si>
  <si>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</si>
  <si>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</si>
  <si>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</si>
  <si>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</si>
  <si>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</si>
  <si>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</si>
  <si>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</si>
  <si>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</si>
  <si>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</si>
  <si>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</si>
  <si>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</si>
  <si>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</si>
  <si>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</si>
  <si>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</si>
  <si>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</si>
  <si>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</si>
  <si>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</si>
  <si>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</si>
  <si>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</si>
  <si>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</si>
  <si>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</si>
  <si>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</si>
  <si>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</si>
  <si>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</si>
  <si>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</si>
  <si>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</si>
  <si>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</si>
  <si>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</si>
  <si>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</si>
  <si>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</si>
  <si>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</si>
  <si>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</si>
  <si>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</si>
  <si>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</si>
  <si>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</si>
  <si>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</si>
  <si>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</si>
  <si>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</si>
  <si>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</si>
  <si>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</si>
  <si>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</si>
  <si>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</si>
  <si>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</si>
  <si>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</si>
  <si>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</si>
  <si>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</si>
  <si>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</si>
  <si>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</si>
  <si>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</si>
  <si>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</si>
  <si>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</si>
  <si>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</si>
  <si>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</si>
  <si>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</si>
  <si>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</si>
  <si>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</si>
  <si>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</si>
  <si>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</si>
  <si>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</si>
  <si>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</si>
  <si>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</si>
  <si>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</si>
  <si>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</si>
  <si>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</si>
  <si>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</si>
  <si>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</si>
  <si>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</si>
  <si>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</si>
  <si>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</si>
  <si>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</si>
  <si>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</si>
  <si>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</si>
  <si>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</si>
  <si>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</si>
  <si>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</si>
  <si>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</si>
  <si>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</si>
  <si>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</si>
  <si>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</si>
  <si>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</si>
  <si>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</si>
  <si>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</si>
  <si>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</si>
  <si>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</si>
  <si>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</si>
  <si>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</si>
  <si>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</si>
  <si>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</si>
  <si>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</si>
  <si>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</si>
  <si>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</si>
  <si>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</si>
  <si>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</si>
  <si>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</si>
  <si>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</si>
  <si>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</si>
  <si>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</si>
  <si>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</si>
  <si>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</si>
  <si>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</si>
  <si>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</si>
  <si>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</si>
  <si>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</si>
  <si>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</si>
  <si>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</si>
  <si>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</si>
  <si>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</si>
  <si>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</si>
  <si>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</si>
  <si>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</si>
  <si>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</si>
  <si>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</si>
  <si>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</si>
  <si>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</si>
  <si>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</si>
  <si>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</si>
  <si>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</si>
  <si>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</si>
  <si>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</si>
  <si>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</si>
  <si>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</si>
  <si>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</si>
  <si>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</si>
  <si>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</si>
  <si>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</si>
  <si>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</si>
  <si>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</si>
  <si>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</si>
  <si>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</si>
  <si>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</si>
  <si>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</si>
  <si>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</si>
  <si>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</si>
  <si>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</si>
  <si>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</si>
  <si>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</si>
  <si>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</si>
  <si>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</si>
  <si>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</si>
  <si>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</si>
  <si>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</si>
  <si>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</si>
  <si>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</si>
  <si>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</si>
  <si>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</si>
  <si>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</si>
  <si>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</si>
  <si>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</si>
  <si>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</si>
  <si>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</si>
  <si>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</si>
  <si>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</si>
  <si>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</si>
  <si>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</si>
  <si>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</si>
  <si>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</si>
  <si>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</si>
  <si>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</si>
  <si>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</si>
  <si>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</si>
  <si>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</si>
  <si>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</si>
  <si>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</si>
  <si>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</si>
  <si>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</si>
  <si>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</si>
  <si>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</si>
  <si>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</si>
  <si>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</si>
  <si>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</si>
  <si>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</si>
  <si>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</si>
  <si>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</si>
  <si>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</si>
  <si>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</si>
  <si>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</si>
  <si>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</si>
  <si>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</si>
  <si>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</si>
  <si>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</si>
  <si>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</si>
  <si>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</si>
  <si>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</si>
  <si>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</si>
  <si>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</si>
  <si>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</si>
  <si>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</si>
  <si>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</si>
  <si>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</si>
  <si>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</si>
  <si>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</si>
  <si>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</si>
  <si>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</si>
  <si>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</si>
  <si>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</si>
  <si>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</si>
  <si>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</si>
  <si>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</si>
  <si>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</si>
  <si>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</si>
  <si>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</si>
  <si>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</si>
  <si>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</si>
  <si>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</si>
  <si>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</si>
  <si>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</si>
  <si>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</si>
  <si>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</si>
  <si>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</si>
  <si>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</si>
  <si>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</si>
  <si>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</si>
  <si>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</si>
  <si>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</si>
  <si>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</si>
  <si>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</si>
  <si>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</si>
  <si>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</si>
  <si>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</si>
  <si>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</si>
  <si>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</si>
  <si>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</si>
  <si>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</si>
  <si>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</si>
  <si>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</si>
  <si>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</si>
  <si>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</si>
  <si>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</si>
  <si>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</si>
  <si>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</si>
  <si>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</si>
  <si>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</si>
  <si>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</si>
  <si>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</si>
  <si>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</si>
  <si>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</si>
  <si>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</si>
  <si>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</si>
  <si>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</si>
  <si>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</si>
  <si>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</si>
  <si>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</si>
  <si>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</si>
  <si>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</si>
  <si>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</si>
  <si>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</si>
  <si>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</si>
  <si>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</si>
  <si>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</si>
  <si>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</si>
  <si>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</si>
  <si>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</si>
  <si>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</si>
  <si>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</si>
  <si>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</si>
  <si>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</si>
  <si>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</si>
  <si>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</si>
  <si>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</si>
  <si>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</si>
  <si>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</si>
  <si>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</si>
  <si>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</si>
  <si>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</si>
  <si>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</si>
  <si>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</si>
  <si>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</si>
  <si>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</si>
  <si>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</si>
  <si>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</si>
  <si>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</si>
  <si>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</si>
  <si>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</si>
  <si>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</si>
  <si>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</si>
  <si>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</si>
  <si>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</si>
  <si>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</si>
  <si>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</si>
  <si>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</si>
  <si>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</si>
  <si>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</si>
  <si>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</si>
  <si>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</si>
  <si>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</si>
  <si>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</si>
  <si>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</si>
  <si>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</si>
  <si>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</si>
  <si>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</si>
  <si>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</si>
  <si>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</si>
  <si>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</si>
  <si>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</si>
  <si>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</si>
  <si>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</si>
  <si>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</si>
  <si>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</si>
  <si>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</si>
  <si>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</si>
  <si>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</si>
  <si>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</si>
  <si>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</si>
  <si>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</si>
  <si>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</si>
  <si>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</si>
  <si>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</si>
  <si>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</si>
  <si>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</si>
  <si>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</si>
  <si>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</si>
  <si>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</si>
  <si>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</si>
  <si>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</si>
  <si>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</si>
  <si>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</si>
  <si>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</si>
  <si>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</si>
  <si>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</si>
  <si>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</si>
  <si>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</si>
  <si>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</si>
  <si>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</si>
  <si>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</si>
  <si>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</si>
  <si>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</si>
  <si>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</si>
  <si>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</si>
  <si>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</si>
  <si>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</si>
  <si>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</si>
  <si>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</si>
  <si>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</si>
  <si>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</si>
  <si>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</si>
  <si>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</si>
  <si>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</si>
  <si>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</si>
  <si>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</si>
  <si>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</si>
  <si>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</si>
  <si>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</si>
  <si>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</si>
  <si>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</si>
  <si>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</si>
  <si>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</si>
  <si>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</si>
  <si>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</si>
  <si>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</si>
  <si>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</si>
  <si>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</si>
  <si>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</si>
  <si>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</si>
  <si>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</si>
  <si>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</si>
  <si>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</si>
  <si>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</si>
  <si>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</si>
  <si>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</si>
  <si>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</si>
  <si>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</si>
  <si>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</si>
  <si>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</si>
  <si>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</si>
  <si>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</si>
  <si>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</si>
  <si>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</si>
  <si>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</si>
  <si>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</si>
  <si>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</si>
  <si>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</si>
  <si>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</si>
  <si>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</si>
  <si>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</si>
  <si>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</si>
  <si>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</si>
  <si>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</si>
  <si>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</si>
  <si>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</si>
  <si>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</si>
  <si>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</si>
  <si>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</si>
  <si>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</si>
  <si>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</si>
  <si>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</si>
  <si>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</si>
  <si>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</si>
  <si>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</si>
  <si>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</si>
  <si>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</si>
  <si>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</si>
  <si>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</si>
  <si>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</si>
  <si>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</si>
  <si>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</si>
  <si>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</si>
  <si>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</si>
  <si>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</si>
  <si>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</si>
  <si>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</si>
  <si>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</si>
  <si>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</si>
  <si>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</si>
  <si>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</si>
  <si>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</si>
  <si>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</si>
  <si>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</si>
  <si>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</si>
  <si>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</si>
  <si>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</si>
  <si>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</si>
  <si>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</si>
  <si>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</si>
  <si>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</si>
  <si>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</si>
  <si>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</si>
  <si>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</si>
  <si>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</si>
  <si>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</si>
  <si>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</si>
  <si>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</si>
  <si>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</si>
  <si>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</si>
  <si>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</si>
  <si>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</si>
  <si>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</si>
  <si>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</si>
  <si>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</si>
  <si>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</si>
  <si>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</si>
  <si>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</si>
  <si>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</si>
  <si>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</si>
  <si>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</si>
  <si>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</si>
  <si>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</si>
  <si>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</si>
  <si>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</si>
  <si>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</si>
  <si>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</si>
  <si>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</si>
  <si>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</si>
  <si>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</si>
  <si>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</si>
  <si>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</si>
  <si>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</si>
  <si>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</si>
  <si>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</si>
  <si>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</si>
  <si>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</si>
  <si>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</si>
  <si>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</si>
  <si>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</si>
  <si>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</si>
  <si>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</si>
  <si>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</si>
  <si>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</si>
  <si>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</si>
  <si>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</si>
  <si>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</si>
  <si>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</si>
  <si>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</si>
  <si>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</si>
  <si>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</si>
  <si>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</si>
  <si>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</si>
  <si>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</si>
  <si>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</si>
  <si>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</si>
  <si>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</si>
  <si>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</si>
  <si>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</si>
  <si>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</si>
  <si>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</si>
  <si>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</si>
  <si>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</si>
  <si>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</si>
  <si>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</si>
  <si>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</si>
  <si>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</si>
  <si>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</si>
  <si>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</si>
  <si>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</si>
  <si>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</si>
  <si>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</si>
  <si>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</si>
  <si>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</si>
  <si>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</si>
  <si>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</si>
  <si>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</si>
  <si>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</si>
  <si>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</si>
  <si>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</si>
  <si>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</si>
  <si>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</si>
  <si>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</si>
  <si>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</si>
  <si>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</si>
  <si>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</si>
  <si>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</si>
  <si>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</si>
  <si>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</si>
  <si>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</si>
  <si>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</si>
  <si>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</si>
  <si>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</si>
  <si>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</si>
  <si>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</si>
  <si>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</si>
  <si>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</si>
  <si>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</si>
  <si>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</si>
  <si>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</si>
  <si>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</si>
  <si>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</si>
  <si>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</si>
  <si>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</si>
  <si>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</si>
  <si>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</si>
  <si>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</si>
  <si>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</si>
  <si>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</si>
  <si>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</si>
  <si>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</si>
  <si>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</si>
  <si>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</si>
  <si>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</si>
  <si>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</si>
  <si>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</si>
  <si>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</si>
  <si>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</si>
  <si>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</si>
  <si>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</si>
  <si>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</si>
  <si>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</si>
  <si>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</si>
  <si>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</si>
  <si>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</si>
  <si>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</si>
  <si>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</si>
  <si>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</si>
  <si>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</si>
  <si>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</si>
  <si>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</si>
  <si>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</si>
  <si>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</si>
  <si>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</si>
  <si>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</si>
  <si>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</si>
  <si>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</si>
  <si>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</si>
  <si>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</si>
  <si>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</si>
  <si>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</si>
  <si>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</si>
  <si>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</si>
  <si>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</si>
  <si>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</si>
  <si>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</si>
  <si>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</si>
  <si>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</si>
  <si>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</si>
  <si>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</si>
  <si>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</si>
  <si>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</si>
  <si>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</si>
  <si>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</si>
  <si>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</si>
  <si>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</si>
  <si>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</si>
  <si>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</si>
  <si>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</si>
  <si>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</si>
  <si>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</si>
  <si>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</si>
  <si>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</si>
  <si>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</si>
  <si>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</si>
  <si>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</si>
  <si>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</si>
  <si>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</si>
  <si>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</si>
  <si>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</si>
  <si>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</si>
  <si>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</si>
  <si>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</si>
  <si>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</si>
  <si>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</si>
  <si>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</si>
  <si>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</si>
  <si>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</si>
  <si>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</si>
  <si>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</si>
  <si>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</si>
  <si>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</si>
  <si>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</si>
  <si>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</si>
  <si>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</si>
  <si>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</si>
  <si>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</si>
  <si>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</si>
  <si>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</si>
  <si>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</si>
  <si>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</si>
  <si>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</si>
  <si>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</si>
  <si>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</si>
  <si>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</si>
  <si>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</si>
  <si>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</si>
  <si>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</si>
  <si>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</si>
  <si>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</si>
  <si>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</si>
  <si>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</si>
  <si>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</si>
  <si>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</si>
  <si>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</si>
  <si>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</si>
  <si>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</si>
  <si>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</si>
  <si>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</si>
  <si>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</si>
  <si>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</si>
  <si>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</si>
  <si>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</si>
  <si>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</si>
  <si>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</si>
  <si>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</si>
  <si>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</si>
  <si>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</si>
  <si>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</si>
  <si>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</si>
  <si>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</si>
  <si>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</si>
  <si>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</si>
  <si>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</si>
  <si>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</si>
  <si>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</si>
  <si>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</si>
  <si>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</si>
  <si>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</si>
  <si>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</si>
  <si>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</si>
  <si>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</si>
  <si>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</si>
  <si>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</si>
  <si>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</si>
  <si>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</si>
  <si>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</si>
  <si>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</si>
  <si>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</si>
  <si>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</si>
  <si>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</si>
  <si>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</si>
  <si>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</si>
  <si>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</si>
  <si>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</si>
  <si>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</si>
  <si>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</si>
  <si>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</si>
  <si>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</si>
  <si>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</si>
  <si>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</si>
  <si>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</si>
  <si>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</si>
  <si>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</si>
  <si>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</si>
  <si>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</si>
  <si>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</si>
  <si>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</si>
  <si>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</si>
  <si>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</si>
  <si>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</si>
  <si>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</si>
  <si>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</si>
  <si>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</si>
  <si>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</si>
  <si>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</si>
  <si>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</si>
  <si>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</si>
  <si>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</si>
  <si>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</si>
  <si>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</si>
  <si>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</si>
  <si>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</si>
  <si>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</si>
  <si>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</si>
  <si>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</si>
  <si>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</si>
  <si>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</si>
  <si>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</si>
  <si>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</si>
  <si>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</si>
  <si>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</si>
  <si>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</si>
  <si>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</si>
  <si>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</si>
  <si>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</si>
  <si>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</si>
  <si>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</si>
  <si>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</si>
  <si>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</si>
  <si>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</si>
  <si>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</si>
  <si>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</si>
  <si>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</si>
  <si>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</si>
  <si>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</si>
  <si>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</si>
  <si>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</si>
  <si>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</si>
  <si>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</si>
  <si>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</si>
  <si>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</si>
  <si>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</si>
  <si>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</si>
  <si>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</si>
  <si>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</si>
  <si>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</si>
  <si>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</si>
  <si>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</si>
  <si>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</si>
  <si>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</si>
  <si>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</si>
  <si>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</si>
  <si>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</si>
  <si>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</si>
  <si>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</si>
  <si>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</si>
  <si>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</si>
  <si>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</si>
  <si>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</si>
  <si>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</si>
  <si>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</si>
  <si>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</si>
  <si>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</si>
  <si>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</si>
  <si>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</si>
  <si>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</si>
  <si>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</si>
  <si>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</si>
  <si>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</si>
  <si>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</si>
  <si>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</si>
  <si>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</si>
  <si>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</si>
  <si>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</si>
  <si>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</si>
  <si>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</si>
  <si>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</si>
  <si>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</si>
  <si>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</si>
  <si>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</si>
  <si>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</si>
  <si>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</si>
  <si>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</si>
  <si>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</si>
  <si>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</si>
  <si>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</si>
  <si>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</si>
  <si>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</si>
  <si>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</si>
  <si>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</si>
  <si>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</si>
  <si>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</si>
  <si>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</si>
  <si>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</si>
  <si>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</si>
  <si>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</si>
  <si>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</si>
  <si>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</si>
  <si>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</si>
  <si>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</si>
  <si>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</si>
  <si>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</si>
  <si>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</si>
  <si>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</si>
  <si>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</si>
  <si>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</si>
  <si>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</si>
  <si>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</si>
  <si>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</si>
  <si>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</si>
  <si>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</si>
  <si>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</si>
  <si>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</si>
  <si>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</si>
  <si>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</si>
  <si>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</si>
  <si>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</si>
  <si>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</si>
  <si>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</si>
  <si>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</si>
  <si>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</si>
  <si>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</si>
  <si>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</si>
  <si>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</si>
  <si>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</si>
  <si>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</si>
  <si>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</si>
  <si>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</si>
  <si>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</si>
  <si>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</si>
  <si>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</si>
  <si>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</si>
  <si>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</si>
  <si>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</si>
  <si>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</si>
  <si>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</si>
  <si>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</si>
  <si>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</si>
  <si>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</si>
  <si>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</si>
  <si>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</si>
  <si>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</si>
  <si>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</si>
  <si>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</si>
  <si>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</si>
  <si>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</si>
  <si>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</si>
  <si>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</si>
  <si>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</si>
  <si>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</si>
  <si>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</si>
  <si>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</si>
  <si>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</si>
  <si>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</si>
  <si>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</si>
  <si>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</si>
  <si>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</si>
  <si>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</si>
  <si>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</si>
  <si>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</si>
  <si>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</si>
  <si>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</si>
  <si>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</si>
  <si>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</si>
  <si>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</si>
  <si>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</si>
  <si>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</si>
  <si>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</si>
  <si>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</si>
  <si>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</si>
  <si>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</si>
  <si>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</si>
  <si>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</si>
  <si>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</si>
  <si>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</si>
  <si>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</si>
  <si>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</si>
  <si>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</si>
  <si>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</si>
  <si>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</si>
  <si>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</si>
  <si>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</si>
  <si>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</si>
  <si>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</si>
  <si>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</si>
  <si>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</si>
  <si>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</si>
  <si>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</si>
  <si>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</si>
  <si>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</si>
  <si>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</si>
  <si>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</si>
  <si>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</si>
  <si>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</si>
  <si>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</si>
  <si>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</si>
  <si>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</si>
  <si>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</si>
  <si>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</si>
  <si>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</si>
  <si>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</si>
  <si>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</si>
  <si>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</si>
  <si>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</si>
  <si>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</si>
  <si>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</si>
  <si>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</si>
  <si>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</si>
  <si>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</si>
  <si>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</si>
  <si>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</si>
  <si>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</si>
  <si>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</si>
  <si>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</si>
  <si>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</si>
  <si>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</si>
  <si>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</si>
  <si>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</si>
  <si>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</si>
  <si>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</si>
  <si>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</si>
  <si>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</si>
  <si>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</si>
  <si>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</si>
  <si>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</si>
  <si>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</si>
  <si>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</si>
  <si>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</si>
  <si>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</si>
  <si>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</si>
  <si>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</si>
  <si>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</si>
  <si>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</si>
  <si>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</si>
  <si>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</si>
  <si>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</si>
  <si>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</si>
  <si>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</si>
  <si>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</si>
  <si>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</si>
  <si>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</si>
  <si>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</si>
  <si>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</si>
  <si>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</si>
  <si>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</si>
  <si>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</si>
  <si>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</si>
  <si>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</si>
  <si>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</si>
  <si>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</si>
  <si>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</si>
  <si>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</si>
  <si>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</si>
  <si>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</si>
  <si>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</si>
  <si>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</si>
  <si>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</si>
  <si>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</si>
  <si>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</si>
  <si>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</si>
  <si>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</si>
  <si>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</si>
  <si>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</si>
  <si>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</si>
  <si>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</si>
  <si>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</si>
  <si>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</si>
  <si>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</si>
  <si>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</si>
  <si>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</si>
  <si>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</si>
  <si>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</si>
  <si>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</si>
  <si>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</si>
  <si>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</si>
  <si>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</si>
  <si>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</si>
  <si>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</si>
  <si>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</si>
  <si>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</si>
  <si>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</si>
  <si>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</si>
  <si>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</si>
  <si>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</si>
  <si>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</si>
  <si>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</si>
  <si>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</si>
  <si>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</si>
  <si>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</si>
  <si>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</si>
  <si>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</si>
  <si>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</si>
  <si>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</si>
  <si>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</si>
  <si>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</si>
  <si>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</si>
  <si>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</si>
  <si>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</si>
  <si>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</si>
  <si>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</si>
  <si>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</si>
  <si>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</si>
  <si>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</si>
  <si>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</si>
  <si>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</si>
  <si>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</si>
  <si>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</si>
  <si>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</si>
  <si>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</si>
  <si>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</si>
  <si>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</si>
  <si>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</si>
  <si>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</si>
  <si>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</si>
  <si>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</si>
  <si>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</si>
  <si>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</si>
  <si>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</si>
  <si>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</si>
  <si>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</si>
  <si>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</si>
  <si>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</si>
  <si>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</si>
  <si>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</si>
  <si>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</si>
  <si>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</si>
  <si>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</si>
  <si>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</si>
  <si>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</si>
  <si>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</si>
  <si>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</si>
  <si>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</si>
  <si>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</si>
  <si>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</si>
  <si>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</si>
  <si>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</si>
  <si>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</si>
  <si>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</si>
  <si>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</si>
  <si>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</si>
  <si>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</si>
  <si>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</si>
  <si>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</si>
  <si>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</si>
  <si>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</si>
  <si>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</si>
  <si>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</si>
  <si>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</si>
  <si>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</si>
  <si>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</si>
  <si>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</si>
  <si>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</si>
  <si>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</si>
  <si>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</si>
  <si>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</si>
  <si>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</si>
  <si>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</si>
  <si>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</si>
  <si>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</si>
  <si>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</si>
  <si>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</si>
  <si>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</si>
  <si>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</si>
  <si>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</si>
  <si>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</si>
  <si>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</si>
  <si>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</si>
  <si>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</si>
  <si>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</si>
  <si>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</si>
  <si>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</si>
  <si>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</si>
  <si>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</si>
  <si>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</si>
  <si>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</si>
  <si>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</si>
  <si>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</si>
  <si>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</si>
  <si>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</si>
  <si>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</si>
  <si>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</si>
  <si>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</si>
  <si>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</si>
  <si>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</si>
  <si>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</si>
  <si>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</si>
  <si>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</si>
  <si>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</si>
  <si>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</si>
  <si>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</si>
  <si>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</si>
  <si>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</si>
  <si>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</si>
  <si>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</si>
  <si>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</si>
  <si>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</si>
  <si>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</si>
  <si>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</si>
  <si>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</si>
  <si>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</si>
  <si>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</si>
  <si>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</si>
  <si>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</si>
  <si>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</si>
  <si>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</si>
  <si>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</si>
  <si>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</si>
  <si>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</si>
  <si>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</si>
  <si>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</si>
  <si>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</si>
  <si>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</si>
  <si>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</si>
  <si>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</si>
  <si>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</si>
  <si>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</si>
  <si>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</si>
  <si>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</si>
  <si>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</si>
  <si>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</si>
  <si>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</si>
  <si>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</si>
  <si>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</si>
  <si>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</si>
  <si>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</si>
  <si>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</si>
  <si>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</si>
  <si>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</si>
  <si>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</si>
  <si>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</si>
  <si>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</si>
  <si>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</si>
  <si>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</si>
  <si>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</si>
  <si>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</si>
  <si>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</si>
  <si>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</si>
  <si>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</si>
  <si>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</si>
  <si>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</si>
  <si>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</si>
  <si>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</si>
  <si>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</si>
  <si>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</si>
  <si>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</si>
  <si>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</si>
  <si>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</si>
  <si>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</si>
  <si>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</si>
  <si>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</si>
  <si>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</si>
  <si>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</si>
  <si>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</si>
  <si>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</si>
  <si>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</si>
  <si>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</si>
  <si>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</si>
  <si>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</si>
  <si>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</si>
  <si>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</si>
  <si>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</si>
  <si>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</si>
  <si>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</si>
  <si>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</si>
  <si>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</si>
  <si>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</si>
  <si>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</si>
  <si>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</si>
  <si>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</si>
  <si>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</si>
  <si>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</si>
  <si>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</si>
  <si>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</si>
  <si>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</si>
  <si>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</si>
  <si>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</si>
  <si>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</si>
  <si>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</si>
  <si>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</si>
  <si>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</si>
  <si>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</si>
  <si>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</si>
  <si>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</si>
  <si>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</si>
  <si>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</si>
  <si>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</si>
  <si>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</si>
  <si>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</si>
  <si>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</si>
  <si>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</si>
  <si>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</si>
  <si>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</si>
  <si>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</si>
  <si>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</si>
  <si>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</si>
  <si>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</si>
  <si>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</si>
  <si>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</si>
  <si>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</si>
  <si>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</si>
  <si>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</si>
  <si>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</si>
  <si>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</si>
  <si>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</si>
  <si>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</si>
  <si>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</si>
  <si>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</si>
  <si>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</si>
  <si>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</si>
  <si>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</si>
  <si>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</si>
  <si>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</si>
  <si>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</si>
  <si>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</si>
  <si>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</si>
  <si>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</si>
  <si>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</si>
  <si>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</si>
  <si>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</si>
  <si>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</si>
  <si>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</si>
  <si>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</si>
  <si>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</si>
  <si>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</si>
  <si>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</si>
  <si>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</si>
  <si>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</si>
  <si>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</si>
  <si>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</si>
  <si>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</si>
  <si>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</si>
  <si>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</si>
  <si>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</si>
  <si>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</si>
  <si>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</si>
  <si>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</si>
  <si>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</si>
  <si>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</si>
  <si>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</si>
  <si>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</si>
  <si>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</si>
  <si>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</si>
  <si>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</si>
  <si>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</si>
  <si>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</si>
  <si>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</si>
  <si>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</si>
  <si>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</si>
  <si>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</si>
  <si>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</si>
  <si>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</si>
  <si>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</si>
  <si>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</si>
  <si>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</si>
  <si>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</si>
  <si>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</si>
  <si>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</si>
  <si>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</si>
  <si>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</si>
  <si>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</si>
  <si>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</si>
  <si>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</si>
  <si>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</si>
  <si>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</si>
  <si>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</si>
  <si>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</si>
  <si>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</si>
  <si>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</si>
  <si>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</si>
  <si>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</si>
  <si>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</si>
  <si>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</si>
  <si>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</si>
  <si>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</si>
  <si>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</si>
  <si>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</si>
  <si>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</si>
  <si>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</si>
  <si>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</si>
  <si>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</si>
  <si>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</si>
  <si>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</si>
  <si>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</si>
  <si>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</si>
  <si>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</si>
  <si>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</si>
  <si>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</si>
  <si>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</si>
  <si>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</si>
  <si>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</si>
  <si>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</si>
  <si>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</si>
  <si>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</si>
  <si>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</si>
  <si>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</si>
  <si>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</si>
  <si>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</si>
  <si>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</si>
  <si>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</si>
  <si>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</si>
  <si>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</si>
  <si>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</si>
  <si>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</si>
  <si>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</si>
  <si>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</si>
  <si>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</si>
  <si>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</si>
  <si>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</si>
  <si>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</si>
  <si>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</si>
  <si>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</si>
  <si>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</si>
  <si>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</si>
  <si>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</si>
  <si>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</si>
  <si>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</si>
  <si>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</si>
  <si>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</si>
  <si>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</si>
  <si>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</si>
  <si>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</si>
  <si>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</si>
  <si>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</si>
  <si>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</si>
  <si>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</si>
  <si>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</si>
  <si>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</si>
  <si>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</si>
  <si>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</si>
  <si>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</si>
  <si>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</si>
  <si>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</si>
  <si>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</si>
  <si>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</si>
  <si>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</si>
  <si>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</si>
  <si>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</si>
  <si>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</si>
  <si>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</si>
  <si>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</si>
  <si>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</si>
  <si>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</si>
  <si>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</si>
  <si>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</si>
  <si>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</si>
  <si>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</si>
  <si>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</si>
  <si>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</si>
  <si>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</si>
  <si>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</si>
  <si>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</si>
  <si>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</si>
  <si>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</si>
  <si>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</si>
  <si>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</si>
  <si>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</si>
  <si>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</si>
  <si>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</si>
  <si>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</si>
  <si>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</si>
  <si>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</si>
  <si>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</si>
  <si>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</si>
  <si>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</si>
  <si>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</si>
  <si>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</si>
  <si>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</si>
  <si>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</si>
  <si>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</si>
  <si>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</si>
  <si>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</si>
  <si>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</si>
  <si>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</si>
  <si>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</si>
  <si>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</si>
  <si>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</si>
  <si>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</si>
  <si>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</si>
  <si>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</si>
  <si>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</si>
  <si>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</si>
  <si>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</si>
  <si>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</si>
  <si>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</si>
  <si>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</si>
  <si>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</si>
  <si>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</si>
  <si>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</si>
  <si>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</si>
  <si>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</si>
  <si>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</si>
  <si>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</si>
  <si>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</si>
  <si>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</si>
  <si>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</si>
  <si>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</si>
  <si>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</si>
  <si>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</si>
  <si>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</si>
  <si>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</si>
  <si>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</si>
  <si>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</si>
  <si>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</si>
  <si>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</si>
  <si>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</si>
  <si>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</si>
  <si>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</si>
  <si>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</si>
  <si>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</si>
  <si>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</si>
  <si>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</si>
  <si>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</si>
  <si>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</si>
  <si>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</si>
  <si>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</si>
  <si>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</si>
  <si>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</si>
  <si>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</si>
  <si>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</si>
  <si>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</si>
  <si>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</si>
  <si>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</si>
  <si>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</si>
  <si>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</si>
  <si>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</si>
  <si>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</si>
  <si>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</si>
  <si>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</si>
  <si>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</si>
  <si>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</si>
  <si>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</si>
  <si>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</si>
  <si>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</si>
  <si>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</si>
  <si>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</si>
  <si>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</si>
  <si>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</si>
  <si>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</si>
  <si>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</si>
  <si>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</si>
  <si>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</si>
  <si>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</si>
  <si>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</si>
  <si>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</si>
  <si>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</si>
  <si>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</si>
  <si>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</si>
  <si>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</si>
  <si>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</si>
  <si>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</si>
  <si>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</si>
  <si>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</si>
  <si>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</si>
  <si>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</si>
  <si>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</si>
  <si>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</si>
  <si>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</si>
  <si>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</si>
  <si>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</si>
  <si>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</si>
  <si>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</si>
  <si>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</si>
  <si>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</si>
  <si>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</si>
  <si>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</si>
  <si>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</si>
  <si>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</si>
  <si>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</si>
  <si>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</si>
  <si>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</si>
  <si>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</si>
  <si>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</si>
  <si>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</si>
  <si>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</si>
  <si>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</si>
  <si>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</si>
  <si>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</si>
  <si>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</si>
  <si>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</si>
  <si>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</si>
  <si>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</si>
  <si>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</si>
  <si>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</si>
  <si>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</si>
  <si>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</si>
  <si>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</si>
  <si>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</si>
  <si>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</si>
  <si>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</si>
  <si>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</si>
  <si>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</si>
  <si>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</si>
  <si>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</si>
  <si>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</si>
  <si>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</si>
  <si>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</si>
  <si>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</si>
  <si>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</si>
  <si>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</si>
  <si>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</si>
  <si>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</si>
  <si>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</si>
  <si>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</si>
  <si>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</si>
  <si>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</si>
  <si>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</si>
  <si>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</si>
  <si>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</si>
  <si>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</si>
  <si>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</si>
  <si>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</si>
  <si>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</si>
  <si>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</si>
  <si>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</si>
  <si>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</si>
  <si>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</si>
  <si>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</si>
  <si>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</si>
  <si>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</si>
  <si>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</si>
  <si>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</si>
  <si>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</si>
  <si>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</si>
  <si>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</si>
  <si>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</si>
  <si>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</si>
  <si>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</si>
  <si>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</si>
  <si>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</si>
  <si>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</si>
  <si>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</si>
  <si>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</si>
  <si>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</si>
  <si>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</si>
  <si>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</si>
  <si>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</si>
  <si>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</si>
  <si>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</si>
  <si>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</si>
  <si>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</si>
  <si>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</si>
  <si>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</si>
  <si>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</si>
  <si>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</si>
  <si>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</si>
  <si>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</si>
  <si>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</si>
  <si>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</si>
  <si>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</si>
  <si>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</si>
  <si>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</si>
  <si>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</si>
  <si>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</si>
  <si>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</si>
  <si>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</si>
  <si>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</si>
  <si>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</si>
  <si>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</si>
  <si>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</si>
  <si>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</si>
  <si>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</si>
  <si>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</si>
  <si>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</si>
  <si>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</si>
  <si>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</si>
  <si>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</si>
  <si>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</si>
  <si>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</si>
  <si>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</si>
  <si>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</si>
  <si>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</si>
  <si>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</si>
  <si>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</si>
  <si>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</si>
  <si>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</si>
  <si>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</si>
  <si>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</si>
  <si>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</si>
  <si>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</si>
  <si>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</si>
  <si>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</si>
  <si>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</si>
  <si>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</si>
  <si>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</si>
  <si>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</si>
  <si>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</si>
  <si>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</si>
  <si>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</si>
  <si>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</si>
  <si>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</si>
  <si>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</si>
  <si>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</si>
  <si>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</si>
  <si>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</si>
  <si>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</si>
  <si>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</si>
  <si>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</si>
  <si>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</si>
  <si>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</si>
  <si>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</si>
  <si>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</si>
  <si>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</si>
  <si>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</si>
  <si>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</si>
  <si>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</si>
  <si>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</si>
  <si>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</si>
  <si>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</si>
  <si>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</si>
  <si>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</si>
  <si>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</si>
  <si>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</si>
  <si>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</si>
  <si>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</si>
  <si>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</si>
  <si>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</si>
  <si>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</si>
  <si>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</si>
  <si>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</si>
  <si>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</si>
  <si>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</si>
  <si>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</si>
  <si>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</si>
  <si>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</si>
  <si>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</si>
  <si>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</si>
  <si>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</si>
  <si>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</si>
  <si>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</si>
  <si>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</si>
  <si>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</si>
  <si>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</si>
  <si>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</si>
  <si>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</si>
  <si>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</si>
  <si>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</si>
  <si>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</si>
  <si>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</si>
  <si>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</si>
  <si>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</si>
  <si>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</si>
  <si>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</si>
  <si>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</si>
  <si>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</si>
  <si>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</si>
  <si>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</si>
  <si>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</si>
  <si>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</si>
  <si>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</si>
  <si>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</si>
  <si>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</si>
  <si>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</si>
  <si>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</si>
  <si>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</si>
  <si>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</si>
  <si>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</si>
  <si>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</si>
  <si>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</si>
  <si>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</si>
  <si>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</si>
  <si>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</si>
  <si>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</si>
  <si>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</si>
  <si>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</si>
  <si>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</si>
  <si>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</si>
  <si>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</si>
  <si>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</si>
  <si>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</si>
  <si>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</si>
  <si>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</si>
  <si>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</si>
  <si>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</si>
  <si>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</si>
  <si>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</si>
  <si>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</si>
  <si>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</si>
  <si>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</si>
  <si>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</si>
  <si>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</si>
  <si>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</si>
  <si>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</si>
  <si>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</si>
  <si>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</si>
  <si>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</si>
  <si>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</si>
  <si>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</si>
  <si>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</si>
  <si>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</si>
  <si>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</si>
  <si>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</si>
  <si>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</si>
  <si>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</si>
  <si>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</si>
  <si>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</si>
  <si>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</si>
  <si>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</si>
  <si>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</si>
  <si>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</si>
  <si>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</si>
  <si>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</si>
  <si>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</si>
  <si>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</si>
  <si>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</si>
  <si>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</si>
  <si>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</si>
  <si>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</si>
  <si>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</si>
  <si>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</si>
  <si>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</si>
  <si>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</si>
  <si>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</si>
  <si>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</si>
  <si>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</si>
  <si>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</si>
  <si>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</si>
  <si>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</si>
  <si>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</si>
  <si>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</si>
  <si>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</si>
  <si>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</si>
  <si>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</si>
  <si>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</si>
  <si>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</si>
  <si>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</si>
  <si>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</si>
  <si>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</si>
  <si>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</si>
  <si>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</si>
  <si>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</si>
  <si>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</si>
  <si>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</si>
  <si>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</si>
  <si>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</si>
  <si>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</si>
  <si>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</si>
  <si>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</si>
  <si>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</si>
  <si>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</si>
  <si>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</si>
  <si>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</si>
  <si>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</si>
  <si>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</si>
  <si>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</si>
  <si>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</si>
  <si>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</si>
  <si>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</si>
  <si>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</si>
  <si>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</si>
  <si>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</si>
  <si>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</si>
  <si>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</si>
  <si>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</si>
  <si>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</si>
  <si>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</si>
  <si>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</si>
  <si>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</si>
  <si>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</si>
  <si>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</si>
  <si>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</si>
  <si>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</si>
  <si>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</si>
  <si>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</si>
  <si>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</si>
  <si>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</si>
  <si>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</si>
  <si>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</si>
  <si>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</si>
  <si>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</si>
  <si>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</si>
  <si>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</si>
  <si>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</si>
  <si>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</si>
  <si>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</si>
  <si>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</si>
  <si>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</si>
  <si>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</si>
  <si>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</si>
  <si>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</si>
  <si>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</si>
  <si>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</si>
  <si>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</si>
  <si>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</si>
  <si>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</si>
  <si>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</si>
  <si>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</si>
  <si>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</si>
  <si>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</si>
  <si>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</si>
  <si>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</si>
  <si>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</si>
  <si>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</si>
  <si>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</si>
  <si>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</si>
  <si>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</si>
  <si>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</si>
  <si>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</si>
  <si>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</si>
  <si>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</si>
  <si>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</si>
  <si>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</si>
  <si>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</si>
  <si>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</si>
  <si>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</si>
  <si>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</si>
  <si>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</si>
  <si>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</si>
  <si>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</si>
  <si>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</si>
  <si>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</si>
  <si>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</si>
  <si>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</si>
  <si>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</si>
  <si>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</si>
  <si>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</si>
  <si>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</si>
  <si>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</si>
  <si>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</si>
  <si>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</si>
  <si>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</si>
  <si>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</si>
  <si>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</si>
  <si>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</si>
  <si>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</si>
  <si>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</si>
  <si>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</si>
  <si>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</si>
  <si>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</si>
  <si>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</si>
  <si>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</si>
  <si>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</si>
  <si>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</si>
  <si>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</si>
  <si>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</si>
  <si>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</si>
  <si>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</si>
  <si>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</si>
  <si>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</si>
  <si>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</si>
  <si>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</si>
  <si>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</si>
  <si>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</si>
  <si>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</si>
  <si>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</si>
  <si>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</si>
  <si>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</si>
  <si>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</si>
  <si>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</si>
  <si>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</si>
  <si>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</si>
  <si>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</si>
  <si>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</si>
  <si>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</si>
  <si>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</si>
  <si>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</si>
  <si>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</si>
  <si>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</si>
  <si>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</si>
  <si>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</si>
  <si>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</si>
  <si>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</si>
  <si>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</si>
  <si>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</si>
  <si>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</si>
  <si>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</si>
  <si>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</si>
  <si>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</si>
  <si>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</si>
  <si>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</si>
  <si>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</si>
  <si>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</si>
  <si>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</si>
  <si>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</si>
  <si>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</si>
  <si>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</si>
  <si>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</si>
  <si>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</si>
  <si>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</si>
  <si>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</si>
  <si>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</si>
  <si>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</si>
  <si>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</si>
  <si>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</si>
  <si>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</si>
  <si>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</si>
  <si>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</si>
  <si>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</si>
  <si>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</si>
  <si>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</si>
  <si>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</si>
  <si>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</si>
  <si>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</si>
  <si>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</si>
  <si>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</si>
  <si>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</si>
  <si>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</si>
  <si>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</si>
  <si>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</si>
  <si>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</si>
  <si>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</si>
  <si>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</si>
  <si>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</si>
  <si>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</si>
  <si>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</si>
  <si>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</si>
  <si>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</si>
  <si>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</si>
  <si>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</si>
  <si>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</si>
  <si>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</si>
  <si>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</si>
  <si>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</si>
  <si>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</si>
  <si>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</si>
  <si>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</si>
  <si>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</si>
  <si>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</si>
  <si>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</si>
  <si>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</si>
  <si>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</si>
  <si>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</si>
  <si>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</si>
  <si>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</si>
  <si>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</si>
  <si>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</si>
  <si>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</si>
  <si>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</si>
  <si>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</si>
  <si>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</si>
  <si>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</si>
  <si>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</si>
  <si>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</si>
  <si>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</si>
  <si>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</si>
  <si>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</si>
  <si>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</si>
  <si>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</si>
  <si>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</si>
  <si>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</si>
  <si>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</si>
  <si>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</si>
  <si>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</si>
  <si>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</si>
  <si>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</si>
  <si>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</si>
  <si>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</si>
  <si>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</si>
  <si>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</si>
  <si>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</si>
  <si>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</si>
  <si>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</si>
  <si>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</si>
  <si>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</si>
  <si>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</si>
  <si>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</si>
  <si>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</si>
  <si>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</si>
  <si>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</si>
  <si>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</si>
  <si>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</si>
  <si>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</si>
  <si>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</si>
  <si>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</si>
  <si>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</si>
  <si>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</si>
  <si>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</si>
  <si>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</si>
  <si>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</si>
  <si>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</si>
  <si>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</si>
  <si>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</si>
  <si>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</si>
  <si>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</si>
  <si>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</si>
  <si>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</si>
  <si>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</si>
  <si>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</si>
  <si>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</si>
  <si>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</si>
  <si>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</si>
  <si>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</si>
  <si>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</si>
  <si>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</si>
  <si>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</si>
  <si>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</si>
  <si>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</si>
  <si>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</si>
  <si>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</si>
  <si>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</si>
  <si>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</si>
  <si>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</si>
  <si>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</si>
  <si>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</si>
  <si>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</si>
  <si>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</si>
  <si>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</si>
  <si>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</si>
  <si>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</si>
  <si>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</si>
  <si>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</si>
  <si>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</si>
  <si>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</si>
  <si>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</si>
  <si>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</si>
  <si>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</si>
  <si>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</si>
  <si>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</si>
  <si>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</si>
  <si>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</si>
  <si>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</si>
  <si>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</si>
  <si>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</si>
  <si>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</si>
  <si>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</si>
  <si>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</si>
  <si>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</si>
  <si>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</si>
  <si>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</si>
  <si>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</si>
  <si>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</si>
  <si>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</si>
  <si>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</si>
  <si>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</si>
  <si>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</si>
  <si>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</si>
  <si>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</si>
  <si>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</si>
  <si>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</si>
  <si>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</si>
  <si>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</si>
  <si>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</si>
  <si>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</si>
  <si>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</si>
  <si>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</si>
  <si>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</si>
  <si>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</si>
  <si>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</si>
  <si>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</si>
  <si>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</si>
  <si>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</si>
  <si>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</si>
  <si>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</si>
  <si>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</si>
  <si>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</si>
  <si>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</si>
  <si>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</si>
  <si>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</si>
  <si>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</si>
  <si>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</si>
  <si>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</si>
  <si>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</si>
  <si>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</si>
  <si>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</si>
  <si>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</si>
  <si>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</si>
  <si>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</si>
  <si>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</si>
  <si>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</si>
  <si>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</si>
  <si>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</si>
  <si>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</si>
  <si>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</si>
  <si>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</si>
  <si>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</si>
  <si>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</si>
  <si>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</si>
  <si>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</si>
  <si>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</si>
  <si>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</si>
  <si>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</si>
  <si>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</si>
  <si>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</si>
  <si>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</si>
  <si>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</si>
  <si>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</si>
  <si>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</si>
  <si>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</si>
  <si>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</si>
  <si>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</si>
  <si>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</si>
  <si>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</si>
  <si>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</si>
  <si>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</si>
  <si>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</si>
  <si>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</si>
  <si>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</si>
  <si>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</si>
  <si>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</si>
  <si>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</si>
  <si>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</si>
  <si>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</si>
  <si>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</si>
  <si>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</si>
  <si>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</si>
  <si>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</si>
  <si>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</si>
  <si>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</si>
  <si>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</si>
  <si>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</si>
  <si>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</si>
  <si>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</si>
  <si>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</si>
  <si>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</si>
  <si>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</si>
  <si>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</si>
  <si>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</si>
  <si>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</si>
  <si>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</si>
  <si>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</si>
  <si>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</si>
  <si>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</si>
  <si>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</si>
  <si>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</si>
  <si>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</si>
  <si>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</si>
  <si>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</si>
  <si>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</si>
  <si>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</si>
  <si>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</si>
  <si>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</si>
  <si>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</si>
  <si>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</si>
  <si>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</si>
  <si>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</si>
  <si>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</si>
  <si>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</si>
  <si>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</si>
  <si>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</si>
  <si>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</si>
  <si>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</si>
  <si>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</si>
  <si>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</si>
  <si>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</si>
  <si>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</si>
  <si>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</si>
  <si>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</si>
  <si>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</si>
  <si>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</si>
  <si>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</si>
  <si>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</si>
  <si>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</si>
  <si>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</si>
  <si>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</si>
  <si>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</si>
  <si>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</si>
  <si>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</si>
  <si>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</si>
  <si>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</si>
  <si>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</si>
  <si>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</si>
  <si>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</si>
  <si>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</si>
  <si>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</si>
  <si>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</si>
  <si>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</si>
  <si>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</si>
  <si>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</si>
  <si>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</si>
  <si>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</si>
  <si>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</si>
  <si>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</si>
  <si>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</si>
  <si>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</si>
  <si>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</si>
  <si>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</si>
  <si>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</si>
  <si>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</si>
  <si>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</si>
  <si>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</si>
  <si>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</si>
  <si>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</si>
  <si>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</si>
  <si>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</si>
  <si>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</si>
  <si>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</si>
  <si>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</si>
  <si>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</si>
  <si>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</si>
  <si>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</si>
  <si>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</si>
  <si>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</si>
  <si>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</si>
  <si>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</si>
  <si>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</si>
  <si>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</si>
  <si>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</si>
  <si>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</si>
  <si>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</si>
  <si>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</si>
  <si>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</si>
  <si>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</si>
  <si>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</si>
  <si>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</si>
  <si>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</si>
  <si>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</si>
  <si>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</si>
  <si>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</si>
  <si>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</si>
  <si>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</si>
  <si>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</si>
  <si>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</si>
  <si>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</si>
  <si>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</si>
  <si>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</si>
  <si>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</si>
  <si>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</si>
  <si>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</si>
  <si>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</si>
  <si>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</si>
  <si>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</si>
  <si>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</si>
  <si>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</si>
  <si>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</si>
  <si>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</si>
  <si>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</si>
  <si>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</si>
  <si>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</si>
  <si>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</si>
  <si>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</si>
  <si>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</si>
  <si>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</si>
  <si>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</si>
  <si>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</si>
  <si>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</si>
  <si>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</si>
  <si>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</si>
  <si>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</si>
  <si>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</si>
  <si>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</si>
  <si>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</si>
  <si>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</si>
  <si>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</si>
  <si>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</si>
  <si>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</si>
  <si>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</si>
  <si>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</si>
  <si>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</si>
  <si>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</si>
  <si>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</si>
  <si>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</si>
  <si>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</si>
  <si>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</si>
  <si>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</si>
  <si>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</si>
  <si>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</si>
  <si>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</si>
  <si>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</si>
  <si>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</si>
  <si>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</si>
  <si>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</si>
  <si>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</si>
  <si>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</si>
  <si>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</si>
  <si>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</si>
  <si>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</si>
  <si>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</si>
  <si>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</si>
  <si>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</si>
  <si>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</si>
  <si>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</si>
  <si>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</si>
  <si>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</si>
  <si>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</si>
  <si>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</si>
  <si>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</si>
  <si>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</si>
  <si>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</si>
  <si>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</si>
  <si>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</si>
  <si>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</si>
  <si>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</si>
  <si>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</si>
  <si>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</si>
  <si>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</si>
  <si>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</si>
  <si>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</si>
  <si>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</si>
  <si>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</si>
  <si>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</si>
  <si>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</si>
  <si>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</si>
  <si>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</si>
  <si>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</si>
  <si>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</si>
  <si>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</si>
  <si>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</si>
  <si>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</si>
  <si>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</si>
  <si>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</si>
  <si>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</si>
  <si>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</si>
  <si>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</si>
  <si>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</si>
  <si>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</si>
  <si>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</si>
  <si>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</si>
  <si>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</si>
  <si>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</si>
  <si>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</si>
  <si>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</si>
  <si>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</si>
  <si>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</si>
  <si>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</si>
  <si>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</si>
  <si>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</si>
  <si>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</si>
  <si>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</si>
  <si>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</si>
  <si>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</si>
  <si>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</si>
  <si>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</si>
  <si>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</si>
  <si>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</si>
  <si>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</si>
  <si>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</si>
  <si>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</si>
  <si>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</si>
  <si>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</si>
  <si>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</si>
  <si>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</si>
  <si>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</si>
  <si>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</si>
  <si>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</si>
  <si>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</si>
  <si>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</si>
  <si>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</si>
  <si>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</si>
  <si>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</si>
  <si>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</si>
  <si>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</si>
  <si>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</si>
  <si>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</si>
  <si>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</si>
  <si>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</si>
  <si>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</si>
  <si>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</si>
  <si>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</si>
  <si>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</si>
  <si>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</si>
  <si>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</si>
  <si>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</si>
  <si>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</si>
  <si>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</si>
  <si>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</si>
  <si>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</si>
  <si>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</si>
  <si>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</si>
  <si>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</si>
  <si>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</si>
  <si>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</si>
  <si>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</si>
  <si>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</si>
  <si>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</si>
  <si>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</si>
  <si>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</si>
  <si>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</si>
  <si>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</si>
  <si>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</si>
  <si>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</si>
  <si>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</si>
  <si>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</si>
  <si>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</si>
  <si>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</si>
  <si>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</si>
  <si>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</si>
  <si>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</si>
  <si>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</si>
  <si>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</si>
  <si>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</si>
  <si>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</si>
  <si>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</si>
  <si>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</si>
  <si>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</si>
  <si>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</si>
  <si>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</si>
  <si>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</si>
  <si>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</si>
  <si>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</si>
  <si>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</si>
  <si>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</si>
  <si>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</si>
  <si>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</si>
  <si>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</si>
  <si>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</si>
  <si>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</si>
  <si>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</si>
  <si>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</si>
  <si>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</si>
  <si>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</si>
  <si>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</si>
  <si>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</si>
  <si>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</si>
  <si>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</si>
  <si>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</si>
  <si>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</si>
  <si>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</si>
  <si>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</si>
  <si>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</si>
  <si>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</si>
  <si>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</si>
  <si>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</si>
  <si>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</si>
  <si>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</si>
  <si>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</si>
  <si>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</si>
  <si>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</si>
  <si>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</si>
  <si>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</si>
  <si>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</si>
  <si>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</si>
  <si>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</si>
  <si>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</si>
  <si>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</si>
  <si>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</si>
  <si>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</si>
  <si>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</si>
  <si>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</si>
  <si>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</si>
  <si>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</si>
  <si>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</si>
  <si>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</si>
  <si>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</si>
  <si>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</si>
  <si>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</si>
  <si>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</si>
  <si>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</si>
  <si>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</si>
  <si>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</si>
  <si>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</si>
  <si>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</si>
  <si>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</si>
  <si>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</si>
  <si>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</si>
  <si>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</si>
  <si>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</si>
  <si>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</si>
  <si>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</si>
  <si>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</si>
  <si>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</si>
  <si>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</si>
  <si>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</si>
  <si>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</si>
  <si>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</si>
  <si>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</si>
  <si>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</si>
  <si>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</si>
  <si>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</si>
  <si>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</si>
  <si>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</si>
  <si>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</si>
  <si>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</si>
  <si>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</si>
  <si>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</si>
  <si>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</si>
  <si>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</si>
  <si>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</si>
  <si>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</si>
  <si>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</si>
  <si>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</si>
  <si>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</si>
  <si>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</si>
  <si>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</si>
  <si>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</si>
  <si>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</si>
  <si>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</si>
  <si>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</si>
  <si>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</si>
  <si>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</si>
  <si>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</si>
  <si>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</si>
  <si>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</si>
  <si>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</si>
  <si>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</si>
  <si>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</si>
  <si>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</si>
  <si>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</si>
  <si>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</si>
  <si>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</si>
  <si>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</si>
  <si>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</si>
  <si>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</si>
  <si>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</si>
  <si>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</si>
  <si>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</si>
  <si>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</si>
  <si>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</si>
  <si>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</si>
  <si>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</si>
  <si>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</si>
  <si>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</si>
  <si>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</si>
  <si>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</si>
  <si>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</si>
  <si>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</si>
  <si>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</si>
  <si>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</si>
  <si>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</si>
  <si>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</si>
  <si>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</si>
  <si>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</si>
  <si>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</si>
  <si>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</si>
  <si>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</si>
  <si>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</si>
  <si>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</si>
  <si>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</si>
  <si>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</si>
  <si>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</si>
  <si>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</si>
  <si>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</si>
  <si>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</si>
  <si>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</si>
  <si>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</si>
  <si>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</si>
  <si>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</si>
  <si>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</si>
  <si>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</si>
  <si>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</si>
  <si>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</si>
  <si>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</si>
  <si>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</si>
  <si>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</si>
  <si>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</si>
  <si>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</si>
  <si>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</si>
  <si>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</si>
  <si>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</si>
  <si>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</si>
  <si>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</si>
  <si>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</si>
  <si>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</si>
  <si>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</si>
  <si>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</si>
  <si>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</si>
  <si>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</si>
  <si>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</si>
  <si>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</si>
  <si>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</si>
  <si>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</si>
  <si>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</si>
  <si>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</si>
  <si>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</si>
  <si>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</si>
  <si>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</si>
  <si>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</si>
  <si>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</si>
  <si>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</si>
  <si>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</si>
  <si>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</si>
  <si>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</si>
  <si>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</si>
  <si>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</si>
  <si>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</si>
  <si>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</si>
  <si>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</si>
  <si>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</si>
  <si>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</si>
  <si>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</si>
  <si>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</si>
  <si>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</si>
  <si>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</si>
  <si>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</si>
  <si>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</si>
  <si>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</si>
  <si>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</si>
  <si>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</si>
  <si>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</si>
  <si>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</si>
  <si>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</si>
  <si>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</si>
  <si>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</si>
  <si>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</si>
  <si>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</si>
  <si>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</si>
  <si>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</si>
  <si>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</si>
  <si>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</si>
  <si>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</si>
  <si>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</si>
  <si>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</si>
  <si>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</si>
  <si>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</si>
  <si>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</si>
  <si>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</si>
  <si>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</si>
  <si>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</si>
  <si>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</si>
  <si>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</si>
  <si>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</si>
  <si>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</si>
  <si>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</si>
  <si>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</si>
  <si>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</si>
  <si>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</si>
  <si>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</si>
  <si>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</si>
  <si>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</si>
  <si>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</si>
  <si>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</si>
  <si>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</si>
  <si>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</si>
  <si>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</si>
  <si>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</si>
  <si>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</si>
  <si>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</si>
  <si>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</si>
  <si>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</si>
  <si>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</si>
  <si>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</si>
  <si>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</si>
  <si>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</si>
  <si>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</si>
  <si>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</si>
  <si>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</si>
  <si>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</si>
  <si>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</si>
  <si>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</si>
  <si>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</si>
  <si>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</si>
  <si>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</si>
  <si>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</si>
  <si>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</si>
  <si>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</si>
  <si>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</si>
  <si>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</si>
  <si>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</si>
  <si>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</si>
  <si>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</si>
  <si>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</si>
  <si>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</si>
  <si>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</si>
  <si>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</si>
  <si>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</si>
  <si>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</si>
  <si>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</si>
  <si>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</si>
  <si>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</si>
  <si>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</si>
  <si>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</si>
  <si>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</si>
  <si>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</si>
  <si>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</si>
  <si>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</si>
  <si>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</si>
  <si>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</si>
  <si>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</si>
  <si>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</si>
  <si>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</si>
  <si>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</si>
  <si>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</si>
  <si>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</si>
  <si>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</si>
  <si>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</si>
  <si>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</si>
  <si>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</si>
  <si>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</si>
  <si>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</si>
  <si>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</si>
  <si>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</si>
  <si>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</si>
  <si>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</si>
  <si>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</si>
  <si>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</si>
  <si>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</si>
  <si>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</si>
  <si>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</si>
  <si>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</si>
  <si>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</si>
  <si>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</si>
  <si>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</si>
  <si>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</si>
  <si>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</si>
  <si>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</si>
  <si>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</si>
  <si>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</si>
  <si>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</si>
  <si>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</si>
  <si>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</si>
  <si>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</si>
  <si>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</si>
  <si>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</si>
  <si>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</si>
  <si>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</si>
  <si>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</si>
  <si>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</si>
  <si>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</si>
  <si>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</si>
  <si>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</si>
  <si>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</si>
  <si>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</si>
  <si>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</si>
  <si>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</si>
  <si>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</si>
  <si>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</si>
  <si>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</si>
  <si>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</si>
  <si>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</si>
  <si>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</si>
  <si>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</si>
  <si>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</si>
  <si>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</si>
  <si>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</si>
  <si>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</si>
  <si>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</si>
  <si>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</si>
  <si>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</si>
  <si>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</si>
  <si>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</si>
  <si>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</si>
  <si>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</si>
  <si>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</si>
  <si>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</si>
  <si>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</si>
  <si>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</si>
  <si>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</si>
  <si>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</si>
  <si>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</si>
  <si>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</si>
  <si>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</si>
  <si>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</si>
  <si>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</si>
  <si>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</si>
  <si>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</si>
  <si>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</si>
  <si>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</si>
  <si>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</si>
  <si>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</si>
  <si>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</si>
  <si>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</si>
  <si>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</si>
  <si>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</si>
  <si>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</si>
  <si>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</si>
  <si>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</si>
  <si>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</si>
  <si>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</si>
  <si>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</si>
  <si>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</si>
  <si>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</si>
  <si>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</si>
  <si>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</si>
  <si>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</si>
  <si>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</si>
  <si>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</si>
  <si>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</si>
  <si>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</si>
  <si>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</si>
  <si>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</si>
  <si>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</si>
  <si>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</si>
  <si>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</si>
  <si>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</si>
  <si>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</si>
  <si>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</si>
  <si>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</si>
  <si>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</si>
  <si>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</si>
  <si>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</si>
  <si>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</si>
  <si>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</si>
  <si>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</si>
  <si>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</si>
  <si>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</si>
  <si>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</si>
  <si>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</si>
  <si>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</si>
  <si>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</si>
  <si>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</si>
  <si>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</si>
  <si>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</si>
  <si>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</si>
  <si>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</si>
  <si>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</si>
  <si>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</si>
  <si>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</si>
  <si>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</si>
  <si>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</si>
  <si>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</si>
  <si>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</si>
  <si>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</si>
  <si>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</si>
  <si>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</si>
  <si>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</si>
  <si>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</si>
  <si>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</si>
  <si>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</si>
  <si>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</si>
  <si>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</si>
  <si>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</si>
  <si>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</si>
  <si>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</si>
  <si>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</si>
  <si>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</si>
  <si>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</si>
  <si>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</si>
  <si>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</si>
  <si>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</si>
  <si>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</si>
  <si>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</si>
  <si>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</si>
  <si>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</si>
  <si>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</si>
  <si>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</si>
  <si>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</si>
  <si>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</si>
  <si>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</si>
  <si>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</si>
  <si>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</si>
  <si>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</si>
  <si>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</si>
  <si>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</si>
  <si>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</si>
  <si>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</si>
  <si>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</si>
  <si>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</si>
  <si>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</si>
  <si>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</si>
  <si>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</si>
  <si>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</si>
  <si>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</si>
  <si>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</si>
  <si>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</si>
  <si>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</si>
  <si>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</si>
  <si>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</si>
  <si>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</si>
  <si>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</si>
  <si>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</si>
  <si>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</si>
  <si>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</si>
  <si>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</si>
  <si>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</si>
  <si>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</si>
  <si>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</si>
  <si>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</si>
  <si>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</si>
  <si>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</si>
  <si>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</si>
  <si>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</si>
  <si>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</si>
  <si>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</si>
  <si>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</si>
  <si>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</si>
  <si>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</si>
  <si>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</si>
  <si>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</si>
  <si>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</si>
  <si>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</si>
  <si>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</si>
  <si>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</si>
  <si>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</si>
  <si>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</si>
  <si>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</si>
  <si>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</si>
  <si>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</si>
  <si>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</si>
  <si>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</si>
  <si>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</si>
  <si>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</si>
  <si>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</si>
  <si>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</si>
  <si>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</si>
  <si>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</si>
  <si>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</si>
  <si>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</si>
  <si>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</si>
  <si>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</si>
  <si>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</si>
  <si>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</si>
  <si>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</si>
  <si>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</si>
  <si>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</si>
  <si>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</si>
  <si>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</si>
  <si>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</si>
  <si>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</si>
  <si>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</si>
  <si>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</si>
  <si>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</si>
  <si>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</si>
  <si>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</si>
  <si>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</si>
  <si>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</si>
  <si>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</si>
  <si>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</si>
  <si>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</si>
  <si>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</si>
  <si>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</si>
  <si>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</si>
  <si>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</si>
  <si>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</si>
  <si>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</si>
  <si>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</si>
  <si>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</si>
  <si>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</si>
  <si>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</si>
  <si>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</si>
  <si>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</si>
  <si>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</si>
  <si>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</si>
  <si>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</si>
  <si>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</si>
  <si>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</si>
  <si>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</si>
  <si>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</si>
  <si>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</si>
  <si>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</si>
  <si>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</si>
  <si>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</si>
  <si>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</si>
  <si>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</si>
  <si>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</si>
  <si>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</si>
  <si>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</si>
  <si>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</si>
  <si>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</si>
  <si>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</si>
  <si>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</si>
  <si>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</si>
  <si>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</si>
  <si>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</si>
  <si>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</si>
  <si>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</si>
  <si>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</si>
  <si>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</si>
  <si>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</si>
  <si>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</si>
  <si>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</si>
  <si>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</si>
  <si>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</si>
  <si>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</si>
  <si>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</si>
  <si>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</si>
  <si>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</si>
  <si>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</si>
  <si>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</si>
  <si>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</si>
  <si>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</si>
  <si>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</si>
  <si>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</si>
  <si>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</si>
  <si>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</si>
  <si>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</si>
  <si>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</si>
  <si>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</si>
  <si>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</si>
  <si>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</si>
  <si>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</si>
  <si>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</si>
  <si>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</si>
  <si>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</si>
  <si>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</si>
  <si>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</si>
  <si>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</si>
  <si>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</si>
  <si>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</si>
  <si>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</si>
  <si>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</si>
  <si>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</si>
  <si>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</si>
  <si>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</si>
  <si>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</si>
  <si>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</si>
  <si>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</si>
  <si>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</si>
  <si>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</si>
  <si>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</si>
  <si>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</si>
  <si>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</si>
  <si>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</si>
  <si>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</si>
  <si>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</si>
  <si>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</si>
  <si>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</si>
  <si>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</si>
  <si>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</si>
  <si>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</si>
  <si>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</si>
  <si>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</si>
  <si>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</si>
  <si>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</si>
  <si>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</si>
  <si>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</si>
  <si>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</si>
  <si>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</si>
  <si>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</si>
  <si>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</si>
  <si>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</si>
  <si>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</si>
  <si>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</si>
  <si>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</si>
  <si>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</si>
  <si>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</si>
  <si>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</si>
  <si>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</si>
  <si>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</si>
  <si>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</si>
  <si>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</si>
  <si>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</si>
  <si>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</si>
  <si>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</si>
  <si>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</si>
  <si>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</si>
  <si>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</si>
  <si>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</si>
  <si>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</si>
  <si>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</si>
  <si>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</si>
  <si>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</si>
  <si>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</si>
  <si>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</si>
  <si>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</si>
  <si>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</si>
  <si>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</si>
  <si>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</si>
  <si>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</si>
  <si>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</si>
  <si>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</si>
  <si>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</si>
  <si>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</si>
  <si>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</si>
  <si>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</si>
  <si>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</si>
  <si>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</si>
  <si>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</si>
  <si>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</si>
  <si>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</si>
  <si>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</si>
  <si>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</si>
  <si>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</si>
  <si>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</si>
  <si>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</si>
  <si>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</si>
  <si>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</si>
  <si>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</si>
  <si>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</si>
  <si>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</si>
  <si>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</si>
  <si>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</si>
  <si>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</si>
  <si>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</si>
  <si>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</si>
  <si>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</si>
  <si>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</si>
  <si>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</si>
  <si>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</si>
  <si>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</si>
  <si>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</si>
  <si>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</si>
  <si>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</si>
  <si>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</si>
  <si>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</si>
  <si>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</si>
  <si>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</si>
  <si>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</si>
  <si>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</si>
  <si>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</si>
  <si>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</si>
  <si>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</si>
  <si>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</si>
  <si>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</si>
  <si>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</si>
  <si>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</si>
  <si>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</si>
  <si>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</si>
  <si>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</si>
  <si>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</si>
  <si>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</si>
  <si>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</si>
  <si>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</si>
  <si>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</si>
  <si>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</si>
  <si>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</si>
  <si>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</si>
  <si>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</si>
  <si>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</si>
  <si>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</si>
  <si>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</si>
  <si>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</si>
  <si>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</si>
  <si>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</si>
  <si>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</si>
  <si>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</si>
  <si>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</si>
  <si>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</si>
  <si>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</si>
  <si>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</si>
  <si>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</si>
  <si>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</si>
  <si>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</si>
  <si>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</si>
  <si>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</si>
  <si>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</si>
  <si>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</si>
  <si>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</si>
  <si>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</si>
  <si>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</si>
  <si>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</si>
  <si>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</si>
  <si>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</si>
  <si>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</si>
  <si>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</si>
  <si>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</si>
  <si>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</si>
  <si>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</si>
  <si>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</si>
  <si>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</si>
  <si>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</si>
  <si>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</si>
  <si>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</si>
  <si>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</si>
  <si>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</si>
  <si>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</si>
  <si>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</si>
  <si>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</si>
  <si>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</si>
  <si>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</si>
  <si>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</si>
  <si>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</si>
  <si>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</si>
  <si>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</si>
  <si>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</si>
  <si>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</si>
  <si>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</si>
  <si>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</si>
  <si>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</si>
  <si>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</si>
  <si>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</si>
  <si>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</si>
  <si>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</si>
  <si>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</si>
  <si>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</si>
  <si>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</si>
  <si>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</si>
  <si>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</si>
  <si>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</si>
  <si>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</si>
  <si>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</si>
  <si>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</si>
  <si>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</si>
  <si>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</si>
  <si>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</si>
  <si>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</si>
  <si>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</si>
  <si>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</si>
  <si>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</si>
  <si>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</si>
  <si>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</si>
  <si>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</si>
  <si>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</si>
  <si>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</si>
  <si>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</si>
  <si>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</si>
  <si>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</si>
  <si>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</si>
  <si>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</si>
  <si>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</si>
  <si>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</si>
  <si>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</si>
  <si>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</si>
  <si>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</si>
  <si>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</si>
  <si>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</si>
  <si>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</si>
  <si>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</si>
  <si>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</si>
  <si>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</si>
  <si>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</si>
  <si>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</si>
  <si>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</si>
  <si>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</si>
  <si>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</si>
  <si>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</si>
  <si>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</si>
  <si>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</si>
  <si>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</si>
  <si>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</si>
  <si>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</si>
  <si>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</si>
  <si>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</si>
  <si>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</si>
  <si>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</si>
  <si>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</si>
  <si>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</si>
  <si>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</si>
  <si>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</si>
  <si>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</si>
  <si>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</si>
  <si>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</si>
  <si>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</si>
  <si>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</si>
  <si>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</si>
  <si>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</si>
  <si>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</si>
  <si>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</si>
  <si>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</si>
  <si>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</si>
  <si>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</si>
  <si>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</si>
  <si>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</si>
  <si>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</si>
  <si>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</si>
  <si>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</si>
  <si>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</si>
  <si>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</si>
  <si>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</si>
  <si>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</si>
  <si>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</si>
  <si>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</si>
  <si>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</si>
  <si>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</si>
  <si>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</si>
  <si>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</si>
  <si>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</si>
  <si>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</si>
  <si>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</si>
  <si>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</si>
  <si>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</si>
  <si>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</si>
  <si>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</si>
  <si>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</si>
  <si>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</si>
  <si>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</si>
  <si>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</si>
  <si>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</si>
  <si>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</si>
  <si>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</si>
  <si>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</si>
  <si>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</si>
  <si>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</si>
  <si>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</si>
  <si>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</si>
  <si>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</si>
  <si>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</si>
  <si>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</si>
  <si>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</si>
  <si>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</si>
  <si>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</si>
  <si>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</si>
  <si>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</si>
  <si>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</si>
  <si>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</si>
  <si>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</si>
  <si>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</si>
  <si>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</si>
  <si>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</si>
  <si>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</si>
  <si>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</si>
  <si>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</si>
  <si>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</si>
  <si>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</si>
  <si>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</si>
  <si>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</si>
  <si>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</si>
  <si>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</si>
  <si>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</si>
  <si>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</si>
  <si>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</si>
  <si>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</si>
  <si>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</si>
  <si>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</si>
  <si>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</si>
  <si>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</si>
  <si>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</si>
  <si>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</si>
  <si>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</si>
  <si>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</si>
  <si>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</si>
  <si>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</si>
  <si>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</si>
  <si>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</si>
  <si>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</si>
  <si>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</si>
  <si>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</si>
  <si>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</si>
  <si>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</si>
  <si>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</si>
  <si>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</si>
  <si>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</si>
  <si>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</si>
  <si>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</si>
  <si>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</si>
  <si>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</si>
  <si>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</si>
  <si>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</si>
  <si>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</si>
  <si>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</si>
  <si>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</si>
  <si>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</si>
  <si>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</si>
  <si>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</si>
  <si>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</si>
  <si>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</si>
  <si>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</si>
  <si>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</si>
  <si>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</si>
  <si>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</si>
  <si>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</si>
  <si>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</si>
  <si>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</si>
  <si>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</si>
  <si>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</si>
  <si>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</si>
  <si>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</si>
  <si>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</si>
  <si>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</si>
  <si>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</si>
  <si>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</si>
  <si>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</si>
  <si>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</si>
  <si>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</si>
  <si>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</si>
  <si>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</si>
  <si>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</si>
  <si>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</si>
  <si>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</si>
  <si>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</si>
  <si>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</si>
  <si>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</si>
  <si>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</si>
  <si>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</si>
  <si>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</si>
  <si>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</si>
  <si>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</si>
  <si>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</si>
  <si>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</si>
  <si>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</si>
  <si>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</si>
  <si>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</si>
  <si>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</si>
  <si>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</si>
  <si>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</si>
  <si>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</si>
  <si>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</si>
  <si>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</si>
  <si>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</si>
  <si>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</si>
  <si>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</si>
  <si>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</si>
  <si>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</si>
  <si>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</si>
  <si>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</si>
  <si>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</si>
  <si>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</si>
  <si>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</si>
  <si>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</si>
  <si>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</si>
  <si>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</si>
  <si>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</si>
  <si>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</si>
  <si>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</si>
  <si>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</si>
  <si>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</si>
  <si>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</si>
  <si>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</si>
  <si>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</si>
  <si>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</si>
  <si>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</si>
  <si>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</si>
  <si>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</si>
  <si>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</si>
  <si>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</si>
  <si>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</si>
  <si>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</si>
  <si>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</si>
  <si>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</si>
  <si>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</si>
  <si>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</si>
  <si>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</si>
  <si>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</si>
  <si>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</si>
  <si>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</si>
  <si>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</si>
  <si>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</si>
  <si>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</si>
  <si>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</si>
  <si>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</si>
  <si>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</si>
  <si>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</si>
  <si>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</si>
  <si>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</si>
  <si>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</si>
  <si>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</si>
  <si>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</si>
  <si>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</si>
  <si>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</si>
  <si>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</si>
  <si>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</si>
  <si>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</si>
  <si>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</si>
  <si>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</si>
  <si>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</si>
  <si>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</si>
  <si>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</si>
  <si>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</si>
  <si>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</si>
  <si>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</si>
  <si>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</si>
  <si>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</si>
  <si>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</si>
  <si>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</si>
  <si>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</si>
  <si>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</si>
  <si>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</si>
  <si>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</si>
  <si>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</si>
  <si>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</si>
  <si>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</si>
  <si>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</si>
  <si>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</si>
  <si>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</si>
  <si>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</si>
  <si>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</si>
  <si>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</si>
  <si>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</si>
  <si>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</si>
  <si>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</si>
  <si>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</si>
  <si>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</si>
  <si>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</si>
  <si>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</si>
  <si>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</si>
  <si>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</si>
  <si>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</si>
  <si>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</si>
  <si>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</si>
  <si>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</si>
  <si>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</si>
  <si>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</si>
  <si>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</si>
  <si>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</si>
  <si>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</si>
  <si>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</si>
  <si>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</si>
  <si>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</si>
  <si>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</si>
  <si>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</si>
  <si>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</si>
  <si>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</si>
  <si>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</si>
  <si>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</si>
  <si>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</si>
  <si>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</si>
  <si>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</si>
  <si>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</si>
  <si>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</si>
  <si>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</si>
  <si>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</si>
  <si>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</si>
  <si>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</si>
  <si>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</si>
  <si>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</si>
  <si>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</si>
  <si>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</si>
  <si>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</si>
  <si>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</si>
  <si>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</si>
  <si>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</si>
  <si>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</si>
  <si>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</si>
  <si>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</si>
  <si>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</si>
  <si>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</si>
  <si>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</si>
  <si>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</si>
  <si>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</si>
  <si>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</si>
  <si>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</si>
  <si>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</si>
  <si>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</si>
  <si>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</si>
  <si>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</si>
  <si>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</si>
  <si>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</si>
  <si>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</si>
  <si>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</si>
  <si>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</si>
  <si>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</si>
  <si>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</si>
  <si>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</si>
  <si>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</si>
  <si>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</si>
  <si>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</si>
  <si>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</si>
  <si>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</si>
  <si>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</si>
  <si>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</si>
  <si>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</si>
  <si>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</si>
  <si>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</si>
  <si>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</si>
  <si>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</si>
  <si>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</si>
  <si>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</si>
  <si>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</si>
  <si>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</si>
  <si>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</si>
  <si>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</si>
  <si>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</si>
  <si>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</si>
  <si>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</si>
  <si>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</si>
  <si>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</si>
  <si>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</si>
  <si>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</si>
  <si>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</si>
  <si>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</si>
  <si>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</si>
  <si>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</si>
  <si>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</si>
  <si>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</si>
  <si>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</si>
  <si>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</si>
  <si>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</si>
  <si>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</si>
  <si>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</si>
  <si>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</si>
  <si>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</si>
  <si>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</si>
  <si>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</si>
  <si>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</si>
  <si>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</si>
  <si>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</si>
  <si>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</si>
  <si>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</si>
  <si>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</si>
  <si>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</si>
  <si>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</si>
  <si>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</si>
  <si>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</si>
  <si>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</si>
  <si>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</si>
  <si>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</si>
  <si>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</si>
  <si>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</si>
  <si>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</si>
  <si>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</si>
  <si>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</si>
  <si>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</si>
  <si>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</si>
  <si>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</si>
  <si>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</si>
  <si>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</si>
  <si>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</si>
  <si>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</si>
  <si>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</si>
  <si>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</si>
  <si>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</si>
  <si>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</si>
  <si>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</si>
  <si>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</si>
  <si>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</si>
  <si>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</si>
  <si>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</si>
  <si>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</si>
  <si>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</si>
  <si>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</si>
  <si>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</si>
  <si>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</si>
  <si>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</si>
  <si>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</si>
  <si>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</si>
  <si>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</si>
  <si>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</si>
  <si>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</si>
  <si>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</si>
  <si>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</si>
  <si>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</si>
  <si>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</si>
  <si>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</si>
  <si>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</si>
  <si>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</si>
  <si>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</si>
  <si>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</si>
  <si>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</si>
  <si>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</si>
  <si>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</si>
  <si>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</si>
  <si>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</si>
  <si>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</si>
  <si>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</si>
  <si>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</si>
  <si>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</si>
  <si>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</si>
  <si>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</si>
  <si>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</si>
  <si>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</si>
  <si>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</si>
  <si>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</si>
  <si>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</si>
  <si>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</si>
  <si>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</si>
  <si>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</si>
  <si>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</si>
  <si>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</si>
  <si>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</si>
  <si>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</si>
  <si>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</si>
  <si>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</si>
  <si>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</si>
  <si>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</si>
  <si>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</si>
  <si>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</si>
  <si>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</si>
  <si>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</si>
  <si>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</si>
  <si>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</si>
  <si>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</si>
  <si>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</si>
  <si>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</si>
  <si>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</si>
  <si>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</si>
  <si>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</si>
  <si>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</si>
  <si>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</si>
  <si>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</si>
  <si>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</si>
  <si>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</si>
  <si>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</si>
  <si>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</si>
  <si>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</si>
  <si>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</si>
  <si>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</si>
  <si>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</si>
  <si>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</si>
  <si>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</si>
  <si>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</si>
  <si>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</si>
  <si>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</si>
  <si>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</si>
  <si>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</si>
  <si>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</si>
  <si>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</si>
  <si>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</si>
  <si>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</si>
  <si>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</si>
  <si>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</si>
  <si>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</si>
  <si>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</si>
  <si>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</si>
  <si>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</si>
  <si>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</si>
  <si>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</si>
  <si>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</si>
  <si>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</si>
  <si>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</si>
  <si>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</si>
  <si>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</si>
  <si>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</si>
  <si>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</si>
  <si>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</si>
  <si>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</si>
  <si>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</si>
  <si>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</si>
  <si>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</si>
  <si>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</si>
  <si>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</si>
  <si>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</si>
  <si>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</si>
  <si>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</si>
  <si>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</si>
  <si>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</si>
  <si>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</si>
  <si>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</si>
  <si>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</si>
  <si>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</si>
  <si>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</si>
  <si>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</si>
  <si>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</si>
  <si>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</si>
  <si>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</si>
  <si>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</si>
  <si>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</si>
  <si>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</si>
  <si>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</si>
  <si>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</si>
  <si>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</si>
  <si>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</si>
  <si>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</si>
  <si>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</si>
  <si>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</si>
  <si>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</si>
  <si>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</si>
  <si>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</si>
  <si>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</si>
  <si>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</si>
  <si>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</si>
  <si>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</si>
  <si>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</si>
  <si>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</si>
  <si>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</si>
  <si>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</si>
  <si>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</si>
  <si>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</si>
  <si>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</si>
  <si>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</si>
  <si>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</si>
  <si>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</si>
  <si>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</si>
  <si>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</si>
  <si>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</si>
  <si>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</si>
  <si>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</si>
  <si>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</si>
  <si>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</si>
  <si>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</si>
  <si>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</si>
  <si>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</si>
  <si>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</si>
  <si>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</si>
  <si>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</si>
  <si>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</si>
  <si>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</si>
  <si>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</si>
  <si>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</si>
  <si>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</si>
  <si>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</si>
  <si>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</si>
  <si>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</si>
  <si>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</si>
  <si>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</si>
  <si>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</si>
  <si>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</si>
  <si>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</si>
  <si>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</si>
  <si>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</si>
  <si>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</si>
  <si>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</si>
  <si>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</si>
  <si>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</si>
  <si>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</si>
  <si>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</si>
  <si>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</si>
  <si>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</si>
  <si>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</si>
  <si>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</si>
  <si>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</si>
  <si>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</si>
  <si>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</si>
  <si>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</si>
  <si>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</si>
  <si>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</si>
  <si>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</si>
  <si>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</si>
  <si>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</si>
  <si>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</si>
  <si>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</si>
  <si>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</si>
  <si>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</si>
  <si>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</si>
  <si>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</si>
  <si>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</si>
  <si>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</si>
  <si>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</si>
  <si>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</si>
  <si>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</si>
  <si>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</si>
  <si>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</si>
  <si>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</si>
  <si>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</si>
  <si>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</si>
  <si>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</si>
  <si>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</si>
  <si>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</si>
  <si>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</si>
  <si>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</si>
  <si>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</si>
  <si>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</si>
  <si>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</si>
  <si>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</si>
  <si>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</si>
  <si>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</si>
  <si>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</si>
  <si>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</si>
  <si>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</si>
  <si>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</si>
  <si>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</si>
  <si>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</si>
  <si>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</si>
  <si>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</si>
  <si>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</si>
  <si>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</si>
  <si>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</si>
  <si>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</si>
  <si>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</si>
  <si>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</si>
  <si>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</si>
  <si>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</si>
  <si>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</si>
  <si>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</si>
  <si>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</si>
  <si>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</si>
  <si>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</si>
  <si>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</si>
  <si>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</si>
  <si>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</si>
  <si>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</si>
  <si>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</si>
  <si>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</si>
  <si>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</si>
  <si>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</si>
  <si>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</si>
  <si>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</si>
  <si>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</si>
  <si>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</si>
  <si>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</si>
  <si>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</si>
  <si>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</si>
  <si>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</si>
  <si>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</si>
  <si>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</si>
  <si>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</si>
  <si>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</si>
  <si>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</si>
  <si>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</si>
  <si>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</si>
  <si>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</si>
  <si>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</si>
  <si>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</si>
  <si>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</si>
  <si>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</si>
  <si>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</si>
  <si>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</si>
  <si>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</si>
  <si>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</si>
  <si>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</si>
  <si>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</si>
  <si>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</si>
  <si>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</si>
  <si>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</si>
  <si>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</si>
  <si>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</si>
  <si>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</si>
  <si>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</si>
  <si>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</si>
  <si>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</si>
  <si>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</si>
  <si>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</si>
  <si>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</si>
  <si>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</si>
  <si>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</si>
  <si>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</si>
  <si>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</si>
  <si>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</si>
  <si>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</si>
  <si>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</si>
  <si>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</si>
  <si>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</si>
  <si>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</si>
  <si>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</si>
  <si>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</si>
  <si>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</si>
  <si>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</si>
  <si>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</si>
  <si>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</si>
  <si>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</si>
  <si>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</si>
  <si>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</si>
  <si>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</si>
  <si>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</si>
  <si>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</si>
  <si>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</si>
  <si>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</si>
  <si>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</si>
  <si>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</si>
  <si>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</si>
  <si>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</si>
  <si>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</si>
  <si>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</si>
  <si>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</si>
  <si>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</si>
  <si>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</si>
  <si>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</si>
  <si>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</si>
  <si>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</si>
  <si>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</si>
  <si>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</si>
  <si>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</si>
  <si>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</si>
  <si>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</si>
  <si>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</si>
  <si>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</si>
  <si>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</si>
  <si>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</si>
  <si>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</si>
  <si>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</si>
  <si>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</si>
  <si>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</si>
  <si>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</si>
  <si>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</si>
  <si>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</si>
  <si>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</si>
  <si>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</si>
  <si>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</si>
  <si>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</si>
  <si>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</si>
  <si>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</si>
  <si>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</si>
  <si>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</si>
  <si>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</si>
  <si>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</si>
  <si>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</si>
  <si>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</si>
  <si>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</si>
  <si>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</si>
  <si>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</si>
  <si>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</si>
  <si>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</si>
  <si>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</si>
  <si>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</si>
  <si>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</si>
  <si>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</si>
  <si>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</si>
  <si>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</si>
  <si>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</si>
  <si>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</si>
  <si>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</si>
  <si>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</si>
  <si>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</si>
  <si>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</si>
  <si>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</si>
  <si>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</si>
  <si>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</si>
  <si>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</si>
  <si>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</si>
  <si>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</si>
  <si>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</si>
  <si>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</si>
  <si>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</si>
  <si>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</si>
  <si>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</si>
  <si>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</si>
  <si>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</si>
  <si>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</si>
  <si>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</si>
  <si>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</si>
  <si>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</si>
  <si>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</si>
  <si>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</si>
  <si>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</si>
  <si>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</si>
  <si>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</si>
  <si>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</si>
  <si>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</si>
  <si>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</si>
  <si>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</si>
  <si>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</si>
  <si>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</si>
  <si>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</si>
  <si>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</si>
  <si>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</si>
  <si>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</si>
  <si>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</si>
  <si>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</si>
  <si>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</si>
  <si>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</si>
  <si>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</si>
  <si>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</si>
  <si>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</si>
  <si>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</si>
  <si>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</si>
  <si>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</si>
  <si>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</si>
  <si>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</si>
  <si>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</si>
  <si>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</si>
  <si>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</si>
  <si>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</si>
  <si>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</si>
  <si>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</si>
  <si>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</si>
  <si>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</si>
  <si>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</si>
  <si>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</si>
  <si>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</si>
  <si>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</si>
  <si>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</si>
  <si>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</si>
  <si>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</si>
  <si>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</si>
  <si>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</si>
  <si>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</si>
  <si>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</si>
  <si>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</si>
  <si>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</si>
  <si>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</si>
  <si>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</si>
  <si>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</si>
  <si>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</si>
  <si>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</si>
  <si>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</si>
  <si>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</si>
  <si>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</si>
  <si>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</si>
  <si>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</si>
  <si>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</si>
  <si>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</si>
  <si>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</si>
  <si>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</si>
  <si>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</si>
  <si>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</si>
  <si>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</si>
  <si>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</si>
  <si>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</si>
  <si>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</si>
  <si>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</si>
  <si>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</si>
  <si>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</si>
  <si>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</si>
  <si>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</si>
  <si>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</si>
  <si>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</si>
  <si>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</si>
  <si>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</si>
  <si>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</si>
  <si>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</si>
  <si>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</si>
  <si>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</si>
  <si>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</si>
  <si>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</si>
  <si>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</si>
  <si>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</si>
  <si>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</si>
  <si>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</si>
  <si>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</si>
  <si>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</si>
  <si>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</si>
  <si>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</si>
  <si>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</si>
  <si>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</si>
  <si>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</si>
  <si>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</si>
  <si>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</si>
  <si>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</si>
  <si>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</si>
  <si>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</si>
  <si>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</si>
  <si>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</si>
  <si>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</si>
  <si>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</si>
  <si>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</si>
  <si>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</si>
  <si>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</si>
  <si>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</si>
  <si>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</si>
  <si>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</si>
  <si>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</si>
  <si>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</si>
  <si>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</si>
  <si>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</si>
  <si>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</si>
  <si>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</si>
  <si>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</si>
  <si>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</si>
  <si>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</si>
  <si>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</si>
  <si>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</si>
  <si>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</si>
  <si>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</si>
  <si>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</si>
  <si>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</si>
  <si>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</si>
  <si>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</si>
  <si>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</si>
  <si>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</si>
  <si>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</si>
  <si>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</si>
  <si>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</si>
  <si>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</si>
  <si>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</si>
  <si>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</si>
  <si>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</si>
  <si>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</si>
  <si>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</si>
  <si>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</si>
  <si>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</si>
  <si>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</si>
  <si>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</si>
  <si>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</si>
  <si>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</si>
  <si>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</si>
  <si>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</si>
  <si>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</si>
  <si>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</si>
  <si>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</si>
  <si>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</si>
  <si>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</si>
  <si>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</si>
  <si>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</si>
  <si>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</si>
  <si>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</si>
  <si>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</si>
  <si>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</si>
  <si>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</si>
  <si>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</si>
  <si>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</si>
  <si>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</si>
  <si>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</si>
  <si>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</si>
  <si>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</si>
  <si>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</si>
  <si>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</si>
  <si>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</si>
  <si>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</si>
  <si>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</si>
  <si>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</si>
  <si>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</si>
  <si>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</si>
  <si>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</si>
  <si>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</si>
  <si>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</si>
  <si>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</si>
  <si>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</si>
  <si>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</si>
  <si>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</si>
  <si>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</si>
  <si>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</si>
  <si>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</si>
  <si>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</si>
  <si>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</si>
  <si>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</si>
  <si>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</si>
  <si>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</si>
  <si>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</si>
  <si>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</si>
  <si>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</si>
  <si>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</si>
  <si>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</si>
  <si>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</si>
  <si>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</si>
  <si>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</si>
  <si>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</si>
  <si>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</si>
  <si>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</si>
  <si>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</si>
  <si>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</si>
  <si>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</si>
  <si>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</si>
  <si>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</si>
  <si>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</si>
  <si>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</si>
  <si>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</si>
  <si>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</si>
  <si>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</si>
  <si>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</si>
  <si>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</si>
  <si>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</si>
  <si>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</si>
  <si>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</si>
  <si>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</si>
  <si>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</si>
  <si>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</si>
  <si>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</si>
  <si>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</si>
  <si>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</si>
  <si>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</si>
  <si>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</si>
  <si>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</si>
  <si>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</si>
  <si>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</si>
  <si>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</si>
  <si>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</si>
  <si>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</si>
  <si>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</si>
  <si>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</si>
  <si>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</si>
  <si>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</si>
  <si>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</si>
  <si>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</si>
  <si>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</si>
  <si>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</si>
  <si>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</si>
  <si>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</si>
  <si>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</si>
  <si>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</si>
  <si>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</si>
  <si>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</si>
  <si>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</si>
  <si>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</si>
  <si>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</si>
  <si>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</si>
  <si>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</si>
  <si>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</si>
  <si>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</si>
  <si>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</si>
  <si>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</si>
  <si>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</si>
  <si>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</si>
  <si>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</si>
  <si>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</si>
  <si>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</si>
  <si>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</si>
  <si>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</si>
  <si>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</si>
  <si>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</si>
  <si>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</si>
  <si>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</si>
  <si>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</si>
  <si>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</si>
  <si>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</si>
  <si>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</si>
  <si>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</si>
  <si>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</si>
  <si>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</si>
  <si>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</si>
  <si>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</si>
  <si>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</si>
  <si>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</si>
  <si>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</si>
  <si>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</si>
  <si>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</si>
  <si>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</si>
  <si>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</si>
  <si>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</si>
  <si>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</si>
  <si>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</si>
  <si>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</si>
  <si>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</si>
  <si>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</si>
  <si>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</si>
  <si>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</si>
  <si>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</si>
  <si>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</si>
  <si>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</si>
  <si>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</si>
  <si>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</si>
  <si>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</si>
  <si>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</si>
  <si>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</si>
  <si>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</si>
  <si>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</si>
  <si>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</si>
  <si>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</si>
  <si>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</si>
  <si>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</si>
  <si>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</si>
  <si>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</si>
  <si>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</si>
  <si>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</si>
  <si>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</si>
  <si>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</si>
  <si>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</si>
  <si>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</si>
  <si>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</si>
  <si>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</si>
  <si>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</si>
  <si>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</si>
  <si>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</si>
  <si>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</si>
  <si>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</si>
  <si>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</si>
  <si>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</si>
  <si>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</si>
  <si>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</si>
  <si>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</si>
  <si>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</si>
  <si>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</si>
  <si>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</si>
  <si>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</si>
  <si>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</si>
  <si>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</si>
  <si>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</si>
  <si>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</si>
  <si>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</si>
  <si>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</si>
  <si>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</si>
  <si>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</si>
  <si>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</si>
  <si>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</si>
  <si>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</si>
  <si>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</si>
  <si>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</si>
  <si>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</si>
  <si>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</si>
  <si>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</si>
  <si>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</si>
  <si>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</si>
  <si>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</si>
  <si>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</si>
  <si>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</si>
  <si>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</si>
  <si>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</si>
  <si>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</si>
  <si>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</si>
  <si>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</si>
  <si>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</si>
  <si>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</si>
  <si>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</si>
  <si>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</si>
  <si>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</si>
  <si>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</si>
  <si>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</si>
  <si>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</si>
  <si>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</si>
  <si>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</si>
  <si>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</si>
  <si>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</si>
  <si>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</si>
  <si>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</si>
  <si>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</si>
  <si>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</si>
  <si>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</si>
  <si>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</si>
  <si>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</si>
  <si>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</si>
  <si>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</si>
  <si>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</si>
  <si>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</si>
  <si>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</si>
  <si>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</si>
  <si>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</si>
  <si>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</si>
  <si>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</si>
  <si>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</si>
  <si>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</si>
  <si>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</si>
  <si>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</si>
  <si>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</si>
  <si>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</si>
  <si>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</si>
  <si>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</si>
  <si>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</si>
  <si>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</si>
  <si>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</si>
  <si>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</si>
  <si>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</si>
  <si>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</si>
  <si>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</si>
  <si>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</si>
  <si>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</si>
  <si>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</si>
  <si>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</si>
  <si>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</si>
  <si>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</si>
  <si>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</si>
  <si>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</si>
  <si>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</si>
  <si>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</si>
  <si>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</si>
  <si>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</si>
  <si>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</si>
  <si>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</si>
  <si>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</si>
  <si>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</si>
  <si>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</si>
  <si>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</si>
  <si>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</si>
  <si>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</si>
  <si>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</si>
  <si>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</si>
  <si>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</si>
  <si>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</si>
  <si>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</si>
  <si>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</si>
  <si>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</si>
  <si>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</si>
  <si>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</si>
  <si>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</si>
  <si>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</si>
  <si>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</si>
  <si>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</si>
  <si>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</si>
  <si>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</si>
  <si>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</si>
  <si>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</si>
  <si>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</si>
  <si>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</si>
  <si>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</si>
  <si>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</si>
  <si>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</si>
  <si>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</si>
  <si>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</si>
  <si>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</si>
  <si>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</si>
  <si>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</si>
  <si>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</si>
  <si>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</si>
  <si>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SES-TAAS-5276
12/11/2013 09:23:18 	Carla O. Rocha 	Mudança para a sala onde fica o Rack  	Solicitação Enviada a Operadora</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</si>
  <si>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</si>
  <si>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</si>
  <si>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</si>
  <si>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</si>
  <si>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</si>
  <si>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</si>
  <si>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</si>
  <si>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</si>
  <si>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</si>
  <si>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</si>
  <si>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</si>
  <si>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</si>
  <si>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</si>
  <si>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</si>
  <si>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</si>
  <si>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</si>
  <si>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</si>
  <si>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Responsável pelo local solicitou que o modem ficasse no local atual.</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</si>
  <si>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</si>
  <si>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</si>
  <si>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</si>
  <si>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</si>
  <si>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</si>
  <si>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</si>
  <si>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</si>
  <si>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</si>
  <si>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</si>
  <si>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</si>
  <si>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</si>
  <si>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</si>
  <si>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</si>
  <si>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</si>
  <si>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</si>
  <si>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</si>
  <si>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</si>
  <si>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</si>
  <si>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</si>
  <si>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</si>
  <si>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</si>
  <si>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</si>
  <si>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</si>
  <si>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</si>
  <si>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</si>
  <si>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</si>
  <si>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</si>
  <si>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</si>
  <si>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</si>
  <si>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 xml:space="preserve">Apenas o power ligado. </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</si>
  <si>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</si>
  <si>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</si>
  <si>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</si>
  <si>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</si>
  <si>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</si>
  <si>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</si>
  <si>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</si>
  <si>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</si>
  <si>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</si>
  <si>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Luz de erro ligada.</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</si>
  <si>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</si>
  <si>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</si>
  <si>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</si>
  <si>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</si>
  <si>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</si>
  <si>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A ACEITAR</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</si>
  <si>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</si>
  <si>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</si>
  <si>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</si>
  <si>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</si>
  <si>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</si>
  <si>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</si>
  <si>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</si>
  <si>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</si>
  <si>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</si>
  <si>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</si>
  <si>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</si>
  <si>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</si>
  <si>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</si>
  <si>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</si>
  <si>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</si>
  <si>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</si>
  <si>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</si>
  <si>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</si>
  <si>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</si>
  <si>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</si>
  <si>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</si>
  <si>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</si>
  <si>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</si>
  <si>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</si>
  <si>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</si>
  <si>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</si>
  <si>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</si>
  <si>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</si>
  <si>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</si>
  <si>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</si>
  <si>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</si>
  <si>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</si>
  <si>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</si>
  <si>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</si>
  <si>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</si>
  <si>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</si>
  <si>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</si>
  <si>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</si>
  <si>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</si>
  <si>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A AGENDAR</t>
  </si>
  <si>
    <t>DESPARALISADO</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</si>
  <si>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</si>
  <si>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</si>
  <si>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</si>
  <si>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</si>
  <si>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</si>
  <si>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</si>
  <si>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</si>
  <si>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</si>
  <si>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</si>
  <si>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</si>
  <si>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</si>
  <si>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SES-SATE-0819
19/12/2013 09:52:50 	Carla O. Rocha 	Mudança para o bloco onde estão localizados os equipamentos de mamografia. Procurar por Iáscara ou Amanda  	Solicitação Enviada a Operadora</t>
  </si>
  <si>
    <t xml:space="preserve">Mudança para o bloco onde estão localizados os equipamentos de mamografia. Procurar por Iáscara ou Amanda </t>
  </si>
  <si>
    <t>Instalado.</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</si>
</sst>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s>
  <cellStyleXfs count="2">
    <xf numFmtId="0" fontId="0" fillId="0" borderId="0"/>
    <xf numFmtId="44" fontId="28" fillId="0" borderId="0" applyFont="0" applyFill="0" applyBorder="0" applyAlignment="0" applyProtection="0"/>
  </cellStyleXfs>
  <cellXfs count="486">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0" fontId="4" fillId="18" borderId="4" xfId="0" applyNumberFormat="1" applyFont="1" applyFill="1" applyBorder="1" applyAlignment="1">
      <alignment horizontal="center" vertical="center"/>
    </xf>
    <xf numFmtId="0" fontId="4" fillId="18" borderId="5" xfId="0" applyFont="1" applyFill="1" applyBorder="1" applyAlignment="1">
      <alignment horizontal="center"/>
    </xf>
    <xf numFmtId="14" fontId="4" fillId="18" borderId="5" xfId="0" applyNumberFormat="1" applyFont="1" applyFill="1" applyBorder="1" applyAlignment="1">
      <alignment horizontal="center"/>
    </xf>
    <xf numFmtId="49" fontId="4" fillId="18" borderId="5" xfId="0" applyNumberFormat="1" applyFont="1" applyFill="1" applyBorder="1" applyAlignment="1">
      <alignment horizontal="center" vertical="center"/>
    </xf>
    <xf numFmtId="0" fontId="4" fillId="18" borderId="5" xfId="0" applyFont="1" applyFill="1" applyBorder="1" applyAlignment="1">
      <alignment horizontal="left" wrapText="1"/>
    </xf>
    <xf numFmtId="0" fontId="4" fillId="18" borderId="5" xfId="0" applyFont="1" applyFill="1" applyBorder="1"/>
    <xf numFmtId="0" fontId="4" fillId="18" borderId="5" xfId="0" applyNumberFormat="1" applyFont="1" applyFill="1" applyBorder="1" applyAlignment="1">
      <alignment horizontal="center"/>
    </xf>
    <xf numFmtId="14" fontId="4" fillId="18" borderId="5" xfId="0" applyNumberFormat="1" applyFont="1" applyFill="1" applyBorder="1" applyAlignment="1"/>
    <xf numFmtId="14" fontId="4" fillId="18" borderId="5" xfId="0" applyNumberFormat="1" applyFont="1" applyFill="1" applyBorder="1"/>
    <xf numFmtId="164" fontId="4" fillId="18" borderId="5" xfId="0" applyNumberFormat="1" applyFont="1" applyFill="1" applyBorder="1"/>
    <xf numFmtId="0" fontId="4" fillId="18" borderId="5" xfId="0" applyFont="1" applyFill="1" applyBorder="1" applyAlignment="1"/>
    <xf numFmtId="14" fontId="4" fillId="18" borderId="5" xfId="0" applyNumberFormat="1" applyFont="1" applyFill="1" applyBorder="1" applyAlignment="1">
      <alignment horizontal="left" vertical="center"/>
    </xf>
    <xf numFmtId="0" fontId="4" fillId="18" borderId="0" xfId="0" applyFont="1" applyFill="1"/>
    <xf numFmtId="14" fontId="4" fillId="0" borderId="5" xfId="0" applyNumberFormat="1" applyFont="1" applyFill="1" applyBorder="1"/>
    <xf numFmtId="0" fontId="11" fillId="7" borderId="27" xfId="0" applyFont="1" applyFill="1" applyBorder="1" applyAlignment="1">
      <alignment horizontal="center" vertical="center"/>
    </xf>
    <xf numFmtId="14" fontId="4" fillId="16" borderId="9" xfId="0" applyNumberFormat="1" applyFont="1" applyFill="1" applyBorder="1" applyAlignment="1">
      <alignment horizontal="center"/>
    </xf>
    <xf numFmtId="14" fontId="0" fillId="18" borderId="9" xfId="0" applyNumberFormat="1" applyFill="1" applyBorder="1" applyAlignment="1"/>
    <xf numFmtId="14" fontId="0" fillId="16" borderId="9" xfId="0" applyNumberFormat="1" applyFill="1" applyBorder="1"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97"/>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69" t="s">
        <v>3</v>
      </c>
      <c r="B1" s="470"/>
      <c r="C1" s="470"/>
      <c r="D1" s="470"/>
      <c r="E1" s="470"/>
      <c r="F1" s="470"/>
      <c r="G1" s="470"/>
      <c r="H1" s="470"/>
      <c r="I1" s="470"/>
      <c r="J1" s="470"/>
      <c r="K1" s="470"/>
      <c r="L1" s="470"/>
      <c r="M1" s="470"/>
      <c r="N1" s="470"/>
      <c r="O1" s="470"/>
      <c r="P1" s="470"/>
      <c r="Q1" s="470"/>
      <c r="R1" s="470"/>
      <c r="S1" s="470"/>
      <c r="T1" s="470"/>
      <c r="U1" s="470"/>
      <c r="V1" s="470"/>
      <c r="W1" s="470"/>
      <c r="X1" s="470"/>
      <c r="Y1" s="470"/>
      <c r="Z1" s="470"/>
      <c r="AA1" s="470"/>
      <c r="AB1" s="470"/>
      <c r="AC1" s="470"/>
      <c r="AD1" s="470"/>
      <c r="AE1" s="470"/>
      <c r="AF1" s="470"/>
      <c r="AG1" s="470"/>
      <c r="AH1" s="470"/>
      <c r="AI1" s="471"/>
    </row>
    <row r="2" spans="1:36" ht="9.75" customHeight="1" thickBot="1">
      <c r="A2" s="472"/>
      <c r="B2" s="473"/>
      <c r="C2" s="473"/>
      <c r="D2" s="473"/>
      <c r="E2" s="473"/>
      <c r="F2" s="473"/>
      <c r="G2" s="473"/>
      <c r="H2" s="473"/>
      <c r="I2" s="473"/>
      <c r="J2" s="473"/>
      <c r="K2" s="473"/>
      <c r="L2" s="473"/>
      <c r="M2" s="473"/>
      <c r="N2" s="473"/>
      <c r="O2" s="473"/>
      <c r="P2" s="473"/>
      <c r="Q2" s="473"/>
      <c r="R2" s="474"/>
      <c r="S2" s="473"/>
      <c r="T2" s="473"/>
      <c r="U2" s="473"/>
      <c r="V2" s="473"/>
      <c r="W2" s="473"/>
      <c r="X2" s="473"/>
      <c r="Y2" s="473"/>
      <c r="Z2" s="473"/>
      <c r="AA2" s="475"/>
      <c r="AB2" s="473"/>
      <c r="AC2" s="473"/>
      <c r="AD2" s="474"/>
      <c r="AE2" s="106"/>
      <c r="AF2" s="160"/>
      <c r="AG2" s="367"/>
      <c r="AH2" s="258"/>
    </row>
    <row r="3" spans="1:36" s="1" customFormat="1" ht="38.25" customHeight="1" thickBot="1">
      <c r="A3" s="200" t="s">
        <v>4</v>
      </c>
      <c r="B3" s="85" t="s">
        <v>5</v>
      </c>
      <c r="C3" s="85" t="s">
        <v>14550</v>
      </c>
      <c r="D3" s="85" t="s">
        <v>378</v>
      </c>
      <c r="E3" s="81" t="s">
        <v>456</v>
      </c>
      <c r="F3" s="81" t="s">
        <v>2113</v>
      </c>
      <c r="G3" s="81" t="s">
        <v>6777</v>
      </c>
      <c r="H3" s="81" t="s">
        <v>457</v>
      </c>
      <c r="I3" s="81" t="s">
        <v>458</v>
      </c>
      <c r="J3" s="84" t="s">
        <v>0</v>
      </c>
      <c r="K3" s="84" t="s">
        <v>6768</v>
      </c>
      <c r="L3" s="84" t="s">
        <v>677</v>
      </c>
      <c r="M3" s="84" t="s">
        <v>17654</v>
      </c>
      <c r="N3" s="79" t="s">
        <v>8</v>
      </c>
      <c r="O3" s="79" t="s">
        <v>13947</v>
      </c>
      <c r="P3" s="79" t="s">
        <v>462</v>
      </c>
      <c r="Q3" s="79" t="s">
        <v>461</v>
      </c>
      <c r="R3" s="79" t="s">
        <v>157</v>
      </c>
      <c r="S3" s="67" t="s">
        <v>14170</v>
      </c>
      <c r="T3" s="79" t="s">
        <v>10</v>
      </c>
      <c r="U3" s="66" t="s">
        <v>9</v>
      </c>
      <c r="V3" s="80" t="s">
        <v>159</v>
      </c>
      <c r="W3" s="80" t="s">
        <v>4183</v>
      </c>
      <c r="X3" s="66" t="s">
        <v>219</v>
      </c>
      <c r="Y3" s="81" t="s">
        <v>6</v>
      </c>
      <c r="Z3" s="81" t="s">
        <v>1</v>
      </c>
      <c r="AA3" s="82" t="s">
        <v>450</v>
      </c>
      <c r="AB3" s="82" t="s">
        <v>451</v>
      </c>
      <c r="AC3" s="252" t="s">
        <v>16319</v>
      </c>
      <c r="AD3" s="83" t="s">
        <v>2</v>
      </c>
      <c r="AE3" s="83" t="s">
        <v>6776</v>
      </c>
      <c r="AF3" s="83" t="s">
        <v>13508</v>
      </c>
      <c r="AG3" s="83" t="s">
        <v>20641</v>
      </c>
      <c r="AH3" s="83" t="s">
        <v>19202</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VLOOKUP(D5,Monitoramento!A$2:C362,3,0)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VLOOKUP(D6,Monitoramento!A$2:C363,3,0)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VLOOKUP(D7,Monitoramento!A$2:C364,3,0)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VLOOKUP(D8,Monitoramento!A$2:C365,3,0)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VLOOKUP(D9,Monitoramento!A$2:C366,3,0)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VLOOKUP(D10,Monitoramento!A$2:C367,3,0)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15281</v>
      </c>
      <c r="AC11" s="254">
        <f>VLOOKUP(D11,Faturamento!D$3:F1446,3,0)</f>
        <v>40966</v>
      </c>
      <c r="AD11" s="32"/>
      <c r="AE11" s="14" t="str">
        <f>VLOOKUP(B11,SAOM!B$2:T1552,16,0)</f>
        <v>-</v>
      </c>
      <c r="AF11" s="14">
        <f t="shared" si="1"/>
        <v>41025</v>
      </c>
      <c r="AG11" s="14" t="e">
        <f>VLOOKUP(D11,Monitoramento!A$2:C368,3,0)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VLOOKUP(D12,Monitoramento!A$2:C369,3,0)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VLOOKUP(D13,Monitoramento!A$2:C370,3,0)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VLOOKUP(D14,Monitoramento!A$2:C371,3,0)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f>VLOOKUP(D15,Monitoramento!A$2:C372,3,0)</f>
        <v>41592</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VLOOKUP(D16,Monitoramento!A$2:C373,3,0)</f>
        <v>41551</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VLOOKUP(D17,Monitoramento!A$2:C374,3,0)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VLOOKUP(D18,Monitoramento!A$2:C375,3,0)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15281</v>
      </c>
      <c r="AC19" s="254">
        <f>VLOOKUP(D19,Faturamento!D$3:F1454,3,0)</f>
        <v>40963</v>
      </c>
      <c r="AD19" s="32"/>
      <c r="AE19" s="14" t="str">
        <f>VLOOKUP(B19,SAOM!B$2:T1560,16,0)</f>
        <v>-</v>
      </c>
      <c r="AF19" s="14">
        <f t="shared" si="1"/>
        <v>41022</v>
      </c>
      <c r="AG19" s="14" t="e">
        <f>VLOOKUP(D19,Monitoramento!A$2:C376,3,0)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VLOOKUP(D20,Monitoramento!A$2:C377,3,0)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VLOOKUP(D21,Monitoramento!A$2:C378,3,0)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VLOOKUP(D22,Monitoramento!A$2:C379,3,0)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VLOOKUP(D23,Monitoramento!A$2:C380,3,0)</f>
        <v>#N/A</v>
      </c>
      <c r="AH23" s="98" t="str">
        <f>VLOOKUP(B23,SAOM!B$2:S2103,18,0)</f>
        <v>10.144.16.1</v>
      </c>
      <c r="AI23" s="11" t="s">
        <v>20665</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VLOOKUP(D24,Monitoramento!A$2:C381,3,0)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VLOOKUP(D25,Monitoramento!A$2:C382,3,0)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VLOOKUP(D26,Monitoramento!A$2:C383,3,0)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VLOOKUP(D27,Monitoramento!A$2:C384,3,0)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VLOOKUP(D28,Monitoramento!A$2:C385,3,0)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VLOOKUP(D29,Monitoramento!A$2:C386,3,0)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VLOOKUP(D30,Monitoramento!A$2:C387,3,0)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VLOOKUP(D31,Monitoramento!A$2:C388,3,0)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VLOOKUP(D32,Monitoramento!A$2:C389,3,0)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VLOOKUP(D33,Monitoramento!A$2:C390,3,0)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VLOOKUP(D34,Monitoramento!A$2:C391,3,0)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VLOOKUP(D35,Monitoramento!A$2:C392,3,0)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VLOOKUP(D36,Monitoramento!A$2:C393,3,0)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VLOOKUP(D37,Monitoramento!A$2:C394,3,0)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VLOOKUP(D38,Monitoramento!A$2:C395,3,0)</f>
        <v>41530</v>
      </c>
      <c r="AH38" s="98" t="str">
        <f>VLOOKUP(B38,SAOM!B$2:S2118,18,0)</f>
        <v>10.144.31.1</v>
      </c>
      <c r="AI38" s="11" t="str">
        <f>VLOOKUP(B38,SAOM!B$2:U1696,20,0)</f>
        <v>-</v>
      </c>
      <c r="AJ38" s="46">
        <v>41253</v>
      </c>
      <c r="AK38" s="46">
        <v>41261</v>
      </c>
      <c r="AL38" s="161" t="s">
        <v>8480</v>
      </c>
      <c r="AM38" s="100" t="s">
        <v>12019</v>
      </c>
      <c r="AN38" s="100" t="s">
        <v>13086</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VLOOKUP(D39,Monitoramento!A$2:C396,3,0)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VLOOKUP(D40,Monitoramento!A$2:C397,3,0)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9206</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VLOOKUP(D41,Monitoramento!A$2:C398,3,0)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VLOOKUP(D42,Monitoramento!A$2:C399,3,0)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VLOOKUP(D43,Monitoramento!A$2:C400,3,0)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VLOOKUP(D44,Monitoramento!A$2:C401,3,0)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VLOOKUP(D45,Monitoramento!A$2:C402,3,0)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VLOOKUP(D46,Monitoramento!A$2:C403,3,0)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VLOOKUP(D47,Monitoramento!A$2:C404,3,0)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VLOOKUP(D48,Monitoramento!A$2:C405,3,0)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VLOOKUP(D49,Monitoramento!A$2:C406,3,0)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VLOOKUP(D50,Monitoramento!A$2:C407,3,0)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VLOOKUP(D51,Monitoramento!A$2:C408,3,0)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VLOOKUP(D52,Monitoramento!A$2:C409,3,0)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15281</v>
      </c>
      <c r="AC53" s="254">
        <f>VLOOKUP(D53,Faturamento!D$3:F1488,3,0)</f>
        <v>40955</v>
      </c>
      <c r="AD53" s="32"/>
      <c r="AE53" s="14" t="str">
        <f>VLOOKUP(B53,SAOM!B$2:T1594,16,0)</f>
        <v>-</v>
      </c>
      <c r="AF53" s="14">
        <f t="shared" si="1"/>
        <v>41014</v>
      </c>
      <c r="AG53" s="14" t="e">
        <f>VLOOKUP(D53,Monitoramento!A$2:C410,3,0)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VLOOKUP(D54,Monitoramento!A$2:C411,3,0)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VLOOKUP(D55,Monitoramento!A$2:C412,3,0)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VLOOKUP(D56,Monitoramento!A$2:C413,3,0)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VLOOKUP(D57,Monitoramento!A$2:C414,3,0)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VLOOKUP(D58,Monitoramento!A$2:C415,3,0)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VLOOKUP(D59,Monitoramento!A$2:C416,3,0)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VLOOKUP(D60,Monitoramento!A$2:C417,3,0)</f>
        <v>41250</v>
      </c>
      <c r="AH60" s="98" t="str">
        <f>VLOOKUP(B60,SAOM!B$2:S2140,18,0)</f>
        <v>10.144.53.1</v>
      </c>
      <c r="AI60" s="11" t="str">
        <f>VLOOKUP(B60,SAOM!B$2:U1718,20,0)</f>
        <v>-</v>
      </c>
      <c r="AJ60" s="14">
        <v>41163</v>
      </c>
      <c r="AK60" s="14">
        <v>41295</v>
      </c>
      <c r="AL60" s="38" t="s">
        <v>613</v>
      </c>
      <c r="AM60" s="99" t="s">
        <v>12019</v>
      </c>
      <c r="AN60" s="99" t="s">
        <v>13542</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VLOOKUP(D61,Monitoramento!A$2:C418,3,0)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VLOOKUP(D62,Monitoramento!A$2:C419,3,0)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VLOOKUP(D63,Monitoramento!A$2:C420,3,0)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VLOOKUP(D64,Monitoramento!A$2:C421,3,0)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VLOOKUP(D65,Monitoramento!A$2:C422,3,0)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VLOOKUP(D66,Monitoramento!A$2:C423,3,0)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VLOOKUP(D67,Monitoramento!A$2:C424,3,0)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VLOOKUP(D68,Monitoramento!A$2:C425,3,0)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VLOOKUP(D69,Monitoramento!A$2:C426,3,0)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VLOOKUP(D70,Monitoramento!A$2:C427,3,0)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VLOOKUP(D71,Monitoramento!A$2:C428,3,0)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VLOOKUP(D72,Monitoramento!A$2:C429,3,0)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VLOOKUP(D73,Monitoramento!A$2:C430,3,0)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VLOOKUP(D74,Monitoramento!A$2:C431,3,0)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VLOOKUP(D75,Monitoramento!A$2:C432,3,0)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VLOOKUP(D76,Monitoramento!A$2:C433,3,0)</f>
        <v>#N/A</v>
      </c>
      <c r="AH76" s="98" t="str">
        <f>VLOOKUP(B76,SAOM!B$2:S2156,18,0)</f>
        <v>10.144.82.1</v>
      </c>
      <c r="AI76" s="11" t="str">
        <f>VLOOKUP(B76,SAOM!B$2:U1734,20,0)</f>
        <v>-</v>
      </c>
      <c r="AJ76" s="14">
        <v>41369</v>
      </c>
      <c r="AK76" s="14">
        <v>41369</v>
      </c>
      <c r="AL76" s="38" t="s">
        <v>8479</v>
      </c>
      <c r="AM76" s="99" t="s">
        <v>15287</v>
      </c>
      <c r="AN76" s="99" t="s">
        <v>16015</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VLOOKUP(D77,Monitoramento!A$2:C434,3,0)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VLOOKUP(D78,Monitoramento!A$2:C435,3,0)</f>
        <v>#N/A</v>
      </c>
      <c r="AH78" s="98" t="str">
        <f>VLOOKUP(B78,SAOM!B$2:S2158,18,0)</f>
        <v>10.144.84.1</v>
      </c>
      <c r="AI78" s="11" t="str">
        <f>VLOOKUP(B78,SAOM!B$2:U1736,20,0)</f>
        <v>-</v>
      </c>
      <c r="AJ78" s="14">
        <v>41198</v>
      </c>
      <c r="AK78" s="14">
        <v>41198</v>
      </c>
      <c r="AL78" s="38" t="s">
        <v>8481</v>
      </c>
      <c r="AM78" s="99" t="s">
        <v>8505</v>
      </c>
      <c r="AN78" s="99" t="s">
        <v>8528</v>
      </c>
      <c r="AO78" s="14">
        <v>41278</v>
      </c>
      <c r="AP78" s="14">
        <v>41283</v>
      </c>
      <c r="AQ78" s="38" t="s">
        <v>8481</v>
      </c>
      <c r="AR78" s="99" t="s">
        <v>13549</v>
      </c>
      <c r="AS78" s="99" t="s">
        <v>13595</v>
      </c>
      <c r="AT78" s="14">
        <v>41278</v>
      </c>
      <c r="AU78" s="14">
        <v>41283</v>
      </c>
      <c r="AV78" s="38" t="s">
        <v>8481</v>
      </c>
      <c r="AW78" s="99" t="s">
        <v>13549</v>
      </c>
      <c r="AX78" s="99" t="s">
        <v>13595</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VLOOKUP(D79,Monitoramento!A$2:C436,3,0)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VLOOKUP(D80,Monitoramento!A$2:C437,3,0)</f>
        <v>41301</v>
      </c>
      <c r="AH80" s="98" t="str">
        <f>VLOOKUP(B80,SAOM!B$2:S2160,18,0)</f>
        <v>10.144.71.1</v>
      </c>
      <c r="AI80" s="11" t="str">
        <f>VLOOKUP(B80,SAOM!B$2:U1738,20,0)</f>
        <v>-</v>
      </c>
      <c r="AJ80" s="14">
        <v>41292</v>
      </c>
      <c r="AK80" s="14">
        <v>41309</v>
      </c>
      <c r="AL80" s="38" t="s">
        <v>8481</v>
      </c>
      <c r="AM80" s="99" t="s">
        <v>14069</v>
      </c>
      <c r="AN80" s="99" t="s">
        <v>14828</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15281</v>
      </c>
      <c r="AC81" s="254">
        <f>VLOOKUP(D81,Faturamento!D$3:F1516,3,0)</f>
        <v>40955</v>
      </c>
      <c r="AD81" s="32"/>
      <c r="AE81" s="14" t="str">
        <f>VLOOKUP(B81,SAOM!B$2:T1622,16,0)</f>
        <v>-</v>
      </c>
      <c r="AF81" s="14">
        <f t="shared" si="3"/>
        <v>41014</v>
      </c>
      <c r="AG81" s="14" t="e">
        <f>VLOOKUP(D81,Monitoramento!A$2:C438,3,0)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VLOOKUP(D82,Monitoramento!A$2:C439,3,0)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VLOOKUP(D83,Monitoramento!A$2:C440,3,0)</f>
        <v>41558</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VLOOKUP(D84,Monitoramento!A$2:C441,3,0)</f>
        <v>#N/A</v>
      </c>
      <c r="AH84" s="98" t="str">
        <f>VLOOKUP(B84,SAOM!B$2:S2164,18,0)</f>
        <v>10.144.67.1</v>
      </c>
      <c r="AI84" s="11" t="str">
        <f>VLOOKUP(B84,SAOM!B$2:U1742,20,0)</f>
        <v>-</v>
      </c>
      <c r="AJ84" s="14">
        <v>41163</v>
      </c>
      <c r="AK84" s="14">
        <v>41311</v>
      </c>
      <c r="AL84" s="38" t="s">
        <v>8479</v>
      </c>
      <c r="AM84" s="99" t="s">
        <v>12019</v>
      </c>
      <c r="AN84" s="99" t="s">
        <v>15181</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VLOOKUP(D85,Monitoramento!A$2:C442,3,0)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VLOOKUP(D86,Monitoramento!A$2:C443,3,0)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VLOOKUP(D87,Monitoramento!A$2:C444,3,0)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VLOOKUP(D88,Monitoramento!A$2:C445,3,0)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VLOOKUP(D89,Monitoramento!A$2:C446,3,0)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VLOOKUP(D90,Monitoramento!A$2:C447,3,0)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VLOOKUP(D91,Monitoramento!A$2:C448,3,0)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15281</v>
      </c>
      <c r="AC92" s="254">
        <f>VLOOKUP(D92,Faturamento!D$3:F1527,3,0)</f>
        <v>40968</v>
      </c>
      <c r="AD92" s="32"/>
      <c r="AE92" s="14" t="str">
        <f>VLOOKUP(B92,SAOM!B$2:T1633,16,0)</f>
        <v>-</v>
      </c>
      <c r="AF92" s="14">
        <f t="shared" si="3"/>
        <v>41029</v>
      </c>
      <c r="AG92" s="14">
        <f>VLOOKUP(D92,Monitoramento!A$2:C449,3,0)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VLOOKUP(D93,Monitoramento!A$2:C450,3,0)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VLOOKUP(D94,Monitoramento!A$2:C451,3,0)</f>
        <v>#N/A</v>
      </c>
      <c r="AH94" s="98" t="str">
        <f>VLOOKUP(B94,SAOM!B$2:S2174,18,0)</f>
        <v>10.144.88.1</v>
      </c>
      <c r="AI94" s="11" t="str">
        <f>VLOOKUP(B94,SAOM!B$2:U1752,20,0)</f>
        <v>-</v>
      </c>
      <c r="AJ94" s="14">
        <v>41327</v>
      </c>
      <c r="AK94" s="14">
        <v>41337</v>
      </c>
      <c r="AL94" s="161" t="s">
        <v>613</v>
      </c>
      <c r="AM94" s="14" t="s">
        <v>15467</v>
      </c>
      <c r="AN94" s="99" t="s">
        <v>13542</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VLOOKUP(D95,Monitoramento!A$2:C452,3,0)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VLOOKUP(D96,Monitoramento!A$2:C453,3,0)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VLOOKUP(D97,Monitoramento!A$2:C454,3,0)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VLOOKUP(D98,Monitoramento!A$2:C455,3,0)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VLOOKUP(D99,Monitoramento!A$2:C456,3,0)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VLOOKUP(D100,Monitoramento!A$2:C457,3,0)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VLOOKUP(D101,Monitoramento!A$2:C458,3,0)</f>
        <v>41586</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VLOOKUP(D102,Monitoramento!A$2:C459,3,0)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VLOOKUP(D103,Monitoramento!A$2:C460,3,0)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VLOOKUP(D104,Monitoramento!A$2:C461,3,0)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VLOOKUP(D105,Monitoramento!A$2:C462,3,0)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VLOOKUP(D106,Monitoramento!A$2:C463,3,0)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VLOOKUP(D107,Monitoramento!A$2:C464,3,0)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VLOOKUP(D108,Monitoramento!A$2:C465,3,0)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VLOOKUP(D109,Monitoramento!A$2:C466,3,0)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15281</v>
      </c>
      <c r="AC110" s="254">
        <f>VLOOKUP(D110,Faturamento!D$3:F1545,3,0)</f>
        <v>41029</v>
      </c>
      <c r="AD110" s="32"/>
      <c r="AE110" s="14" t="str">
        <f>VLOOKUP(B110,SAOM!B$2:T1651,16,0)</f>
        <v>-</v>
      </c>
      <c r="AF110" s="14">
        <f t="shared" si="3"/>
        <v>41088</v>
      </c>
      <c r="AG110" s="14" t="e">
        <f>VLOOKUP(D110,Monitoramento!A$2:C467,3,0)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VLOOKUP(D111,Monitoramento!A$2:C468,3,0)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VLOOKUP(D112,Monitoramento!A$2:C469,3,0)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VLOOKUP(D113,Monitoramento!A$2:C470,3,0)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VLOOKUP(D114,Monitoramento!A$2:C471,3,0)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VLOOKUP(D115,Monitoramento!A$2:C472,3,0)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VLOOKUP(D116,Monitoramento!A$2:C473,3,0)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VLOOKUP(D117,Monitoramento!A$2:C474,3,0)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VLOOKUP(D118,Monitoramento!A$2:C475,3,0)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VLOOKUP(D119,Monitoramento!A$2:C476,3,0)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VLOOKUP(D120,Monitoramento!A$2:C477,3,0)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15281</v>
      </c>
      <c r="AC121" s="254">
        <f>VLOOKUP(D121,Faturamento!D$3:F1556,3,0)</f>
        <v>40997</v>
      </c>
      <c r="AD121" s="32"/>
      <c r="AE121" s="14" t="str">
        <f>VLOOKUP(B121,SAOM!B$2:T1662,16,0)</f>
        <v>-</v>
      </c>
      <c r="AF121" s="14">
        <f t="shared" si="3"/>
        <v>41056</v>
      </c>
      <c r="AG121" s="14" t="e">
        <f>VLOOKUP(D121,Monitoramento!A$2:C478,3,0)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VLOOKUP(D122,Monitoramento!A$2:C479,3,0)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VLOOKUP(D123,Monitoramento!A$2:C480,3,0)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VLOOKUP(D124,Monitoramento!A$2:C481,3,0)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15281</v>
      </c>
      <c r="AC125" s="254">
        <f>VLOOKUP(D125,Faturamento!D$3:F1560,3,0)</f>
        <v>41019</v>
      </c>
      <c r="AD125" s="14"/>
      <c r="AE125" s="14" t="str">
        <f>VLOOKUP(B125,SAOM!B$2:T1666,16,0)</f>
        <v>-</v>
      </c>
      <c r="AF125" s="14">
        <f t="shared" si="3"/>
        <v>41078</v>
      </c>
      <c r="AG125" s="14">
        <f>VLOOKUP(D125,Monitoramento!A$2:C482,3,0)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VLOOKUP(D126,Monitoramento!A$2:C483,3,0)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VLOOKUP(D127,Monitoramento!A$2:C484,3,0)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VLOOKUP(D128,Monitoramento!A$2:C485,3,0)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VLOOKUP(D129,Monitoramento!A$2:C486,3,0)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15281</v>
      </c>
      <c r="AC130" s="254">
        <f>VLOOKUP(D130,Faturamento!D$3:F1565,3,0)</f>
        <v>41001</v>
      </c>
      <c r="AD130" s="32"/>
      <c r="AE130" s="14" t="str">
        <f>VLOOKUP(B130,SAOM!B$2:T1671,16,0)</f>
        <v>-</v>
      </c>
      <c r="AF130" s="14">
        <f t="shared" si="3"/>
        <v>41060</v>
      </c>
      <c r="AG130" s="14" t="e">
        <f>VLOOKUP(D130,Monitoramento!A$2:C487,3,0)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15281</v>
      </c>
      <c r="AC131" s="254">
        <f>VLOOKUP(D131,Faturamento!D$3:F1566,3,0)</f>
        <v>41013</v>
      </c>
      <c r="AD131" s="32"/>
      <c r="AE131" s="14" t="str">
        <f>VLOOKUP(B131,SAOM!B$2:T1672,16,0)</f>
        <v>-</v>
      </c>
      <c r="AF131" s="14">
        <f t="shared" si="3"/>
        <v>41072</v>
      </c>
      <c r="AG131" s="14" t="e">
        <f>VLOOKUP(D131,Monitoramento!A$2:C488,3,0)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VLOOKUP(D132,Monitoramento!A$2:C489,3,0)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15281</v>
      </c>
      <c r="AC133" s="254">
        <f>VLOOKUP(D133,Faturamento!D$3:F1568,3,0)</f>
        <v>41000</v>
      </c>
      <c r="AD133" s="90"/>
      <c r="AE133" s="14" t="str">
        <f>VLOOKUP(B133,SAOM!B$2:T1674,16,0)</f>
        <v>-</v>
      </c>
      <c r="AF133" s="14">
        <f t="shared" ref="AF133:AF196" si="5">AA133+90</f>
        <v>41059</v>
      </c>
      <c r="AG133" s="14" t="e">
        <f>VLOOKUP(D133,Monitoramento!A$2:C490,3,0)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VLOOKUP(D134,Monitoramento!A$2:C491,3,0)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15281</v>
      </c>
      <c r="AC135" s="254">
        <f>VLOOKUP(D135,Faturamento!D$3:F1570,3,0)</f>
        <v>41019</v>
      </c>
      <c r="AD135" s="14"/>
      <c r="AE135" s="14" t="str">
        <f>VLOOKUP(B135,SAOM!B$2:T1676,16,0)</f>
        <v>-</v>
      </c>
      <c r="AF135" s="14">
        <f t="shared" si="5"/>
        <v>41078</v>
      </c>
      <c r="AG135" s="14" t="e">
        <f>VLOOKUP(D135,Monitoramento!A$2:C492,3,0)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VLOOKUP(D136,Monitoramento!A$2:C493,3,0)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9203</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VLOOKUP(D137,Monitoramento!A$2:C494,3,0)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VLOOKUP(D138,Monitoramento!A$2:C495,3,0)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15281</v>
      </c>
      <c r="AC139" s="254">
        <f>VLOOKUP(D139,Faturamento!D$3:F1574,3,0)</f>
        <v>41005</v>
      </c>
      <c r="AD139" s="32"/>
      <c r="AE139" s="14" t="str">
        <f>VLOOKUP(B139,SAOM!B$2:T1680,16,0)</f>
        <v>-</v>
      </c>
      <c r="AF139" s="14">
        <f t="shared" si="5"/>
        <v>41064</v>
      </c>
      <c r="AG139" s="14" t="e">
        <f>VLOOKUP(D139,Monitoramento!A$2:C496,3,0)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VLOOKUP(D140,Monitoramento!A$2:C497,3,0)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VLOOKUP(D141,Monitoramento!A$2:C498,3,0)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VLOOKUP(D142,Monitoramento!A$2:C499,3,0)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15281</v>
      </c>
      <c r="AC143" s="254">
        <f>VLOOKUP(D143,Faturamento!D$3:F1578,3,0)</f>
        <v>41001</v>
      </c>
      <c r="AD143" s="32"/>
      <c r="AE143" s="14" t="str">
        <f>VLOOKUP(B143,SAOM!B$2:T1684,16,0)</f>
        <v>-</v>
      </c>
      <c r="AF143" s="14">
        <f t="shared" si="5"/>
        <v>41060</v>
      </c>
      <c r="AG143" s="14" t="e">
        <f>VLOOKUP(D143,Monitoramento!A$2:C500,3,0)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VLOOKUP(D144,Monitoramento!A$2:C501,3,0)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VLOOKUP(D145,Monitoramento!A$2:C502,3,0)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VLOOKUP(D146,Monitoramento!A$2:C503,3,0)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VLOOKUP(D147,Monitoramento!A$2:C504,3,0)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VLOOKUP(D148,Monitoramento!A$2:C505,3,0)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VLOOKUP(D149,Monitoramento!A$2:C506,3,0)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VLOOKUP(D150,Monitoramento!A$2:C507,3,0)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15281</v>
      </c>
      <c r="AC151" s="254">
        <f>VLOOKUP(D151,Faturamento!D$3:F1586,3,0)</f>
        <v>41001</v>
      </c>
      <c r="AD151" s="32"/>
      <c r="AE151" s="14" t="str">
        <f>VLOOKUP(B151,SAOM!B$2:T1692,16,0)</f>
        <v>-</v>
      </c>
      <c r="AF151" s="14">
        <f t="shared" si="5"/>
        <v>41060</v>
      </c>
      <c r="AG151" s="14" t="e">
        <f>VLOOKUP(D151,Monitoramento!A$2:C508,3,0)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VLOOKUP(D152,Monitoramento!A$2:C509,3,0)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VLOOKUP(D153,Monitoramento!A$2:C510,3,0)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VLOOKUP(D154,Monitoramento!A$2:C511,3,0)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VLOOKUP(D155,Monitoramento!A$2:C512,3,0)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VLOOKUP(D156,Monitoramento!A$2:C513,3,0)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VLOOKUP(D157,Monitoramento!A$2:C514,3,0)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15281</v>
      </c>
      <c r="AC158" s="254">
        <f>VLOOKUP(D158,Faturamento!D$3:F1593,3,0)</f>
        <v>41005</v>
      </c>
      <c r="AD158" s="32"/>
      <c r="AE158" s="14" t="str">
        <f>VLOOKUP(B158,SAOM!B$2:T1699,16,0)</f>
        <v>-</v>
      </c>
      <c r="AF158" s="14">
        <f t="shared" si="5"/>
        <v>41064</v>
      </c>
      <c r="AG158" s="14">
        <f>VLOOKUP(D158,Monitoramento!A$2:C515,3,0)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VLOOKUP(D159,Monitoramento!A$2:C516,3,0)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15281</v>
      </c>
      <c r="AC160" s="254">
        <f>VLOOKUP(D160,Faturamento!D$3:F1595,3,0)</f>
        <v>41001</v>
      </c>
      <c r="AD160" s="32"/>
      <c r="AE160" s="14" t="str">
        <f>VLOOKUP(B160,SAOM!B$2:T1701,16,0)</f>
        <v>-</v>
      </c>
      <c r="AF160" s="14">
        <f t="shared" si="5"/>
        <v>41060</v>
      </c>
      <c r="AG160" s="14" t="e">
        <f>VLOOKUP(D160,Monitoramento!A$2:C517,3,0)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15281</v>
      </c>
      <c r="AC161" s="254">
        <f>VLOOKUP(D161,Faturamento!D$3:F1596,3,0)</f>
        <v>41001</v>
      </c>
      <c r="AD161" s="32"/>
      <c r="AE161" s="14" t="str">
        <f>VLOOKUP(B161,SAOM!B$2:T1702,16,0)</f>
        <v>-</v>
      </c>
      <c r="AF161" s="14">
        <f t="shared" si="5"/>
        <v>41060</v>
      </c>
      <c r="AG161" s="14">
        <f>VLOOKUP(D161,Monitoramento!A$2:C518,3,0)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15281</v>
      </c>
      <c r="AC162" s="254">
        <f>VLOOKUP(D162,Faturamento!D$3:F1597,3,0)</f>
        <v>41033</v>
      </c>
      <c r="AD162" s="14"/>
      <c r="AE162" s="14" t="str">
        <f>VLOOKUP(B162,SAOM!B$2:T1703,16,0)</f>
        <v>-</v>
      </c>
      <c r="AF162" s="14">
        <f t="shared" si="5"/>
        <v>41092</v>
      </c>
      <c r="AG162" s="14" t="e">
        <f>VLOOKUP(D162,Monitoramento!A$2:C519,3,0)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VLOOKUP(D163,Monitoramento!A$2:C520,3,0)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15281</v>
      </c>
      <c r="AC164" s="254">
        <f>VLOOKUP(D164,Faturamento!D$3:F1599,3,0)</f>
        <v>41145</v>
      </c>
      <c r="AD164" s="63" t="s">
        <v>5207</v>
      </c>
      <c r="AE164" s="14" t="str">
        <f>VLOOKUP(B164,SAOM!B$2:T1705,16,0)</f>
        <v>-</v>
      </c>
      <c r="AF164" s="14">
        <f t="shared" si="5"/>
        <v>41204</v>
      </c>
      <c r="AG164" s="14" t="e">
        <f>VLOOKUP(D164,Monitoramento!A$2:C521,3,0)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15281</v>
      </c>
      <c r="AC165" s="254">
        <f>VLOOKUP(D165,Faturamento!D$3:F1600,3,0)</f>
        <v>41005</v>
      </c>
      <c r="AD165" s="32"/>
      <c r="AE165" s="14" t="str">
        <f>VLOOKUP(B165,SAOM!B$2:T1706,16,0)</f>
        <v>o Mac 00200e104a51 foi alterado pois o modem não estava ligando</v>
      </c>
      <c r="AF165" s="14">
        <f t="shared" si="5"/>
        <v>41064</v>
      </c>
      <c r="AG165" s="14" t="e">
        <f>VLOOKUP(D165,Monitoramento!A$2:C522,3,0)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VLOOKUP(D166,Monitoramento!A$2:C523,3,0)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VLOOKUP(D167,Monitoramento!A$2:C524,3,0)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VLOOKUP(D168,Monitoramento!A$2:C525,3,0)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VLOOKUP(D169,Monitoramento!A$2:C526,3,0)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VLOOKUP(D170,Monitoramento!A$2:C527,3,0)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VLOOKUP(D171,Monitoramento!A$2:C528,3,0)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VLOOKUP(D172,Monitoramento!A$2:C529,3,0)</f>
        <v>41474</v>
      </c>
      <c r="AH172" s="98" t="str">
        <f>VLOOKUP(B172,SAOM!B$2:S2252,18,0)</f>
        <v>10.144.187.1</v>
      </c>
      <c r="AI172" s="11" t="str">
        <f>VLOOKUP(B172,SAOM!B$2:U1830,20,0)</f>
        <v>Vai deixar conectado no modem.</v>
      </c>
      <c r="AJ172" s="46">
        <v>41484</v>
      </c>
      <c r="AK172" s="46">
        <v>41494</v>
      </c>
      <c r="AL172" s="161" t="s">
        <v>15887</v>
      </c>
      <c r="AM172" s="100" t="s">
        <v>20401</v>
      </c>
      <c r="AN172" s="100" t="s">
        <v>20477</v>
      </c>
      <c r="AO172" s="46">
        <v>41509</v>
      </c>
      <c r="AP172" s="46">
        <v>41514</v>
      </c>
      <c r="AQ172" s="161" t="s">
        <v>15887</v>
      </c>
      <c r="AR172" s="100" t="s">
        <v>15286</v>
      </c>
      <c r="AS172" s="100" t="s">
        <v>20614</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VLOOKUP(D173,Monitoramento!A$2:C530,3,0)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VLOOKUP(D174,Monitoramento!A$2:C531,3,0)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VLOOKUP(D175,Monitoramento!A$2:C532,3,0)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9252</v>
      </c>
      <c r="AA176" s="14">
        <v>41233</v>
      </c>
      <c r="AB176" s="19"/>
      <c r="AC176" s="254">
        <f>VLOOKUP(D176,Faturamento!D$3:F1611,3,0)</f>
        <v>41264</v>
      </c>
      <c r="AD176" s="14" t="s">
        <v>3793</v>
      </c>
      <c r="AE176" s="14" t="str">
        <f>VLOOKUP(B176,SAOM!B$2:T1717,16,0)</f>
        <v>-</v>
      </c>
      <c r="AF176" s="14">
        <f t="shared" si="5"/>
        <v>41323</v>
      </c>
      <c r="AG176" s="14" t="e">
        <f>VLOOKUP(D176,Monitoramento!A$2:C533,3,0)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VLOOKUP(D177,Monitoramento!A$2:C534,3,0)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VLOOKUP(D178,Monitoramento!A$2:C535,3,0)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VLOOKUP(D179,Monitoramento!A$2:C536,3,0)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VLOOKUP(D180,Monitoramento!A$2:C537,3,0)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VLOOKUP(D181,Monitoramento!A$2:C538,3,0)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VLOOKUP(D182,Monitoramento!A$2:C539,3,0)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VLOOKUP(D183,Monitoramento!A$2:C540,3,0)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VLOOKUP(D184,Monitoramento!A$2:C541,3,0)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VLOOKUP(D185,Monitoramento!A$2:C542,3,0)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VLOOKUP(D186,Monitoramento!A$2:C543,3,0)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VLOOKUP(D187,Monitoramento!A$2:C544,3,0)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VLOOKUP(D188,Monitoramento!A$2:C545,3,0)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VLOOKUP(D189,Monitoramento!A$2:C546,3,0)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15281</v>
      </c>
      <c r="AC190" s="254">
        <f>VLOOKUP(D190,Faturamento!D$3:F1625,3,0)</f>
        <v>41005</v>
      </c>
      <c r="AD190" s="32"/>
      <c r="AE190" s="14" t="str">
        <f>VLOOKUP(B190,SAOM!B$2:T1731,16,0)</f>
        <v>-</v>
      </c>
      <c r="AF190" s="14">
        <f t="shared" si="5"/>
        <v>41064</v>
      </c>
      <c r="AG190" s="14">
        <f>VLOOKUP(D190,Monitoramento!A$2:C547,3,0)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VLOOKUP(D191,Monitoramento!A$2:C548,3,0)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15281</v>
      </c>
      <c r="AC192" s="254">
        <f>VLOOKUP(D192,Faturamento!D$3:F1627,3,0)</f>
        <v>41013</v>
      </c>
      <c r="AD192" s="90"/>
      <c r="AE192" s="14" t="str">
        <f>VLOOKUP(B192,SAOM!B$2:T1733,16,0)</f>
        <v>feita troca de MAC por Jefferson Marques. Autorizada por Hernan Alves.</v>
      </c>
      <c r="AF192" s="14">
        <f t="shared" si="5"/>
        <v>41072</v>
      </c>
      <c r="AG192" s="14">
        <f>VLOOKUP(D192,Monitoramento!A$2:C549,3,0)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VLOOKUP(D193,Monitoramento!A$2:C550,3,0)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VLOOKUP(D194,Monitoramento!A$2:C551,3,0)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VLOOKUP(D195,Monitoramento!A$2:C552,3,0)</f>
        <v>41481</v>
      </c>
      <c r="AH195" s="98" t="str">
        <f>VLOOKUP(B195,SAOM!B$2:S2275,18,0)</f>
        <v>10.144.220.1</v>
      </c>
      <c r="AI195" s="11" t="str">
        <f>VLOOKUP(B195,SAOM!B$2:U1853,20,0)</f>
        <v>Cabo possui tamanho incorreto</v>
      </c>
      <c r="AJ195" s="14">
        <v>41546</v>
      </c>
      <c r="AK195" s="14">
        <v>41529</v>
      </c>
      <c r="AL195" s="38" t="s">
        <v>8479</v>
      </c>
      <c r="AM195" s="98" t="s">
        <v>20621</v>
      </c>
      <c r="AN195" s="98" t="s">
        <v>20666</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15281</v>
      </c>
      <c r="AC196" s="254">
        <f>VLOOKUP(D196,Faturamento!D$3:F1631,3,0)</f>
        <v>41014</v>
      </c>
      <c r="AD196" s="32" t="s">
        <v>1295</v>
      </c>
      <c r="AE196" s="14" t="str">
        <f>VLOOKUP(B196,SAOM!B$2:T1737,16,0)</f>
        <v>OS corrigida pela Prodemge em 08/03.</v>
      </c>
      <c r="AF196" s="14">
        <f t="shared" si="5"/>
        <v>41073</v>
      </c>
      <c r="AG196" s="14" t="e">
        <f>VLOOKUP(D196,Monitoramento!A$2:C553,3,0)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15281</v>
      </c>
      <c r="AC197" s="254">
        <f>VLOOKUP(D197,Faturamento!D$3:F1632,3,0)</f>
        <v>41013</v>
      </c>
      <c r="AD197" s="32"/>
      <c r="AE197" s="14" t="str">
        <f>VLOOKUP(B197,SAOM!B$2:T1738,16,0)</f>
        <v>OS alterada pela Prodemge no dia 08/03.</v>
      </c>
      <c r="AF197" s="14">
        <f t="shared" ref="AF197:AF260" si="7">AA197+90</f>
        <v>41073</v>
      </c>
      <c r="AG197" s="14" t="e">
        <f>VLOOKUP(D197,Monitoramento!A$2:C554,3,0)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VLOOKUP(D198,Monitoramento!A$2:C555,3,0)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9206</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VLOOKUP(D199,Monitoramento!A$2:C556,3,0)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VLOOKUP(D200,Monitoramento!A$2:C557,3,0)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VLOOKUP(D201,Monitoramento!A$2:C558,3,0)</f>
        <v>#N/A</v>
      </c>
      <c r="AH201" s="98" t="str">
        <f>VLOOKUP(B201,SAOM!B$2:S2281,18,0)</f>
        <v>10.144.213.1</v>
      </c>
      <c r="AI201" s="11" t="str">
        <f>VLOOKUP(B201,SAOM!B$2:U1859,20,0)</f>
        <v>-</v>
      </c>
      <c r="AJ201" s="14">
        <v>41184</v>
      </c>
      <c r="AK201" s="14">
        <v>41192</v>
      </c>
      <c r="AL201" s="38" t="s">
        <v>454</v>
      </c>
      <c r="AM201" s="98" t="s">
        <v>8507</v>
      </c>
      <c r="AN201" s="98" t="s">
        <v>8529</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VLOOKUP(D202,Monitoramento!A$2:C559,3,0)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VLOOKUP(D203,Monitoramento!A$2:C560,3,0)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VLOOKUP(D204,Monitoramento!A$2:C561,3,0)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15282</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VLOOKUP(D205,Monitoramento!A$2:C562,3,0)</f>
        <v>#N/A</v>
      </c>
      <c r="AH205" s="98" t="str">
        <f>VLOOKUP(B205,SAOM!B$2:S2285,18,0)</f>
        <v>10.144.217.1</v>
      </c>
      <c r="AI205" s="11" t="str">
        <f>VLOOKUP(B205,SAOM!B$2:U1863,20,0)</f>
        <v>Cabo curto</v>
      </c>
      <c r="AJ205" s="14">
        <v>41163</v>
      </c>
      <c r="AK205" s="14">
        <v>41432</v>
      </c>
      <c r="AL205" s="161" t="s">
        <v>15887</v>
      </c>
      <c r="AM205" s="98" t="s">
        <v>12019</v>
      </c>
      <c r="AN205" s="98" t="s">
        <v>19597</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VLOOKUP(D206,Monitoramento!A$2:C563,3,0)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VLOOKUP(D207,Monitoramento!A$2:C564,3,0)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VLOOKUP(D208,Monitoramento!A$2:C565,3,0)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VLOOKUP(D209,Monitoramento!A$2:C566,3,0)</f>
        <v>41474</v>
      </c>
      <c r="AH209" s="98" t="str">
        <f>VLOOKUP(B209,SAOM!B$2:S2289,18,0)</f>
        <v>10.144.210.1</v>
      </c>
      <c r="AI209" s="11" t="str">
        <f>VLOOKUP(B209,SAOM!B$2:U1867,20,0)</f>
        <v>-</v>
      </c>
      <c r="AJ209" s="14">
        <v>41144</v>
      </c>
      <c r="AK209" s="38">
        <v>41416</v>
      </c>
      <c r="AL209" s="161" t="s">
        <v>8479</v>
      </c>
      <c r="AM209" s="99" t="s">
        <v>20469</v>
      </c>
      <c r="AN209" s="99" t="s">
        <v>19226</v>
      </c>
      <c r="AO209" s="14">
        <v>41491</v>
      </c>
      <c r="AP209" s="14">
        <v>41493</v>
      </c>
      <c r="AQ209" s="161" t="s">
        <v>8481</v>
      </c>
      <c r="AR209" s="99" t="s">
        <v>20470</v>
      </c>
      <c r="AS209" s="99" t="s">
        <v>15288</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VLOOKUP(D210,Monitoramento!A$2:C567,3,0)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VLOOKUP(D211,Monitoramento!A$2:C568,3,0)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VLOOKUP(D212,Monitoramento!A$2:C569,3,0)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15282</v>
      </c>
      <c r="AC213" s="254">
        <f>VLOOKUP(D213,Faturamento!D$3:F1648,3,0)</f>
        <v>41159</v>
      </c>
      <c r="AD213" s="29" t="s">
        <v>3814</v>
      </c>
      <c r="AE213" s="14" t="str">
        <f>VLOOKUP(B213,SAOM!B$2:T1754,16,0)</f>
        <v xml:space="preserve">
</v>
      </c>
      <c r="AF213" s="14">
        <f t="shared" si="7"/>
        <v>41218</v>
      </c>
      <c r="AG213" s="14" t="e">
        <f>VLOOKUP(D213,Monitoramento!A$2:C570,3,0)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VLOOKUP(D214,Monitoramento!A$2:C571,3,0)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7977</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VLOOKUP(D215,Monitoramento!A$2:C572,3,0)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11994</v>
      </c>
      <c r="AA216" s="14">
        <v>41249</v>
      </c>
      <c r="AB216" s="19">
        <v>41291</v>
      </c>
      <c r="AC216" s="254">
        <f>VLOOKUP(D216,Faturamento!D$3:F1651,3,0)</f>
        <v>41280</v>
      </c>
      <c r="AD216" s="32" t="s">
        <v>3775</v>
      </c>
      <c r="AE216" s="14" t="str">
        <f>VLOOKUP(B216,SAOM!B$2:T1757,16,0)</f>
        <v>-</v>
      </c>
      <c r="AF216" s="14">
        <f t="shared" si="7"/>
        <v>41339</v>
      </c>
      <c r="AG216" s="14" t="e">
        <f>VLOOKUP(D216,Monitoramento!A$2:C573,3,0)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VLOOKUP(D217,Monitoramento!A$2:C574,3,0)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15281</v>
      </c>
      <c r="AC218" s="254">
        <f>VLOOKUP(D218,Faturamento!D$3:F1653,3,0)</f>
        <v>41001</v>
      </c>
      <c r="AD218" s="32"/>
      <c r="AE218" s="14" t="str">
        <f>VLOOKUP(B218,SAOM!B$2:T1759,16,0)</f>
        <v>-</v>
      </c>
      <c r="AF218" s="14">
        <f t="shared" si="7"/>
        <v>41060</v>
      </c>
      <c r="AG218" s="14" t="e">
        <f>VLOOKUP(D218,Monitoramento!A$2:C575,3,0)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15282</v>
      </c>
      <c r="AC219" s="254">
        <f>VLOOKUP(D219,Faturamento!D$3:F1654,3,0)</f>
        <v>41153</v>
      </c>
      <c r="AD219" s="34" t="s">
        <v>3812</v>
      </c>
      <c r="AE219" s="14" t="str">
        <f>VLOOKUP(B219,SAOM!B$2:T1760,16,0)</f>
        <v xml:space="preserve">
</v>
      </c>
      <c r="AF219" s="14">
        <f t="shared" si="7"/>
        <v>41212</v>
      </c>
      <c r="AG219" s="14" t="e">
        <f>VLOOKUP(D219,Monitoramento!A$2:C576,3,0)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15281</v>
      </c>
      <c r="AC220" s="254">
        <f>VLOOKUP(D220,Faturamento!D$3:F1655,3,0)</f>
        <v>41001</v>
      </c>
      <c r="AD220" s="90"/>
      <c r="AE220" s="14" t="str">
        <f>VLOOKUP(B220,SAOM!B$2:T1761,16,0)</f>
        <v>-</v>
      </c>
      <c r="AF220" s="14">
        <f t="shared" si="7"/>
        <v>41060</v>
      </c>
      <c r="AG220" s="14" t="e">
        <f>VLOOKUP(D220,Monitoramento!A$2:C577,3,0)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VLOOKUP(D221,Monitoramento!A$2:C578,3,0)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VLOOKUP(D222,Monitoramento!A$2:C579,3,0)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VLOOKUP(D223,Monitoramento!A$2:C580,3,0)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VLOOKUP(D224,Monitoramento!A$2:C581,3,0)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15281</v>
      </c>
      <c r="AC225" s="254">
        <f>VLOOKUP(D225,Faturamento!D$3:F1660,3,0)</f>
        <v>41012</v>
      </c>
      <c r="AD225" s="32"/>
      <c r="AE225" s="14" t="str">
        <f>VLOOKUP(B225,SAOM!B$2:T1766,16,0)</f>
        <v>cadu.farma@hotmail.com</v>
      </c>
      <c r="AF225" s="14">
        <f t="shared" si="7"/>
        <v>41071</v>
      </c>
      <c r="AG225" s="14" t="e">
        <f>VLOOKUP(D225,Monitoramento!A$2:C582,3,0)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VLOOKUP(D226,Monitoramento!A$2:C583,3,0)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VLOOKUP(D227,Monitoramento!A$2:C584,3,0)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VLOOKUP(D228,Monitoramento!A$2:C585,3,0)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VLOOKUP(D229,Monitoramento!A$2:C586,3,0)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VLOOKUP(D230,Monitoramento!A$2:C587,3,0)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VLOOKUP(D231,Monitoramento!A$2:C588,3,0)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15281</v>
      </c>
      <c r="AC232" s="254">
        <f>VLOOKUP(D232,Faturamento!D$3:F1667,3,0)</f>
        <v>41013</v>
      </c>
      <c r="AD232" s="32"/>
      <c r="AE232" s="14" t="str">
        <f>VLOOKUP(B232,SAOM!B$2:T1773,16,0)</f>
        <v>Link para atender Rede Frio</v>
      </c>
      <c r="AF232" s="14">
        <f t="shared" si="7"/>
        <v>41072</v>
      </c>
      <c r="AG232" s="14">
        <f>VLOOKUP(D232,Monitoramento!A$2:C589,3,0)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VLOOKUP(D233,Monitoramento!A$2:C590,3,0)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15281</v>
      </c>
      <c r="AC234" s="254">
        <f>VLOOKUP(D234,Faturamento!D$3:F1669,3,0)</f>
        <v>41018</v>
      </c>
      <c r="AD234" s="32"/>
      <c r="AE234" s="14" t="str">
        <f>VLOOKUP(B234,SAOM!B$2:T1775,16,0)</f>
        <v>-</v>
      </c>
      <c r="AF234" s="14">
        <f t="shared" si="7"/>
        <v>41077</v>
      </c>
      <c r="AG234" s="14">
        <f>VLOOKUP(D234,Monitoramento!A$2:C591,3,0)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15281</v>
      </c>
      <c r="AC235" s="254">
        <f>VLOOKUP(D235,Faturamento!D$3:F1670,3,0)</f>
        <v>41027</v>
      </c>
      <c r="AD235" s="32"/>
      <c r="AE235" s="14" t="str">
        <f>VLOOKUP(B235,SAOM!B$2:T1776,16,0)</f>
        <v>Antiga OS 3056/12. Alteração de endereço. Cod acesso antigo 0850.</v>
      </c>
      <c r="AF235" s="14">
        <f t="shared" si="7"/>
        <v>41086</v>
      </c>
      <c r="AG235" s="14" t="e">
        <f>VLOOKUP(D235,Monitoramento!A$2:C592,3,0)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15281</v>
      </c>
      <c r="AC236" s="254">
        <f>VLOOKUP(D236,Faturamento!D$3:F1671,3,0)</f>
        <v>41027</v>
      </c>
      <c r="AD236" s="32"/>
      <c r="AE236" s="14" t="str">
        <f>VLOOKUP(B236,SAOM!B$2:T1777,16,0)</f>
        <v>Antiga OS 3061/12. Alteração de endereço. Cod acesso antigo 0854.</v>
      </c>
      <c r="AF236" s="14">
        <f t="shared" si="7"/>
        <v>41086</v>
      </c>
      <c r="AG236" s="14" t="e">
        <f>VLOOKUP(D236,Monitoramento!A$2:C593,3,0)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15281</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VLOOKUP(D237,Monitoramento!A$2:C594,3,0)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15281</v>
      </c>
      <c r="AC238" s="254">
        <f>VLOOKUP(D238,Faturamento!D$3:F1673,3,0)</f>
        <v>41027</v>
      </c>
      <c r="AD238" s="32"/>
      <c r="AE238" s="14" t="str">
        <f>VLOOKUP(B238,SAOM!B$2:T1779,16,0)</f>
        <v>Antiga OS 3062/12. Alteração de endereço. Cod acesso antigo 0855.</v>
      </c>
      <c r="AF238" s="14">
        <f t="shared" si="7"/>
        <v>41086</v>
      </c>
      <c r="AG238" s="14" t="e">
        <f>VLOOKUP(D238,Monitoramento!A$2:C595,3,0)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15281</v>
      </c>
      <c r="AC239" s="254">
        <f>VLOOKUP(D239,Faturamento!D$3:F1674,3,0)</f>
        <v>41026</v>
      </c>
      <c r="AD239" s="32"/>
      <c r="AE239" s="14" t="str">
        <f>VLOOKUP(B239,SAOM!B$2:T1780,16,0)</f>
        <v>Antiga OS 3069/12. Alteração de endereço. Cod acesso antigo 0862.</v>
      </c>
      <c r="AF239" s="14">
        <f t="shared" si="7"/>
        <v>41086</v>
      </c>
      <c r="AG239" s="14">
        <f>VLOOKUP(D239,Monitoramento!A$2:C596,3,0)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15281</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VLOOKUP(D240,Monitoramento!A$2:C597,3,0)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VLOOKUP(D241,Monitoramento!A$2:C598,3,0)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VLOOKUP(D242,Monitoramento!A$2:C599,3,0)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15281</v>
      </c>
      <c r="AC243" s="254">
        <f>VLOOKUP(D243,Faturamento!D$3:F1678,3,0)</f>
        <v>41026</v>
      </c>
      <c r="AD243" s="32"/>
      <c r="AE243" s="14" t="str">
        <f>VLOOKUP(B243,SAOM!B$2:T1784,16,0)</f>
        <v>O número (32) 3286-1265, cadastrado anteriormente, é residencial.</v>
      </c>
      <c r="AF243" s="14">
        <f t="shared" si="7"/>
        <v>41086</v>
      </c>
      <c r="AG243" s="14" t="e">
        <f>VLOOKUP(D243,Monitoramento!A$2:C600,3,0)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VLOOKUP(D244,Monitoramento!A$2:C601,3,0)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15281</v>
      </c>
      <c r="AC245" s="254">
        <f>VLOOKUP(D245,Faturamento!D$3:F1680,3,0)</f>
        <v>41026</v>
      </c>
      <c r="AD245" s="32"/>
      <c r="AE245" s="14" t="str">
        <f>VLOOKUP(B245,SAOM!B$2:T1786,16,0)</f>
        <v>-</v>
      </c>
      <c r="AF245" s="14">
        <f t="shared" si="7"/>
        <v>41086</v>
      </c>
      <c r="AG245" s="14" t="e">
        <f>VLOOKUP(D245,Monitoramento!A$2:C602,3,0)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15281</v>
      </c>
      <c r="AC246" s="254">
        <f>VLOOKUP(D246,Faturamento!D$3:F1681,3,0)</f>
        <v>41029</v>
      </c>
      <c r="AD246" s="32"/>
      <c r="AE246" s="14" t="str">
        <f>VLOOKUP(B246,SAOM!B$2:T1787,16,0)</f>
        <v>-</v>
      </c>
      <c r="AF246" s="14">
        <f t="shared" si="7"/>
        <v>41088</v>
      </c>
      <c r="AG246" s="14" t="e">
        <f>VLOOKUP(D246,Monitoramento!A$2:C603,3,0)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VLOOKUP(D247,Monitoramento!A$2:C604,3,0)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VLOOKUP(D248,Monitoramento!A$2:C605,3,0)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VLOOKUP(D249,Monitoramento!A$2:C606,3,0)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17515</v>
      </c>
      <c r="AA250" s="46">
        <v>41414</v>
      </c>
      <c r="AB250" s="47">
        <v>41512</v>
      </c>
      <c r="AC250" s="255">
        <v>41426</v>
      </c>
      <c r="AD250" s="36" t="s">
        <v>9502</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VLOOKUP(D250,Monitoramento!A$2:C607,3,0)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VLOOKUP(D251,Monitoramento!A$2:C608,3,0)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15281</v>
      </c>
      <c r="AC252" s="254">
        <f>VLOOKUP(D252,Faturamento!D$3:F1687,3,0)</f>
        <v>41033</v>
      </c>
      <c r="AD252" s="32"/>
      <c r="AE252" s="14" t="str">
        <f>VLOOKUP(B252,SAOM!B$2:T1793,16,0)</f>
        <v>-</v>
      </c>
      <c r="AF252" s="14">
        <f t="shared" si="7"/>
        <v>41092</v>
      </c>
      <c r="AG252" s="14" t="e">
        <f>VLOOKUP(D252,Monitoramento!A$2:C609,3,0)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VLOOKUP(D253,Monitoramento!A$2:C610,3,0)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15281</v>
      </c>
      <c r="AC254" s="254">
        <f>VLOOKUP(D254,Faturamento!D$3:F1689,3,0)</f>
        <v>41033</v>
      </c>
      <c r="AD254" s="32"/>
      <c r="AE254" s="14" t="str">
        <f>VLOOKUP(B254,SAOM!B$2:T1795,16,0)</f>
        <v>-</v>
      </c>
      <c r="AF254" s="14">
        <f t="shared" si="7"/>
        <v>41092</v>
      </c>
      <c r="AG254" s="14" t="e">
        <f>VLOOKUP(D254,Monitoramento!A$2:C611,3,0)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VLOOKUP(D255,Monitoramento!A$2:C612,3,0)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VLOOKUP(D256,Monitoramento!A$2:C613,3,0)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VLOOKUP(D257,Monitoramento!A$2:C614,3,0)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VLOOKUP(D258,Monitoramento!A$2:C615,3,0)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VLOOKUP(D259,Monitoramento!A$2:C616,3,0)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VLOOKUP(D260,Monitoramento!A$2:C617,3,0)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15251</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VLOOKUP(D261,Monitoramento!A$2:C618,3,0)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VLOOKUP(D262,Monitoramento!A$2:C619,3,0)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VLOOKUP(D263,Monitoramento!A$2:C620,3,0)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VLOOKUP(D264,Monitoramento!A$2:C621,3,0)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VLOOKUP(D265,Monitoramento!A$2:C622,3,0)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VLOOKUP(D266,Monitoramento!A$2:C623,3,0)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VLOOKUP(D267,Monitoramento!A$2:C624,3,0)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VLOOKUP(D268,Monitoramento!A$2:C625,3,0)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VLOOKUP(D269,Monitoramento!A$2:C626,3,0)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VLOOKUP(D270,Monitoramento!A$2:C627,3,0)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VLOOKUP(D271,Monitoramento!A$2:C628,3,0)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VLOOKUP(D272,Monitoramento!A$2:C629,3,0)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VLOOKUP(D273,Monitoramento!A$2:C630,3,0)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VLOOKUP(D274,Monitoramento!A$2:C631,3,0)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VLOOKUP(D275,Monitoramento!A$2:C632,3,0)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VLOOKUP(D276,Monitoramento!A$2:C633,3,0)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VLOOKUP(D277,Monitoramento!A$2:C634,3,0)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VLOOKUP(D278,Monitoramento!A$2:C635,3,0)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VLOOKUP(D279,Monitoramento!A$2:C636,3,0)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VLOOKUP(D280,Monitoramento!A$2:C637,3,0)</f>
        <v>#N/A</v>
      </c>
      <c r="AH280" s="98" t="str">
        <f>VLOOKUP(B280,SAOM!B$2:S2360,18,0)</f>
        <v>10.145.27.1</v>
      </c>
      <c r="AI280" s="11" t="str">
        <f>VLOOKUP(B280,SAOM!B$2:U1938,20,0)</f>
        <v>Técnico sem cabo RJ45</v>
      </c>
      <c r="AJ280" s="14">
        <v>41239</v>
      </c>
      <c r="AK280" s="14">
        <v>41242</v>
      </c>
      <c r="AL280" s="38" t="s">
        <v>8481</v>
      </c>
      <c r="AM280" s="99" t="s">
        <v>8954</v>
      </c>
      <c r="AN280" s="16" t="s">
        <v>9497</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VLOOKUP(D281,Monitoramento!A$2:C638,3,0)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VLOOKUP(D282,Monitoramento!A$2:C639,3,0)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VLOOKUP(D283,Monitoramento!A$2:C640,3,0)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41667</v>
      </c>
      <c r="G284" s="13">
        <f>VLOOKUP(B284,SAOM!B$2:D1828,3,0)</f>
        <v>41667</v>
      </c>
      <c r="H284" s="13">
        <f t="shared" si="8"/>
        <v>41682</v>
      </c>
      <c r="I284" s="13">
        <v>41015</v>
      </c>
      <c r="J284" s="10" t="s">
        <v>22787</v>
      </c>
      <c r="K284" s="24" t="str">
        <f>VLOOKUP(B284,SAOM!B$2:H1825,4,0)</f>
        <v>A agendar</v>
      </c>
      <c r="L284" s="10" t="s">
        <v>14050</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v>41638</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14">
        <f t="shared" si="9"/>
        <v>90</v>
      </c>
      <c r="AG284" s="14" t="e">
        <f>VLOOKUP(D284,Monitoramento!A$2:C641,3,0)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VLOOKUP(D285,Monitoramento!A$2:C642,3,0)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VLOOKUP(D286,Monitoramento!A$2:C643,3,0)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VLOOKUP(D287,Monitoramento!A$2:C644,3,0)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VLOOKUP(D288,Monitoramento!A$2:C645,3,0)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VLOOKUP(D289,Monitoramento!A$2:C646,3,0)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VLOOKUP(D290,Monitoramento!A$2:C647,3,0)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VLOOKUP(D291,Monitoramento!A$2:C648,3,0)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VLOOKUP(D292,Monitoramento!A$2:C649,3,0)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VLOOKUP(D293,Monitoramento!A$2:C650,3,0)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VLOOKUP(D294,Monitoramento!A$2:C651,3,0)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VLOOKUP(D295,Monitoramento!A$2:C652,3,0)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VLOOKUP(D296,Monitoramento!A$2:C653,3,0)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VLOOKUP(D297,Monitoramento!A$2:C654,3,0)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VLOOKUP(D298,Monitoramento!A$2:C655,3,0)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VLOOKUP(D299,Monitoramento!A$2:C656,3,0)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VLOOKUP(D300,Monitoramento!A$2:C657,3,0)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VLOOKUP(D301,Monitoramento!A$2:C658,3,0)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VLOOKUP(D302,Monitoramento!A$2:C659,3,0)</f>
        <v>41292</v>
      </c>
      <c r="AH302" s="98" t="str">
        <f>VLOOKUP(B302,SAOM!B$2:S2382,18,0)</f>
        <v>10.145.47.1</v>
      </c>
      <c r="AI302" s="11" t="str">
        <f>VLOOKUP(B302,SAOM!B$2:U1960,20,0)</f>
        <v>Cabo curto.</v>
      </c>
      <c r="AJ302" s="14">
        <v>41338</v>
      </c>
      <c r="AK302" s="14">
        <v>41348</v>
      </c>
      <c r="AL302" s="38" t="s">
        <v>8480</v>
      </c>
      <c r="AM302" s="99" t="s">
        <v>15547</v>
      </c>
      <c r="AN302" s="99" t="s">
        <v>15699</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VLOOKUP(D303,Monitoramento!A$2:C660,3,0)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VLOOKUP(D304,Monitoramento!A$2:C661,3,0)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VLOOKUP(D305,Monitoramento!A$2:C662,3,0)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VLOOKUP(D306,Monitoramento!A$2:C663,3,0)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VLOOKUP(D307,Monitoramento!A$2:C664,3,0)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VLOOKUP(D308,Monitoramento!A$2:C665,3,0)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15282</v>
      </c>
      <c r="AC309" s="254">
        <f>VLOOKUP(D309,Faturamento!D$3:F1744,3,0)</f>
        <v>41155</v>
      </c>
      <c r="AD309" s="62" t="s">
        <v>5633</v>
      </c>
      <c r="AE309" s="14" t="str">
        <f>VLOOKUP(B309,SAOM!B$2:T1850,16,0)</f>
        <v>novo contato - 33-3723-1313</v>
      </c>
      <c r="AF309" s="14">
        <f t="shared" si="9"/>
        <v>41214</v>
      </c>
      <c r="AG309" s="14" t="e">
        <f>VLOOKUP(D309,Monitoramento!A$2:C666,3,0)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VLOOKUP(D310,Monitoramento!A$2:C667,3,0)</f>
        <v>#N/A</v>
      </c>
      <c r="AH310" s="98" t="str">
        <f>VLOOKUP(B310,SAOM!B$2:S2390,18,0)</f>
        <v>10.145.84.1</v>
      </c>
      <c r="AI310" s="11" t="str">
        <f>VLOOKUP(B310,SAOM!B$2:U1968,20,0)</f>
        <v>-</v>
      </c>
      <c r="AJ310" s="14">
        <v>41185</v>
      </c>
      <c r="AK310" s="14">
        <v>41192</v>
      </c>
      <c r="AL310" s="38" t="s">
        <v>613</v>
      </c>
      <c r="AM310" s="99" t="s">
        <v>8510</v>
      </c>
      <c r="AN310" s="99" t="s">
        <v>8532</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VLOOKUP(D311,Monitoramento!A$2:C668,3,0)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VLOOKUP(D312,Monitoramento!A$2:C669,3,0)</f>
        <v>41592</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VLOOKUP(D313,Monitoramento!A$2:C670,3,0)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VLOOKUP(D314,Monitoramento!A$2:C671,3,0)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VLOOKUP(D315,Monitoramento!A$2:C672,3,0)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VLOOKUP(D316,Monitoramento!A$2:C673,3,0)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VLOOKUP(D317,Monitoramento!A$2:C674,3,0)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VLOOKUP(D318,Monitoramento!A$2:C675,3,0)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VLOOKUP(D319,Monitoramento!A$2:C676,3,0)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15282</v>
      </c>
      <c r="AC320" s="254">
        <f>VLOOKUP(D320,Faturamento!D$3:F1755,3,0)</f>
        <v>41162</v>
      </c>
      <c r="AD320" s="34" t="s">
        <v>3784</v>
      </c>
      <c r="AE320" s="14" t="str">
        <f>VLOOKUP(B320,SAOM!B$2:T1861,16,0)</f>
        <v>-</v>
      </c>
      <c r="AF320" s="14">
        <f t="shared" si="9"/>
        <v>41221</v>
      </c>
      <c r="AG320" s="14">
        <f>VLOOKUP(D320,Monitoramento!A$2:C677,3,0)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VLOOKUP(D321,Monitoramento!A$2:C678,3,0)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VLOOKUP(D322,Monitoramento!A$2:C679,3,0)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VLOOKUP(D323,Monitoramento!A$2:C680,3,0)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VLOOKUP(D324,Monitoramento!A$2:C681,3,0)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VLOOKUP(D325,Monitoramento!A$2:C682,3,0)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VLOOKUP(D326,Monitoramento!A$2:C683,3,0)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VLOOKUP(D327,Monitoramento!A$2:C684,3,0)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VLOOKUP(D328,Monitoramento!A$2:C685,3,0)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VLOOKUP(D329,Monitoramento!A$2:C686,3,0)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VLOOKUP(D330,Monitoramento!A$2:C687,3,0)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VLOOKUP(D331,Monitoramento!A$2:C688,3,0)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VLOOKUP(D332,Monitoramento!A$2:C689,3,0)</f>
        <v>41474</v>
      </c>
      <c r="AH332" s="98" t="str">
        <f>VLOOKUP(B332,SAOM!B$2:S2412,18,0)</f>
        <v>10.145.77.1</v>
      </c>
      <c r="AI332" s="11" t="str">
        <f>VLOOKUP(B332,SAOM!B$2:U1990,20,0)</f>
        <v>-</v>
      </c>
      <c r="AJ332" s="14">
        <v>41484</v>
      </c>
      <c r="AK332" s="14">
        <v>41484</v>
      </c>
      <c r="AL332" s="38" t="s">
        <v>613</v>
      </c>
      <c r="AM332" s="99" t="s">
        <v>20400</v>
      </c>
      <c r="AN332" s="99" t="s">
        <v>20403</v>
      </c>
      <c r="AO332" s="14">
        <v>41509</v>
      </c>
      <c r="AP332" s="14">
        <v>41547</v>
      </c>
      <c r="AQ332" s="38" t="s">
        <v>15887</v>
      </c>
      <c r="AR332" s="99" t="s">
        <v>20400</v>
      </c>
      <c r="AS332" s="99" t="s">
        <v>9496</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VLOOKUP(D333,Monitoramento!A$2:C690,3,0)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VLOOKUP(D334,Monitoramento!A$2:C691,3,0)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VLOOKUP(D335,Monitoramento!A$2:C692,3,0)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VLOOKUP(D336,Monitoramento!A$2:C693,3,0)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VLOOKUP(D337,Monitoramento!A$2:C694,3,0)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f>VLOOKUP(D338,Monitoramento!A$2:C695,3,0)</f>
        <v>41607</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VLOOKUP(D339,Monitoramento!A$2:C696,3,0)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VLOOKUP(D340,Monitoramento!A$2:C697,3,0)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VLOOKUP(D341,Monitoramento!A$2:C698,3,0)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VLOOKUP(D342,Monitoramento!A$2:C699,3,0)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VLOOKUP(D343,Monitoramento!A$2:C700,3,0)</f>
        <v>#N/A</v>
      </c>
      <c r="AH343" s="98" t="str">
        <f>VLOOKUP(B343,SAOM!B$2:S2423,18,0)</f>
        <v>10.145.63.1</v>
      </c>
      <c r="AI343" s="11" t="str">
        <f>VLOOKUP(B343,SAOM!B$2:U2001,20,0)</f>
        <v>O técnico ainda não recebeu o cabo RJ45.</v>
      </c>
      <c r="AJ343" s="14">
        <v>41184</v>
      </c>
      <c r="AK343" s="14">
        <v>41191</v>
      </c>
      <c r="AL343" s="38" t="s">
        <v>613</v>
      </c>
      <c r="AM343" s="99" t="s">
        <v>8509</v>
      </c>
      <c r="AN343" s="99" t="s">
        <v>8534</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VLOOKUP(D344,Monitoramento!A$2:C701,3,0)</f>
        <v>#N/A</v>
      </c>
      <c r="AH344" s="98" t="str">
        <f>VLOOKUP(B344,SAOM!B$2:S2424,18,0)</f>
        <v>10.145.89.1</v>
      </c>
      <c r="AI344" s="11" t="str">
        <f>VLOOKUP(B344,SAOM!B$2:U2002,20,0)</f>
        <v>Técnico não possui o cabo</v>
      </c>
      <c r="AJ344" s="14">
        <v>41282</v>
      </c>
      <c r="AK344" s="14">
        <v>41292</v>
      </c>
      <c r="AL344" s="38" t="s">
        <v>8479</v>
      </c>
      <c r="AM344" s="99" t="s">
        <v>13594</v>
      </c>
      <c r="AN344" s="99" t="s">
        <v>14062</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VLOOKUP(D345,Monitoramento!A$2:C702,3,0)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VLOOKUP(D346,Monitoramento!A$2:C703,3,0)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VLOOKUP(D347,Monitoramento!A$2:C704,3,0)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VLOOKUP(D348,Monitoramento!A$2:C705,3,0)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VLOOKUP(D349,Monitoramento!A$2:C706,3,0)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VLOOKUP(D350,Monitoramento!A$2:C707,3,0)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VLOOKUP(D351,Monitoramento!A$2:C708,3,0)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VLOOKUP(D352,Monitoramento!A$2:C709,3,0)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VLOOKUP(D353,Monitoramento!A$2:C710,3,0)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VLOOKUP(D354,Monitoramento!A$2:C711,3,0)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VLOOKUP(D355,Monitoramento!A$2:C712,3,0)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VLOOKUP(D356,Monitoramento!A$2:C713,3,0)</f>
        <v>41516</v>
      </c>
      <c r="AH356" s="98" t="str">
        <f>VLOOKUP(B356,SAOM!B$2:S2436,18,0)</f>
        <v>10.145.102.1</v>
      </c>
      <c r="AI356" s="11" t="str">
        <f>VLOOKUP(B356,SAOM!B$2:U2014,20,0)</f>
        <v>já estão utilizando o link de internet no computador da localidade</v>
      </c>
      <c r="AJ356" s="14">
        <v>41204</v>
      </c>
      <c r="AK356" s="14">
        <v>41352</v>
      </c>
      <c r="AL356" s="38" t="s">
        <v>8481</v>
      </c>
      <c r="AM356" s="99" t="s">
        <v>12015</v>
      </c>
      <c r="AN356" s="99" t="s">
        <v>15768</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VLOOKUP(D357,Monitoramento!A$2:C714,3,0)</f>
        <v>41474</v>
      </c>
      <c r="AH357" s="98" t="str">
        <f>VLOOKUP(B357,SAOM!B$2:S2437,18,0)</f>
        <v>10.145.103.1</v>
      </c>
      <c r="AI357" s="11" t="str">
        <f>VLOOKUP(B357,SAOM!B$2:U2015,20,0)</f>
        <v>Não há computador disponível para manter o cabo RJ45</v>
      </c>
      <c r="AJ357" s="14">
        <v>41285</v>
      </c>
      <c r="AK357" s="14">
        <v>41366</v>
      </c>
      <c r="AL357" s="38" t="s">
        <v>15887</v>
      </c>
      <c r="AM357" s="99" t="s">
        <v>13653</v>
      </c>
      <c r="AN357" s="99" t="s">
        <v>15933</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VLOOKUP(D358,Monitoramento!A$2:C715,3,0)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f>VLOOKUP(D359,Monitoramento!A$2:C716,3,0)</f>
        <v>41592</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VLOOKUP(D360,Monitoramento!A$2:C717,3,0)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VLOOKUP(D361,Monitoramento!A$2:C718,3,0)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VLOOKUP(D362,Monitoramento!A$2:C719,3,0)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VLOOKUP(D363,Monitoramento!A$2:C720,3,0)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VLOOKUP(D364,Monitoramento!A$2:C721,3,0)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VLOOKUP(D365,Monitoramento!A$2:C722,3,0)</f>
        <v>#N/A</v>
      </c>
      <c r="AH365" s="98" t="str">
        <f>VLOOKUP(B365,SAOM!B$2:S2445,18,0)</f>
        <v>10.145.114.1</v>
      </c>
      <c r="AI365" s="11" t="str">
        <f>VLOOKUP(B365,SAOM!B$2:U2023,20,0)</f>
        <v>Não possui computador</v>
      </c>
      <c r="AJ365" s="14">
        <v>41163</v>
      </c>
      <c r="AK365" s="14">
        <v>41352</v>
      </c>
      <c r="AL365" s="38" t="s">
        <v>8481</v>
      </c>
      <c r="AM365" s="99" t="s">
        <v>12019</v>
      </c>
      <c r="AN365" s="99" t="s">
        <v>15771</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VLOOKUP(D366,Monitoramento!A$2:C723,3,0)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VLOOKUP(D367,Monitoramento!A$2:C724,3,0)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VLOOKUP(D368,Monitoramento!A$2:C725,3,0)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15282</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VLOOKUP(D369,Monitoramento!A$2:C726,3,0)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VLOOKUP(D370,Monitoramento!A$2:C727,3,0)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VLOOKUP(D371,Monitoramento!A$2:C728,3,0)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VLOOKUP(D372,Monitoramento!A$2:C729,3,0)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VLOOKUP(D373,Monitoramento!A$2:C730,3,0)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VLOOKUP(D374,Monitoramento!A$2:C731,3,0)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VLOOKUP(D375,Monitoramento!A$2:C732,3,0)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VLOOKUP(D376,Monitoramento!A$2:C733,3,0)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VLOOKUP(D377,Monitoramento!A$2:C734,3,0)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9206</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VLOOKUP(D378,Monitoramento!A$2:C735,3,0)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VLOOKUP(D379,Monitoramento!A$2:C736,3,0)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15357</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VLOOKUP(D380,Monitoramento!A$2:C737,3,0)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15550</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VLOOKUP(D381,Monitoramento!A$2:C738,3,0)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VLOOKUP(D382,Monitoramento!A$2:C739,3,0)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15551</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VLOOKUP(D383,Monitoramento!A$2:C740,3,0)</f>
        <v>#N/A</v>
      </c>
      <c r="AH383" s="98" t="str">
        <f>VLOOKUP(B383,SAOM!B$2:S2463,18,0)</f>
        <v>10.145.162.1</v>
      </c>
      <c r="AI383" s="31" t="str">
        <f>VLOOKUP(B383,SAOM!B$2:U2041,20,0)</f>
        <v>Não há terminal próximo.</v>
      </c>
      <c r="AJ383" s="46">
        <v>41334</v>
      </c>
      <c r="AK383" s="46">
        <v>41335</v>
      </c>
      <c r="AL383" s="161" t="s">
        <v>15887</v>
      </c>
      <c r="AM383" s="100" t="s">
        <v>15888</v>
      </c>
      <c r="AN383" s="100" t="s">
        <v>15931</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VLOOKUP(D384,Monitoramento!A$2:C741,3,0)</f>
        <v>41474</v>
      </c>
      <c r="AH384" s="98" t="str">
        <f>VLOOKUP(B384,SAOM!B$2:S2464,18,0)</f>
        <v>10.145.163.1</v>
      </c>
      <c r="AI384" s="11" t="str">
        <f>VLOOKUP(B384,SAOM!B$2:U2042,20,0)</f>
        <v>-</v>
      </c>
      <c r="AJ384" s="14">
        <v>41485</v>
      </c>
      <c r="AK384" s="14">
        <v>41492</v>
      </c>
      <c r="AL384" s="38" t="s">
        <v>15887</v>
      </c>
      <c r="AM384" s="99" t="s">
        <v>20406</v>
      </c>
      <c r="AN384" s="99" t="s">
        <v>20472</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VLOOKUP(D385,Monitoramento!A$2:C742,3,0)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VLOOKUP(D386,Monitoramento!A$2:C743,3,0)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VLOOKUP(D387,Monitoramento!A$2:C744,3,0)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VLOOKUP(D388,Monitoramento!A$2:C745,3,0)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VLOOKUP(D389,Monitoramento!A$2:C746,3,0)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VLOOKUP(D390,Monitoramento!A$2:C747,3,0)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11994</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VLOOKUP(D391,Monitoramento!A$2:C748,3,0)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VLOOKUP(D392,Monitoramento!A$2:C749,3,0)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12588</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VLOOKUP(D393,Monitoramento!A$2:C750,3,0)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VLOOKUP(D394,Monitoramento!A$2:C751,3,0)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VLOOKUP(D395,Monitoramento!A$2:C752,3,0)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VLOOKUP(D396,Monitoramento!A$2:C753,3,0)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VLOOKUP(D397,Monitoramento!A$2:C754,3,0)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VLOOKUP(D398,Monitoramento!A$2:C755,3,0)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VLOOKUP(D399,Monitoramento!A$2:C756,3,0)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VLOOKUP(D400,Monitoramento!A$2:C757,3,0)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VLOOKUP(D401,Monitoramento!A$2:C758,3,0)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VLOOKUP(D402,Monitoramento!A$2:C759,3,0)</f>
        <v>#N/A</v>
      </c>
      <c r="AH402" s="98" t="str">
        <f>VLOOKUP(B402,SAOM!B$2:S2482,18,0)</f>
        <v>10.145.129.1</v>
      </c>
      <c r="AI402" s="11" t="str">
        <f>VLOOKUP(B402,SAOM!B$2:U2060,20,0)</f>
        <v>-</v>
      </c>
      <c r="AJ402" s="14">
        <v>41184</v>
      </c>
      <c r="AK402" s="14">
        <v>41192</v>
      </c>
      <c r="AL402" s="38" t="s">
        <v>613</v>
      </c>
      <c r="AM402" s="95" t="s">
        <v>8512</v>
      </c>
      <c r="AN402" s="95" t="s">
        <v>8535</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VLOOKUP(D403,Monitoramento!A$2:C760,3,0)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VLOOKUP(D404,Monitoramento!A$2:C761,3,0)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VLOOKUP(D405,Monitoramento!A$2:C762,3,0)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9128</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VLOOKUP(D406,Monitoramento!A$2:C763,3,0)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VLOOKUP(D407,Monitoramento!A$2:C764,3,0)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VLOOKUP(D408,Monitoramento!A$2:C765,3,0)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VLOOKUP(D409,Monitoramento!A$2:C766,3,0)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7374</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VLOOKUP(D410,Monitoramento!A$2:C767,3,0)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VLOOKUP(D411,Monitoramento!A$2:C768,3,0)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VLOOKUP(D412,Monitoramento!A$2:C769,3,0)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11994</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VLOOKUP(D413,Monitoramento!A$2:C770,3,0)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11994</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VLOOKUP(D414,Monitoramento!A$2:C771,3,0)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VLOOKUP(D415,Monitoramento!A$2:C772,3,0)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VLOOKUP(D416,Monitoramento!A$2:C773,3,0)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7374</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VLOOKUP(D417,Monitoramento!A$2:C774,3,0)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8475</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VLOOKUP(D418,Monitoramento!A$2:C775,3,0)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7374</v>
      </c>
      <c r="AA419" s="46">
        <v>41222</v>
      </c>
      <c r="AB419" s="19">
        <v>41277</v>
      </c>
      <c r="AC419" s="254">
        <f>VLOOKUP(D419,Faturamento!D$3:F1854,3,0)</f>
        <v>41253</v>
      </c>
      <c r="AD419" s="36" t="s">
        <v>9173</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VLOOKUP(D419,Monitoramento!A$2:C776,3,0)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7374</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VLOOKUP(D420,Monitoramento!A$2:C777,3,0)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8921</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VLOOKUP(D421,Monitoramento!A$2:C778,3,0)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7374</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VLOOKUP(D422,Monitoramento!A$2:C779,3,0)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7374</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VLOOKUP(D423,Monitoramento!A$2:C780,3,0)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15843</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VLOOKUP(D424,Monitoramento!A$2:C781,3,0)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VLOOKUP(D425,Monitoramento!A$2:C782,3,0)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11994</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VLOOKUP(D426,Monitoramento!A$2:C783,3,0)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VLOOKUP(D427,Monitoramento!A$2:C784,3,0)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VLOOKUP(D428,Monitoramento!A$2:C785,3,0)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VLOOKUP(D429,Monitoramento!A$2:C786,3,0)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VLOOKUP(D430,Monitoramento!A$2:C787,3,0)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VLOOKUP(D431,Monitoramento!A$2:C788,3,0)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VLOOKUP(D432,Monitoramento!A$2:C789,3,0)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VLOOKUP(D433,Monitoramento!A$2:C790,3,0)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VLOOKUP(D434,Monitoramento!A$2:C791,3,0)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VLOOKUP(D435,Monitoramento!A$2:C792,3,0)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VLOOKUP(D436,Monitoramento!A$2:C793,3,0)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11994</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VLOOKUP(D437,Monitoramento!A$2:C794,3,0)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VLOOKUP(D438,Monitoramento!A$2:C795,3,0)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VLOOKUP(D439,Monitoramento!A$2:C796,3,0)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VLOOKUP(D440,Monitoramento!A$2:C797,3,0)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VLOOKUP(D441,Monitoramento!A$2:C798,3,0)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VLOOKUP(D442,Monitoramento!A$2:C799,3,0)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VLOOKUP(D443,Monitoramento!A$2:C800,3,0)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VLOOKUP(D444,Monitoramento!A$2:C801,3,0)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VLOOKUP(D445,Monitoramento!A$2:C802,3,0)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VLOOKUP(D446,Monitoramento!A$2:C803,3,0)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VLOOKUP(D447,Monitoramento!A$2:C804,3,0)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VLOOKUP(D448,Monitoramento!A$2:C805,3,0)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VLOOKUP(D449,Monitoramento!A$2:C806,3,0)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VLOOKUP(D450,Monitoramento!A$2:C807,3,0)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VLOOKUP(D451,Monitoramento!A$2:C808,3,0)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VLOOKUP(D452,Monitoramento!A$2:C809,3,0)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VLOOKUP(D453,Monitoramento!A$2:C810,3,0)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VLOOKUP(D454,Monitoramento!A$2:C811,3,0)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VLOOKUP(D455,Monitoramento!A$2:C812,3,0)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VLOOKUP(D456,Monitoramento!A$2:C813,3,0)</f>
        <v>41537</v>
      </c>
      <c r="AH456" s="98" t="str">
        <f>VLOOKUP(B456,SAOM!B$2:S2536,18,0)</f>
        <v>10.145.203.1</v>
      </c>
      <c r="AI456" s="11" t="str">
        <f>VLOOKUP(B456,SAOM!B$2:U2114,20,0)</f>
        <v>Ligado ao computador da farmacia</v>
      </c>
      <c r="AJ456" s="14">
        <v>41278</v>
      </c>
      <c r="AK456" s="14">
        <v>41293</v>
      </c>
      <c r="AL456" s="38" t="s">
        <v>8479</v>
      </c>
      <c r="AM456" s="99" t="s">
        <v>13548</v>
      </c>
      <c r="AN456" s="99" t="s">
        <v>14065</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VLOOKUP(D457,Monitoramento!A$2:C814,3,0)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VLOOKUP(D458,Monitoramento!A$2:C815,3,0)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VLOOKUP(D459,Monitoramento!A$2:C816,3,0)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8514</v>
      </c>
      <c r="AN459" s="99" t="s">
        <v>8537</v>
      </c>
      <c r="AO459" s="14">
        <v>41163</v>
      </c>
      <c r="AP459" s="14">
        <v>41326</v>
      </c>
      <c r="AQ459" s="38" t="s">
        <v>8479</v>
      </c>
      <c r="AR459" s="99" t="s">
        <v>13576</v>
      </c>
      <c r="AS459" s="99" t="s">
        <v>15293</v>
      </c>
      <c r="AT459" s="14">
        <v>41397</v>
      </c>
      <c r="AU459" s="14">
        <v>41416</v>
      </c>
      <c r="AV459" s="161" t="s">
        <v>8480</v>
      </c>
      <c r="AW459" s="99" t="s">
        <v>17037</v>
      </c>
      <c r="AX459" s="99" t="s">
        <v>18559</v>
      </c>
      <c r="AY459" s="14">
        <v>41484</v>
      </c>
      <c r="AZ459" s="14">
        <v>41486</v>
      </c>
      <c r="BA459" s="161" t="s">
        <v>8481</v>
      </c>
      <c r="BB459" s="99" t="s">
        <v>20399</v>
      </c>
      <c r="BC459" s="99" t="s">
        <v>20459</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VLOOKUP(D460,Monitoramento!A$2:C817,3,0)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VLOOKUP(D461,Monitoramento!A$2:C818,3,0)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VLOOKUP(D462,Monitoramento!A$2:C819,3,0)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VLOOKUP(D463,Monitoramento!A$2:C820,3,0)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VLOOKUP(D464,Monitoramento!A$2:C821,3,0)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VLOOKUP(D465,Monitoramento!A$2:C822,3,0)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VLOOKUP(D466,Monitoramento!A$2:C823,3,0)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VLOOKUP(D467,Monitoramento!A$2:C824,3,0)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VLOOKUP(D468,Monitoramento!A$2:C825,3,0)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VLOOKUP(D469,Monitoramento!A$2:C826,3,0)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7415</v>
      </c>
      <c r="AA470" s="46">
        <v>41263</v>
      </c>
      <c r="AB470" s="19">
        <v>41277</v>
      </c>
      <c r="AC470" s="254">
        <f>VLOOKUP(D470,Faturamento!D$3:F1905,3,0)</f>
        <v>41294</v>
      </c>
      <c r="AD470" s="36" t="s">
        <v>13089</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VLOOKUP(D470,Monitoramento!A$2:C827,3,0)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VLOOKUP(D471,Monitoramento!A$2:C828,3,0)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VLOOKUP(D472,Monitoramento!A$2:C829,3,0)</f>
        <v>41320</v>
      </c>
      <c r="AH472" s="98" t="str">
        <f>VLOOKUP(B472,SAOM!B$2:S2552,18,0)</f>
        <v>10.145.219.1</v>
      </c>
      <c r="AI472" s="11" t="str">
        <f>VLOOKUP(B472,SAOM!B$2:U2130,20,0)</f>
        <v>O cabo não possui o tamanho correto para a localidade.</v>
      </c>
      <c r="AJ472" s="14">
        <v>41184</v>
      </c>
      <c r="AK472" s="14">
        <v>41198</v>
      </c>
      <c r="AL472" s="38" t="s">
        <v>454</v>
      </c>
      <c r="AM472" s="99" t="s">
        <v>8516</v>
      </c>
      <c r="AN472" s="99" t="s">
        <v>8539</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VLOOKUP(D473,Monitoramento!A$2:C830,3,0)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VLOOKUP(D474,Monitoramento!A$2:C831,3,0)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VLOOKUP(D475,Monitoramento!A$2:C832,3,0)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VLOOKUP(D476,Monitoramento!A$2:C833,3,0)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VLOOKUP(D477,Monitoramento!A$2:C834,3,0)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VLOOKUP(D478,Monitoramento!A$2:C835,3,0)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VLOOKUP(D479,Monitoramento!A$2:C836,3,0)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VLOOKUP(D480,Monitoramento!A$2:C837,3,0)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VLOOKUP(D481,Monitoramento!A$2:C838,3,0)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VLOOKUP(D482,Monitoramento!A$2:C839,3,0)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VLOOKUP(D483,Monitoramento!A$2:C840,3,0)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VLOOKUP(D484,Monitoramento!A$2:C841,3,0)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VLOOKUP(D485,Monitoramento!A$2:C842,3,0)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VLOOKUP(D486,Monitoramento!A$2:C843,3,0)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VLOOKUP(D487,Monitoramento!A$2:C844,3,0)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VLOOKUP(D488,Monitoramento!A$2:C845,3,0)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VLOOKUP(D489,Monitoramento!A$2:C846,3,0)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VLOOKUP(D490,Monitoramento!A$2:C847,3,0)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VLOOKUP(D491,Monitoramento!A$2:C848,3,0)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VLOOKUP(D492,Monitoramento!A$2:C849,3,0)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VLOOKUP(D493,Monitoramento!A$2:C850,3,0)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VLOOKUP(D494,Monitoramento!A$2:C851,3,0)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VLOOKUP(D495,Monitoramento!A$2:C852,3,0)</f>
        <v>#N/A</v>
      </c>
      <c r="AH495" s="98" t="str">
        <f>VLOOKUP(B495,SAOM!B$2:S2575,18,0)</f>
        <v>10.145.243.1</v>
      </c>
      <c r="AI495" s="11" t="str">
        <f>VLOOKUP(B495,SAOM!B$2:U2153,20,0)</f>
        <v>Máquina do cliente</v>
      </c>
      <c r="AJ495" s="14">
        <v>41205</v>
      </c>
      <c r="AK495" s="38" t="s">
        <v>455</v>
      </c>
      <c r="AL495" s="38" t="s">
        <v>8480</v>
      </c>
      <c r="AM495" s="100" t="s">
        <v>8859</v>
      </c>
      <c r="AN495" s="100" t="s">
        <v>8953</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VLOOKUP(D496,Monitoramento!A$2:C853,3,0)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VLOOKUP(D497,Monitoramento!A$2:C854,3,0)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VLOOKUP(D498,Monitoramento!A$2:C855,3,0)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VLOOKUP(D499,Monitoramento!A$2:C856,3,0)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VLOOKUP(D500,Monitoramento!A$2:C857,3,0)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15282</v>
      </c>
      <c r="AC501" s="254">
        <f>VLOOKUP(D501,Faturamento!D$3:F1936,3,0)</f>
        <v>41166</v>
      </c>
      <c r="AD501" s="32" t="s">
        <v>4176</v>
      </c>
      <c r="AE501" s="14" t="str">
        <f>VLOOKUP(B501,SAOM!B$2:T2042,16,0)</f>
        <v>-</v>
      </c>
      <c r="AF501" s="14">
        <f t="shared" si="15"/>
        <v>41225</v>
      </c>
      <c r="AG501" s="14">
        <f>VLOOKUP(D501,Monitoramento!A$2:C858,3,0)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VLOOKUP(D502,Monitoramento!A$2:C859,3,0)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VLOOKUP(D503,Monitoramento!A$2:C860,3,0)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16269</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VLOOKUP(D504,Monitoramento!A$2:C861,3,0)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VLOOKUP(D505,Monitoramento!A$2:C862,3,0)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VLOOKUP(D506,Monitoramento!A$2:C863,3,0)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VLOOKUP(D507,Monitoramento!A$2:C864,3,0)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VLOOKUP(D508,Monitoramento!A$2:C865,3,0)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VLOOKUP(D509,Monitoramento!A$2:C866,3,0)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VLOOKUP(D510,Monitoramento!A$2:C867,3,0)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VLOOKUP(D511,Monitoramento!A$2:C868,3,0)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15282</v>
      </c>
      <c r="AC512" s="254">
        <f>VLOOKUP(D512,Faturamento!D$3:F1947,3,0)</f>
        <v>41168</v>
      </c>
      <c r="AD512" s="32"/>
      <c r="AE512" s="14" t="str">
        <f>VLOOKUP(B512,SAOM!B$2:T2053,16,0)</f>
        <v>-</v>
      </c>
      <c r="AF512" s="14">
        <f t="shared" si="15"/>
        <v>41227</v>
      </c>
      <c r="AG512" s="14">
        <f>VLOOKUP(D512,Monitoramento!A$2:C869,3,0)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15282</v>
      </c>
      <c r="AC513" s="254">
        <f>VLOOKUP(D513,Faturamento!D$3:F1948,3,0)</f>
        <v>41166</v>
      </c>
      <c r="AD513" s="32"/>
      <c r="AE513" s="14" t="str">
        <f>VLOOKUP(B513,SAOM!B$2:T2054,16,0)</f>
        <v>-</v>
      </c>
      <c r="AF513" s="14">
        <f t="shared" si="15"/>
        <v>41225</v>
      </c>
      <c r="AG513" s="14">
        <f>VLOOKUP(D513,Monitoramento!A$2:C870,3,0)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VLOOKUP(D514,Monitoramento!A$2:C871,3,0)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VLOOKUP(D515,Monitoramento!A$2:C872,3,0)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VLOOKUP(D516,Monitoramento!A$2:C873,3,0)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VLOOKUP(D517,Monitoramento!A$2:C874,3,0)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VLOOKUP(D518,Monitoramento!A$2:C875,3,0)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VLOOKUP(D519,Monitoramento!A$2:C876,3,0)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VLOOKUP(D520,Monitoramento!A$2:C877,3,0)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VLOOKUP(D521,Monitoramento!A$2:C878,3,0)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VLOOKUP(D522,Monitoramento!A$2:C879,3,0)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VLOOKUP(D523,Monitoramento!A$2:C880,3,0)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VLOOKUP(D524,Monitoramento!A$2:C881,3,0)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VLOOKUP(D525,Monitoramento!A$2:C882,3,0)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15354</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VLOOKUP(D526,Monitoramento!A$2:C883,3,0)</f>
        <v>#N/A</v>
      </c>
      <c r="AH526" s="98" t="str">
        <f>VLOOKUP(B526,SAOM!B$2:S2606,18,0)</f>
        <v>10.146.69.1</v>
      </c>
      <c r="AI526" s="11" t="str">
        <f>VLOOKUP(B526,SAOM!B$2:U2184,20,0)</f>
        <v>Vai deixar conectado no modem.</v>
      </c>
      <c r="AJ526" s="46">
        <v>41380</v>
      </c>
      <c r="AK526" s="46">
        <v>41404</v>
      </c>
      <c r="AL526" s="161" t="s">
        <v>15887</v>
      </c>
      <c r="AM526" s="100" t="s">
        <v>8954</v>
      </c>
      <c r="AN526" s="103" t="s">
        <v>18496</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VLOOKUP(D527,Monitoramento!A$2:C884,3,0)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VLOOKUP(D528,Monitoramento!A$2:C885,3,0)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VLOOKUP(D529,Monitoramento!A$2:C886,3,0)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7811</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VLOOKUP(D530,Monitoramento!A$2:C887,3,0)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7978</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VLOOKUP(D531,Monitoramento!A$2:C888,3,0)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VLOOKUP(D532,Monitoramento!A$2:C889,3,0)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VLOOKUP(D533,Monitoramento!A$2:C890,3,0)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VLOOKUP(D534,Monitoramento!A$2:C891,3,0)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8919</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VLOOKUP(D535,Monitoramento!A$2:C892,3,0)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VLOOKUP(D536,Monitoramento!A$2:C893,3,0)</f>
        <v>41592</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VLOOKUP(D537,Monitoramento!A$2:C894,3,0)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VLOOKUP(D538,Monitoramento!A$2:C895,3,0)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VLOOKUP(D539,Monitoramento!A$2:C896,3,0)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VLOOKUP(D540,Monitoramento!A$2:C897,3,0)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7978</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VLOOKUP(D541,Monitoramento!A$2:C898,3,0)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VLOOKUP(D542,Monitoramento!A$2:C899,3,0)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VLOOKUP(D543,Monitoramento!A$2:C900,3,0)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15351</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VLOOKUP(D544,Monitoramento!A$2:C901,3,0)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VLOOKUP(D545,Monitoramento!A$2:C902,3,0)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VLOOKUP(D546,Monitoramento!A$2:C903,3,0)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VLOOKUP(D547,Monitoramento!A$2:C904,3,0)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15282</v>
      </c>
      <c r="AC548" s="254">
        <f>VLOOKUP(D548,Faturamento!D$3:F1983,3,0)</f>
        <v>41286</v>
      </c>
      <c r="AD548" s="36" t="s">
        <v>9498</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VLOOKUP(D548,Monitoramento!A$2:C905,3,0)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VLOOKUP(D549,Monitoramento!A$2:C906,3,0)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14050</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12026</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VLOOKUP(D550,Monitoramento!A$2:C907,3,0)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VLOOKUP(D551,Monitoramento!A$2:C908,3,0)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VLOOKUP(D552,Monitoramento!A$2:C909,3,0)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VLOOKUP(D553,Monitoramento!A$2:C910,3,0)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VLOOKUP(D554,Monitoramento!A$2:C911,3,0)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9129</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VLOOKUP(D555,Monitoramento!A$2:C912,3,0)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VLOOKUP(D556,Monitoramento!A$2:C913,3,0)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7978</v>
      </c>
      <c r="AA557" s="46">
        <v>41221</v>
      </c>
      <c r="AB557" s="19" t="s">
        <v>15282</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VLOOKUP(D557,Monitoramento!A$2:C914,3,0)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9302</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VLOOKUP(D558,Monitoramento!A$2:C915,3,0)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15282</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VLOOKUP(D559,Monitoramento!A$2:C916,3,0)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VLOOKUP(D560,Monitoramento!A$2:C917,3,0)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14050</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11992</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VLOOKUP(D561,Monitoramento!A$2:C918,3,0)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VLOOKUP(D562,Monitoramento!A$2:C919,3,0)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VLOOKUP(D563,Monitoramento!A$2:C920,3,0)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VLOOKUP(D564,Monitoramento!A$2:C921,3,0)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VLOOKUP(D565,Monitoramento!A$2:C922,3,0)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VLOOKUP(D566,Monitoramento!A$2:C923,3,0)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VLOOKUP(D567,Monitoramento!A$2:C924,3,0)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VLOOKUP(D568,Monitoramento!A$2:C925,3,0)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VLOOKUP(D569,Monitoramento!A$2:C926,3,0)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15282</v>
      </c>
      <c r="AC570" s="254">
        <f>VLOOKUP(D570,Faturamento!D$3:F2005,3,0)</f>
        <v>41155</v>
      </c>
      <c r="AD570" s="32"/>
      <c r="AE570" s="14" t="str">
        <f>VLOOKUP(B570,SAOM!B$2:T2111,16,0)</f>
        <v xml:space="preserve">Cnes: 5873827 
PSF Cidade Alta </v>
      </c>
      <c r="AF570" s="14">
        <f t="shared" si="17"/>
        <v>41214</v>
      </c>
      <c r="AG570" s="14">
        <f>VLOOKUP(D570,Monitoramento!A$2:C927,3,0)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VLOOKUP(D571,Monitoramento!A$2:C928,3,0)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VLOOKUP(D572,Monitoramento!A$2:C929,3,0)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7811</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VLOOKUP(D573,Monitoramento!A$2:C930,3,0)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15282</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VLOOKUP(D574,Monitoramento!A$2:C931,3,0)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VLOOKUP(D575,Monitoramento!A$2:C932,3,0)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VLOOKUP(D576,Monitoramento!A$2:C933,3,0)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VLOOKUP(D577,Monitoramento!A$2:C934,3,0)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VLOOKUP(D578,Monitoramento!A$2:C935,3,0)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VLOOKUP(D579,Monitoramento!A$2:C936,3,0)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VLOOKUP(D580,Monitoramento!A$2:C937,3,0)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VLOOKUP(D581,Monitoramento!A$2:C938,3,0)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VLOOKUP(D582,Monitoramento!A$2:C939,3,0)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VLOOKUP(D583,Monitoramento!A$2:C940,3,0)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7811</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VLOOKUP(D584,Monitoramento!A$2:C941,3,0)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7415</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VLOOKUP(D585,Monitoramento!A$2:C942,3,0)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VLOOKUP(D586,Monitoramento!A$2:C943,3,0)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VLOOKUP(D587,Monitoramento!A$2:C944,3,0)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VLOOKUP(D588,Monitoramento!A$2:C945,3,0)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VLOOKUP(D589,Monitoramento!A$2:C946,3,0)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VLOOKUP(D590,Monitoramento!A$2:C947,3,0)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9206</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VLOOKUP(D591,Monitoramento!A$2:C948,3,0)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VLOOKUP(D592,Monitoramento!A$2:C949,3,0)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VLOOKUP(D593,Monitoramento!A$2:C950,3,0)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VLOOKUP(D594,Monitoramento!A$2:C951,3,0)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VLOOKUP(D595,Monitoramento!A$2:C952,3,0)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VLOOKUP(D596,Monitoramento!A$2:C953,3,0)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9206</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VLOOKUP(D597,Monitoramento!A$2:C954,3,0)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VLOOKUP(D598,Monitoramento!A$2:C955,3,0)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VLOOKUP(D599,Monitoramento!A$2:C956,3,0)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VLOOKUP(D600,Monitoramento!A$2:C957,3,0)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VLOOKUP(D601,Monitoramento!A$2:C958,3,0)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VLOOKUP(D602,Monitoramento!A$2:C959,3,0)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14050</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19880</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VLOOKUP(D603,Monitoramento!A$2:C960,3,0)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VLOOKUP(D604,Monitoramento!A$2:C961,3,0)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VLOOKUP(D605,Monitoramento!A$2:C962,3,0)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VLOOKUP(D606,Monitoramento!A$2:C963,3,0)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VLOOKUP(D607,Monitoramento!A$2:C964,3,0)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VLOOKUP(D608,Monitoramento!A$2:C965,3,0)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VLOOKUP(D609,Monitoramento!A$2:C966,3,0)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VLOOKUP(D610,Monitoramento!A$2:C967,3,0)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VLOOKUP(D611,Monitoramento!A$2:C968,3,0)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VLOOKUP(D612,Monitoramento!A$2:C969,3,0)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VLOOKUP(D613,Monitoramento!A$2:C970,3,0)</f>
        <v>#N/A</v>
      </c>
      <c r="AH613" s="98" t="str">
        <f>VLOOKUP(B613,SAOM!B$2:S2693,18,0)</f>
        <v>10.146.111.1</v>
      </c>
      <c r="AI613" s="11" t="str">
        <f>VLOOKUP(B613,SAOM!B$2:U2271,20,0)</f>
        <v>localidade não possui computador</v>
      </c>
      <c r="AJ613" s="14">
        <v>41239</v>
      </c>
      <c r="AK613" s="14">
        <v>41241</v>
      </c>
      <c r="AL613" s="38" t="s">
        <v>8480</v>
      </c>
      <c r="AM613" s="99" t="s">
        <v>8404</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VLOOKUP(D614,Monitoramento!A$2:C971,3,0)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VLOOKUP(D615,Monitoramento!A$2:C972,3,0)</f>
        <v>41383</v>
      </c>
      <c r="AH615" s="98" t="str">
        <f>VLOOKUP(B615,SAOM!B$2:S2695,18,0)</f>
        <v>10.146.113.1</v>
      </c>
      <c r="AI615" s="11" t="str">
        <f>VLOOKUP(B615,SAOM!B$2:U2273,20,0)</f>
        <v>O computador disponível ja possui uma conexão.</v>
      </c>
      <c r="AJ615" s="14">
        <v>41239</v>
      </c>
      <c r="AK615" s="14">
        <v>41241</v>
      </c>
      <c r="AL615" s="38" t="s">
        <v>8480</v>
      </c>
      <c r="AM615" s="99" t="s">
        <v>8404</v>
      </c>
      <c r="AN615" s="99" t="s">
        <v>9496</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VLOOKUP(D616,Monitoramento!A$2:C973,3,0)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VLOOKUP(D617,Monitoramento!A$2:C974,3,0)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VLOOKUP(D618,Monitoramento!A$2:C975,3,0)</f>
        <v>#N/A</v>
      </c>
      <c r="AH618" s="98" t="str">
        <f>VLOOKUP(B618,SAOM!B$2:S2698,18,0)</f>
        <v>10.146.103.1</v>
      </c>
      <c r="AI618" s="11" t="str">
        <f>VLOOKUP(B618,SAOM!B$2:U2276,20,0)</f>
        <v>Técnico sem cabo de rede</v>
      </c>
      <c r="AJ618" s="14">
        <v>41185</v>
      </c>
      <c r="AK618" s="14">
        <v>41191</v>
      </c>
      <c r="AL618" s="38" t="s">
        <v>613</v>
      </c>
      <c r="AM618" s="99" t="s">
        <v>8518</v>
      </c>
      <c r="AN618" s="99" t="s">
        <v>8541</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VLOOKUP(D619,Monitoramento!A$2:C976,3,0)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VLOOKUP(D620,Monitoramento!A$2:C977,3,0)</f>
        <v>41351</v>
      </c>
      <c r="AH620" s="98" t="str">
        <f>VLOOKUP(B620,SAOM!B$2:S2700,18,0)</f>
        <v>10.146.107.1</v>
      </c>
      <c r="AI620" s="11" t="str">
        <f>VLOOKUP(B620,SAOM!B$2:U2278,20,0)</f>
        <v>Não tem</v>
      </c>
      <c r="AJ620" s="14">
        <v>41292</v>
      </c>
      <c r="AK620" s="14">
        <v>41332</v>
      </c>
      <c r="AL620" s="38" t="s">
        <v>8479</v>
      </c>
      <c r="AM620" s="99" t="s">
        <v>14071</v>
      </c>
      <c r="AN620" s="99" t="s">
        <v>15350</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VLOOKUP(D621,Monitoramento!A$2:C978,3,0)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VLOOKUP(D622,Monitoramento!A$2:C979,3,0)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VLOOKUP(D623,Monitoramento!A$2:C980,3,0)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VLOOKUP(D624,Monitoramento!A$2:C981,3,0)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VLOOKUP(D625,Monitoramento!A$2:C982,3,0)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VLOOKUP(D626,Monitoramento!A$2:C983,3,0)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VLOOKUP(D627,Monitoramento!A$2:C984,3,0)</f>
        <v>#N/A</v>
      </c>
      <c r="AH627" s="98" t="str">
        <f>VLOOKUP(B627,SAOM!B$2:S2707,18,0)</f>
        <v>10.146.133.1</v>
      </c>
      <c r="AI627" s="11" t="str">
        <f>VLOOKUP(B627,SAOM!B$2:U2285,20,0)</f>
        <v>Técnico sem cabo de rede</v>
      </c>
      <c r="AJ627" s="14">
        <v>41288</v>
      </c>
      <c r="AK627" s="14">
        <v>41311</v>
      </c>
      <c r="AL627" s="38" t="s">
        <v>8479</v>
      </c>
      <c r="AM627" s="99" t="s">
        <v>14057</v>
      </c>
      <c r="AN627" s="99" t="s">
        <v>15179</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VLOOKUP(D628,Monitoramento!A$2:C985,3,0)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VLOOKUP(D629,Monitoramento!A$2:C986,3,0)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VLOOKUP(D630,Monitoramento!A$2:C987,3,0)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VLOOKUP(D631,Monitoramento!A$2:C988,3,0)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VLOOKUP(D632,Monitoramento!A$2:C989,3,0)</f>
        <v>41320</v>
      </c>
      <c r="AH632" s="98" t="str">
        <f>VLOOKUP(B632,SAOM!B$2:S2712,18,0)</f>
        <v>10.146.128.1</v>
      </c>
      <c r="AI632" s="11" t="str">
        <f>VLOOKUP(B632,SAOM!B$2:U2290,20,0)</f>
        <v>-</v>
      </c>
      <c r="AJ632" s="46">
        <v>41253</v>
      </c>
      <c r="AK632" s="46">
        <v>41270</v>
      </c>
      <c r="AL632" s="161" t="s">
        <v>8481</v>
      </c>
      <c r="AM632" s="100" t="s">
        <v>12019</v>
      </c>
      <c r="AN632" s="100" t="s">
        <v>13086</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VLOOKUP(D633,Monitoramento!A$2:C990,3,0)</f>
        <v>41474</v>
      </c>
      <c r="AH633" s="98" t="str">
        <f>VLOOKUP(B633,SAOM!B$2:S2713,18,0)</f>
        <v>10.146.127.1</v>
      </c>
      <c r="AI633" s="11" t="str">
        <f>VLOOKUP(B633,SAOM!B$2:U2291,20,0)</f>
        <v>-</v>
      </c>
      <c r="AJ633" s="46">
        <v>41253</v>
      </c>
      <c r="AK633" s="46">
        <v>41277</v>
      </c>
      <c r="AL633" s="161" t="s">
        <v>8481</v>
      </c>
      <c r="AM633" s="100" t="s">
        <v>12025</v>
      </c>
      <c r="AN633" s="100" t="s">
        <v>13086</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VLOOKUP(D634,Monitoramento!A$2:C991,3,0)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VLOOKUP(D635,Monitoramento!A$2:C992,3,0)</f>
        <v>41481</v>
      </c>
      <c r="AH635" s="98" t="str">
        <f>VLOOKUP(B635,SAOM!B$2:S2715,18,0)</f>
        <v>10.146.125.1</v>
      </c>
      <c r="AI635" s="11" t="str">
        <f>VLOOKUP(B635,SAOM!B$2:U2293,20,0)</f>
        <v>Sem computador na localidade</v>
      </c>
      <c r="AJ635" s="14">
        <v>41327</v>
      </c>
      <c r="AK635" s="14">
        <v>41369</v>
      </c>
      <c r="AL635" s="38" t="s">
        <v>8481</v>
      </c>
      <c r="AM635" s="14" t="s">
        <v>15474</v>
      </c>
      <c r="AO635" s="14">
        <v>41327</v>
      </c>
      <c r="AP635" s="14">
        <v>41485</v>
      </c>
      <c r="AQ635" s="38" t="s">
        <v>8480</v>
      </c>
      <c r="AR635" s="99" t="s">
        <v>20399</v>
      </c>
      <c r="AS635" s="99" t="s">
        <v>20408</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VLOOKUP(D636,Monitoramento!A$2:C993,3,0)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VLOOKUP(D637,Monitoramento!A$2:C994,3,0)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VLOOKUP(D638,Monitoramento!A$2:C995,3,0)</f>
        <v>41537</v>
      </c>
      <c r="AH638" s="98" t="str">
        <f>VLOOKUP(B638,SAOM!B$2:S2718,18,0)</f>
        <v>10.146.122.1</v>
      </c>
      <c r="AI638" s="11" t="str">
        <f>VLOOKUP(B638,SAOM!B$2:U2296,20,0)</f>
        <v>Conectado ao computador da localidade</v>
      </c>
      <c r="AJ638" s="14">
        <v>41333</v>
      </c>
      <c r="AK638" s="38">
        <v>41333</v>
      </c>
      <c r="AL638" s="38" t="s">
        <v>8481</v>
      </c>
      <c r="AM638" s="99" t="s">
        <v>8518</v>
      </c>
      <c r="AN638" s="99" t="s">
        <v>15465</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VLOOKUP(D639,Monitoramento!A$2:C996,3,0)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VLOOKUP(D640,Monitoramento!A$2:C997,3,0)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VLOOKUP(D641,Monitoramento!A$2:C998,3,0)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VLOOKUP(D642,Monitoramento!A$2:C999,3,0)</f>
        <v>#N/A</v>
      </c>
      <c r="AH642" s="98" t="str">
        <f>VLOOKUP(B642,SAOM!B$2:S2722,18,0)</f>
        <v>10.146.118.1</v>
      </c>
      <c r="AI642" s="11" t="str">
        <f>VLOOKUP(B642,SAOM!B$2:U2300,20,0)</f>
        <v>Não. Não tem computador no local.</v>
      </c>
      <c r="AJ642" s="14">
        <v>41185</v>
      </c>
      <c r="AK642" s="14">
        <v>41191</v>
      </c>
      <c r="AL642" s="161" t="s">
        <v>613</v>
      </c>
      <c r="AM642" s="99" t="s">
        <v>8519</v>
      </c>
      <c r="AN642" s="99" t="s">
        <v>8542</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VLOOKUP(D643,Monitoramento!A$2:C1000,3,0)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VLOOKUP(D644,Monitoramento!A$2:C1001,3,0)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VLOOKUP(D645,Monitoramento!A$2:C1002,3,0)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VLOOKUP(D646,Monitoramento!A$2:C1003,3,0)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VLOOKUP(D647,Monitoramento!A$2:C1004,3,0)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7978</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VLOOKUP(D648,Monitoramento!A$2:C1005,3,0)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7811</v>
      </c>
      <c r="AA649" s="46">
        <v>41207</v>
      </c>
      <c r="AB649" s="347">
        <v>41337</v>
      </c>
      <c r="AC649" s="254" t="e">
        <f>VLOOKUP(D649,Faturamento!D$3:F2084,3,0)</f>
        <v>#N/A</v>
      </c>
      <c r="AD649" s="36"/>
      <c r="AE649" s="14" t="str">
        <f>VLOOKUP(B649,SAOM!B$2:T2190,16,0)</f>
        <v>-</v>
      </c>
      <c r="AF649" s="46">
        <f t="shared" si="23"/>
        <v>41297</v>
      </c>
      <c r="AG649" s="14" t="e">
        <f>VLOOKUP(D649,Monitoramento!A$2:C1006,3,0)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7978</v>
      </c>
      <c r="AA650" s="14">
        <v>41213</v>
      </c>
      <c r="AB650" s="19">
        <v>41254</v>
      </c>
      <c r="AC650" s="254">
        <f>VLOOKUP(D650,Faturamento!D$3:F2085,3,0)</f>
        <v>41243</v>
      </c>
      <c r="AD650" s="32"/>
      <c r="AE650" s="14" t="str">
        <f>VLOOKUP(B650,SAOM!B$2:T2191,16,0)</f>
        <v>-</v>
      </c>
      <c r="AF650" s="14">
        <f t="shared" si="23"/>
        <v>41303</v>
      </c>
      <c r="AG650" s="14">
        <f>VLOOKUP(D650,Monitoramento!A$2:C1007,3,0)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VLOOKUP(D651,Monitoramento!A$2:C1008,3,0)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VLOOKUP(D652,Monitoramento!A$2:C1009,3,0)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VLOOKUP(D653,Monitoramento!A$2:C1010,3,0)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VLOOKUP(D654,Monitoramento!A$2:C1011,3,0)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VLOOKUP(D655,Monitoramento!A$2:C1012,3,0)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VLOOKUP(D656,Monitoramento!A$2:C1013,3,0)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8957</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VLOOKUP(D657,Monitoramento!A$2:C1014,3,0)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VLOOKUP(D658,Monitoramento!A$2:C1015,3,0)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VLOOKUP(D659,Monitoramento!A$2:C1016,3,0)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VLOOKUP(D660,Monitoramento!A$2:C1017,3,0)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7977</v>
      </c>
      <c r="AA661" s="14">
        <v>41213</v>
      </c>
      <c r="AB661" s="19">
        <v>41277</v>
      </c>
      <c r="AC661" s="254">
        <f>VLOOKUP(D661,Faturamento!D$3:F2096,3,0)</f>
        <v>41243</v>
      </c>
      <c r="AD661" s="32"/>
      <c r="AE661" s="14" t="str">
        <f>VLOOKUP(B661,SAOM!B$2:T2202,16,0)</f>
        <v>-</v>
      </c>
      <c r="AF661" s="14">
        <f t="shared" si="23"/>
        <v>41303</v>
      </c>
      <c r="AG661" s="14" t="e">
        <f>VLOOKUP(D661,Monitoramento!A$2:C1018,3,0)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7809</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VLOOKUP(D662,Monitoramento!A$2:C1019,3,0)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VLOOKUP(D663,Monitoramento!A$2:C1020,3,0)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VLOOKUP(D664,Monitoramento!A$2:C1021,3,0)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VLOOKUP(D665,Monitoramento!A$2:C1022,3,0)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VLOOKUP(D666,Monitoramento!A$2:C1023,3,0)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VLOOKUP(D667,Monitoramento!A$2:C1024,3,0)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VLOOKUP(D668,Monitoramento!A$2:C1025,3,0)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VLOOKUP(D669,Monitoramento!A$2:C1026,3,0)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VLOOKUP(D670,Monitoramento!A$2:C1027,3,0)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VLOOKUP(D671,Monitoramento!A$2:C1028,3,0)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VLOOKUP(D672,Monitoramento!A$2:C1029,3,0)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14050</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12026</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VLOOKUP(D673,Monitoramento!A$2:C1030,3,0)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VLOOKUP(D674,Monitoramento!A$2:C1031,3,0)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VLOOKUP(D675,Monitoramento!A$2:C1032,3,0)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VLOOKUP(D676,Monitoramento!A$2:C1033,3,0)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VLOOKUP(D677,Monitoramento!A$2:C1034,3,0)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VLOOKUP(D678,Monitoramento!A$2:C1035,3,0)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VLOOKUP(D679,Monitoramento!A$2:C1036,3,0)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9302</v>
      </c>
      <c r="AA680" s="14">
        <v>41242</v>
      </c>
      <c r="AB680" s="19">
        <v>41291</v>
      </c>
      <c r="AC680" s="254">
        <f>VLOOKUP(D680,Faturamento!D$3:F2115,3,0)</f>
        <v>41273</v>
      </c>
      <c r="AD680" s="32"/>
      <c r="AE680" s="14" t="str">
        <f>VLOOKUP(B680,SAOM!B$2:T2221,16,0)</f>
        <v>-</v>
      </c>
      <c r="AF680" s="14">
        <f t="shared" si="23"/>
        <v>41332</v>
      </c>
      <c r="AG680" s="14" t="e">
        <f>VLOOKUP(D680,Monitoramento!A$2:C1037,3,0)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7374</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VLOOKUP(D681,Monitoramento!A$2:C1038,3,0)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9205</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VLOOKUP(D682,Monitoramento!A$2:C1039,3,0)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VLOOKUP(D683,Monitoramento!A$2:C1040,3,0)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VLOOKUP(D684,Monitoramento!A$2:C1041,3,0)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VLOOKUP(D685,Monitoramento!A$2:C1042,3,0)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11842</v>
      </c>
      <c r="AA686" s="14">
        <v>41263</v>
      </c>
      <c r="AB686" s="19">
        <v>41299</v>
      </c>
      <c r="AC686" s="254">
        <f>VLOOKUP(D686,Faturamento!D$3:F2121,3,0)</f>
        <v>41294</v>
      </c>
      <c r="AD686" s="32"/>
      <c r="AE686" s="14" t="str">
        <f>VLOOKUP(B686,SAOM!B$2:T2227,16,0)</f>
        <v>-</v>
      </c>
      <c r="AF686" s="14">
        <f t="shared" si="23"/>
        <v>41353</v>
      </c>
      <c r="AG686" s="14" t="e">
        <f>VLOOKUP(D686,Monitoramento!A$2:C1043,3,0)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VLOOKUP(D687,Monitoramento!A$2:C1044,3,0)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VLOOKUP(D688,Monitoramento!A$2:C1045,3,0)</f>
        <v>41250</v>
      </c>
      <c r="AH688" s="98" t="str">
        <f>VLOOKUP(B688,SAOM!B$2:S2768,18,0)</f>
        <v>10.146.178.1</v>
      </c>
      <c r="AI688" s="11" t="str">
        <f>VLOOKUP(B688,SAOM!B$2:U2346,20,0)</f>
        <v>-</v>
      </c>
      <c r="AJ688" s="14">
        <v>41297</v>
      </c>
      <c r="AK688" s="14">
        <v>41309</v>
      </c>
      <c r="AL688" s="38" t="s">
        <v>8481</v>
      </c>
      <c r="AM688" s="99" t="s">
        <v>14582</v>
      </c>
      <c r="AN688" s="99" t="s">
        <v>14825</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VLOOKUP(D689,Monitoramento!A$2:C1046,3,0)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VLOOKUP(D690,Monitoramento!A$2:C1047,3,0)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VLOOKUP(D691,Monitoramento!A$2:C1048,3,0)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VLOOKUP(D692,Monitoramento!A$2:C1049,3,0)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VLOOKUP(D693,Monitoramento!A$2:C1050,3,0)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VLOOKUP(D694,Monitoramento!A$2:C1051,3,0)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VLOOKUP(D695,Monitoramento!A$2:C1052,3,0)</f>
        <v>#N/A</v>
      </c>
      <c r="AH695" s="98" t="str">
        <f>VLOOKUP(B695,SAOM!B$2:S2775,18,0)</f>
        <v>10.146.192.1</v>
      </c>
      <c r="AI695" s="11" t="str">
        <f>VLOOKUP(B695,SAOM!B$2:U2353,20,0)</f>
        <v>Sem computador na localidade</v>
      </c>
      <c r="AJ695" s="14">
        <v>41218</v>
      </c>
      <c r="AK695" s="14">
        <v>41283</v>
      </c>
      <c r="AL695" s="38" t="s">
        <v>454</v>
      </c>
      <c r="AM695" s="99" t="s">
        <v>13535</v>
      </c>
      <c r="AN695" s="99" t="s">
        <v>14056</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VLOOKUP(D696,Monitoramento!A$2:C1053,3,0)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VLOOKUP(D697,Monitoramento!A$2:C1054,3,0)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VLOOKUP(D698,Monitoramento!A$2:C1055,3,0)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VLOOKUP(D699,Monitoramento!A$2:C1056,3,0)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VLOOKUP(D700,Monitoramento!A$2:C1057,3,0)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VLOOKUP(D701,Monitoramento!A$2:C1058,3,0)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VLOOKUP(D702,Monitoramento!A$2:C1059,3,0)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VLOOKUP(D703,Monitoramento!A$2:C1060,3,0)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VLOOKUP(D704,Monitoramento!A$2:C1061,3,0)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VLOOKUP(D705,Monitoramento!A$2:C1062,3,0)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15282</v>
      </c>
      <c r="AC706" s="254">
        <f>VLOOKUP(D706,Faturamento!D$3:F2141,3,0)</f>
        <v>41158</v>
      </c>
      <c r="AD706" s="32"/>
      <c r="AE706" s="14" t="str">
        <f>VLOOKUP(B706,SAOM!B$2:T2247,16,0)</f>
        <v>-</v>
      </c>
      <c r="AF706" s="14">
        <f t="shared" si="23"/>
        <v>41217</v>
      </c>
      <c r="AG706" s="14" t="e">
        <f>VLOOKUP(D706,Monitoramento!A$2:C1063,3,0)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15282</v>
      </c>
      <c r="AC707" s="254">
        <f>VLOOKUP(D707,Faturamento!D$3:F2142,3,0)</f>
        <v>41159</v>
      </c>
      <c r="AD707" s="32"/>
      <c r="AE707" s="14" t="str">
        <f>VLOOKUP(B707,SAOM!B$2:T2248,16,0)</f>
        <v>-</v>
      </c>
      <c r="AF707" s="14">
        <f t="shared" si="23"/>
        <v>41218</v>
      </c>
      <c r="AG707" s="14">
        <f>VLOOKUP(D707,Monitoramento!A$2:C1064,3,0)</f>
        <v>41537</v>
      </c>
      <c r="AH707" s="98" t="str">
        <f>VLOOKUP(B707,SAOM!B$2:S2787,18,0)</f>
        <v>10.146.204.1</v>
      </c>
      <c r="AI707" s="11" t="str">
        <f>VLOOKUP(B707,SAOM!B$2:U2365,20,0)</f>
        <v>conectado ao computador do cliente</v>
      </c>
      <c r="AJ707" s="14">
        <v>41137</v>
      </c>
      <c r="AK707" s="14">
        <v>41150</v>
      </c>
      <c r="AL707" s="161" t="s">
        <v>613</v>
      </c>
      <c r="AM707" s="99" t="s">
        <v>8520</v>
      </c>
      <c r="AN707" s="99" t="s">
        <v>8543</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15282</v>
      </c>
      <c r="AC708" s="254">
        <f>VLOOKUP(D708,Faturamento!D$3:F2143,3,0)</f>
        <v>41158</v>
      </c>
      <c r="AD708" s="32"/>
      <c r="AE708" s="14" t="str">
        <f>VLOOKUP(B708,SAOM!B$2:T2249,16,0)</f>
        <v>-</v>
      </c>
      <c r="AF708" s="14">
        <f t="shared" si="23"/>
        <v>41217</v>
      </c>
      <c r="AG708" s="14" t="e">
        <f>VLOOKUP(D708,Monitoramento!A$2:C1065,3,0)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VLOOKUP(D709,Monitoramento!A$2:C1066,3,0)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VLOOKUP(D710,Monitoramento!A$2:C1067,3,0)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VLOOKUP(D711,Monitoramento!A$2:C1068,3,0)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VLOOKUP(D712,Monitoramento!A$2:C1069,3,0)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VLOOKUP(D713,Monitoramento!A$2:C1070,3,0)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VLOOKUP(D714,Monitoramento!A$2:C1071,3,0)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VLOOKUP(D715,Monitoramento!A$2:C1072,3,0)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VLOOKUP(D716,Monitoramento!A$2:C1073,3,0)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VLOOKUP(D717,Monitoramento!A$2:C1074,3,0)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VLOOKUP(D718,Monitoramento!A$2:C1075,3,0)</f>
        <v>41537</v>
      </c>
      <c r="AH718" s="98" t="str">
        <f>VLOOKUP(B718,SAOM!B$2:S2798,18,0)</f>
        <v>10.146.186.1</v>
      </c>
      <c r="AI718" s="11" t="str">
        <f>VLOOKUP(B718,SAOM!B$2:U2376,20,0)</f>
        <v>Conectado ao PC</v>
      </c>
      <c r="AJ718" s="14">
        <v>41197</v>
      </c>
      <c r="AK718" s="14">
        <v>41201</v>
      </c>
      <c r="AL718" s="38" t="s">
        <v>454</v>
      </c>
      <c r="AM718" s="162" t="s">
        <v>8472</v>
      </c>
      <c r="AN718" s="14">
        <v>41360</v>
      </c>
      <c r="AO718" s="14">
        <v>41388</v>
      </c>
      <c r="AP718" s="38" t="s">
        <v>8481</v>
      </c>
      <c r="AQ718" s="100" t="s">
        <v>8954</v>
      </c>
      <c r="AR718" s="6" t="s">
        <v>17526</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VLOOKUP(D719,Monitoramento!A$2:C1076,3,0)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VLOOKUP(D720,Monitoramento!A$2:C1077,3,0)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VLOOKUP(D721,Monitoramento!A$2:C1078,3,0)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VLOOKUP(D722,Monitoramento!A$2:C1079,3,0)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VLOOKUP(D723,Monitoramento!A$2:C1080,3,0)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VLOOKUP(D724,Monitoramento!A$2:C1081,3,0)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VLOOKUP(D725,Monitoramento!A$2:C1082,3,0)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VLOOKUP(D726,Monitoramento!A$2:C1083,3,0)</f>
        <v>#N/A</v>
      </c>
      <c r="AH726" s="98" t="str">
        <f>VLOOKUP(B726,SAOM!B$2:S2806,18,0)</f>
        <v>10.146.216.1</v>
      </c>
      <c r="AI726" s="11" t="str">
        <f>VLOOKUP(B726,SAOM!B$2:U2384,20,0)</f>
        <v>Computador da localidade inoperante</v>
      </c>
      <c r="AJ726" s="14">
        <v>41324</v>
      </c>
      <c r="AK726" s="14">
        <v>41380</v>
      </c>
      <c r="AL726" s="38" t="s">
        <v>8479</v>
      </c>
      <c r="AM726" s="99" t="s">
        <v>15285</v>
      </c>
      <c r="AN726" s="99" t="s">
        <v>16271</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14050</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12026</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VLOOKUP(D727,Monitoramento!A$2:C1084,3,0)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11843</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VLOOKUP(D728,Monitoramento!A$2:C1085,3,0)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14050</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12026</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VLOOKUP(D729,Monitoramento!A$2:C1086,3,0)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VLOOKUP(D730,Monitoramento!A$2:C1087,3,0)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VLOOKUP(D731,Monitoramento!A$2:C1088,3,0)</f>
        <v>41537</v>
      </c>
      <c r="AH731" s="98" t="str">
        <f>VLOOKUP(B731,SAOM!B$2:S2811,18,0)</f>
        <v>10.146.221.1</v>
      </c>
      <c r="AI731" s="11" t="str">
        <f>VLOOKUP(B731,SAOM!B$2:U2389,20,0)</f>
        <v>-</v>
      </c>
      <c r="AJ731" s="46">
        <v>41253</v>
      </c>
      <c r="AK731" s="46">
        <v>41277</v>
      </c>
      <c r="AL731" s="161" t="s">
        <v>8479</v>
      </c>
      <c r="AM731" s="100" t="s">
        <v>12019</v>
      </c>
      <c r="AN731" s="100" t="s">
        <v>13545</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VLOOKUP(D732,Monitoramento!A$2:C1089,3,0)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9501</v>
      </c>
      <c r="AA733" s="14">
        <v>41243</v>
      </c>
      <c r="AB733" s="19">
        <v>41291</v>
      </c>
      <c r="AC733" s="254">
        <f>VLOOKUP(D733,Faturamento!D$3:F2168,3,0)</f>
        <v>41274</v>
      </c>
      <c r="AD733" s="32"/>
      <c r="AE733" s="14" t="str">
        <f>VLOOKUP(B733,SAOM!B$2:T2274,16,0)</f>
        <v>-</v>
      </c>
      <c r="AF733" s="14">
        <f t="shared" si="29"/>
        <v>41333</v>
      </c>
      <c r="AG733" s="14" t="e">
        <f>VLOOKUP(D733,Monitoramento!A$2:C1090,3,0)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VLOOKUP(D734,Monitoramento!A$2:C1091,3,0)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15282</v>
      </c>
      <c r="AC735" s="254">
        <f>VLOOKUP(D735,Faturamento!D$3:F2170,3,0)</f>
        <v>41188</v>
      </c>
      <c r="AD735" s="36"/>
      <c r="AE735" s="46" t="str">
        <f>VLOOKUP(B735,SAOM!B$2:T2276,16,0)</f>
        <v>-</v>
      </c>
      <c r="AF735" s="46">
        <f t="shared" si="29"/>
        <v>41247</v>
      </c>
      <c r="AG735" s="14">
        <f>VLOOKUP(D735,Monitoramento!A$2:C1092,3,0)</f>
        <v>41481</v>
      </c>
      <c r="AH735" s="98" t="str">
        <f>VLOOKUP(B735,SAOM!B$2:S2815,18,0)</f>
        <v>10.146.225.1</v>
      </c>
      <c r="AI735" s="11" t="str">
        <f>VLOOKUP(B735,SAOM!B$2:U2393,20,0)</f>
        <v>Não possui cabo de rede.</v>
      </c>
      <c r="AJ735" s="46">
        <v>41253</v>
      </c>
      <c r="AK735" s="46">
        <v>41264</v>
      </c>
      <c r="AL735" s="161" t="s">
        <v>8481</v>
      </c>
      <c r="AM735" s="100" t="s">
        <v>12019</v>
      </c>
      <c r="AN735" s="100" t="s">
        <v>13086</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15282</v>
      </c>
      <c r="AC736" s="254">
        <f>VLOOKUP(D736,Faturamento!D$3:F2171,3,0)</f>
        <v>41188</v>
      </c>
      <c r="AD736" s="32"/>
      <c r="AE736" s="14" t="str">
        <f>VLOOKUP(B736,SAOM!B$2:T2277,16,0)</f>
        <v>-</v>
      </c>
      <c r="AF736" s="14">
        <f t="shared" si="29"/>
        <v>41247</v>
      </c>
      <c r="AG736" s="14" t="e">
        <f>VLOOKUP(D736,Monitoramento!A$2:C1093,3,0)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VLOOKUP(D737,Monitoramento!A$2:C1094,3,0)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VLOOKUP(D738,Monitoramento!A$2:C1095,3,0)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VLOOKUP(D739,Monitoramento!A$2:C1096,3,0)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VLOOKUP(D740,Monitoramento!A$2:C1097,3,0)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VLOOKUP(D741,Monitoramento!A$2:C1098,3,0)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7977</v>
      </c>
      <c r="AA742" s="46">
        <v>41233</v>
      </c>
      <c r="AB742" s="19">
        <v>41277</v>
      </c>
      <c r="AC742" s="254">
        <f>VLOOKUP(D742,Faturamento!D$3:F2177,3,0)</f>
        <v>41264</v>
      </c>
      <c r="AD742" s="36"/>
      <c r="AE742" s="14" t="str">
        <f>VLOOKUP(B742,SAOM!B$2:T2283,16,0)</f>
        <v>-</v>
      </c>
      <c r="AF742" s="46">
        <f t="shared" si="29"/>
        <v>41323</v>
      </c>
      <c r="AG742" s="14">
        <f>VLOOKUP(D742,Monitoramento!A$2:C1099,3,0)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14050</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VLOOKUP(D743,Monitoramento!A$2:C1100,3,0)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VLOOKUP(D744,Monitoramento!A$2:C1101,3,0)</f>
        <v>#N/A</v>
      </c>
      <c r="AH744" s="98" t="str">
        <f>VLOOKUP(B744,SAOM!B$2:S2824,18,0)</f>
        <v>10.146.231.1</v>
      </c>
      <c r="AI744" s="11" t="str">
        <f>VLOOKUP(B744,SAOM!B$2:U2402,20,0)</f>
        <v>técnico não possui o cabo</v>
      </c>
      <c r="AJ744" s="14">
        <v>41197</v>
      </c>
      <c r="AK744" s="14">
        <v>41199</v>
      </c>
      <c r="AL744" s="38" t="s">
        <v>8480</v>
      </c>
      <c r="AM744" s="99" t="s">
        <v>8521</v>
      </c>
      <c r="AN744" s="99" t="s">
        <v>8544</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VLOOKUP(D745,Monitoramento!A$2:C1102,3,0)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VLOOKUP(D746,Monitoramento!A$2:C1103,3,0)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VLOOKUP(D747,Monitoramento!A$2:C1104,3,0)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VLOOKUP(D748,Monitoramento!A$2:C1105,3,0)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VLOOKUP(D749,Monitoramento!A$2:C1106,3,0)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7977</v>
      </c>
      <c r="AA750" s="46">
        <v>41240</v>
      </c>
      <c r="AB750" s="19">
        <v>41277</v>
      </c>
      <c r="AC750" s="254">
        <f>VLOOKUP(D750,Faturamento!D$3:F2185,3,0)</f>
        <v>41271</v>
      </c>
      <c r="AD750" s="36" t="s">
        <v>9256</v>
      </c>
      <c r="AE750" s="14" t="str">
        <f>VLOOKUP(B750,SAOM!B$2:T2291,16,0)</f>
        <v>-</v>
      </c>
      <c r="AF750" s="46">
        <f t="shared" si="29"/>
        <v>41330</v>
      </c>
      <c r="AG750" s="14" t="e">
        <f>VLOOKUP(D750,Monitoramento!A$2:C1107,3,0)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7373</v>
      </c>
      <c r="AA751" s="14">
        <v>41235</v>
      </c>
      <c r="AB751" s="19">
        <v>41277</v>
      </c>
      <c r="AC751" s="254">
        <f>VLOOKUP(D751,Faturamento!D$3:F2186,3,0)</f>
        <v>41266</v>
      </c>
      <c r="AD751" s="32"/>
      <c r="AE751" s="14" t="str">
        <f>VLOOKUP(B751,SAOM!B$2:T2292,16,0)</f>
        <v>-</v>
      </c>
      <c r="AF751" s="14">
        <f t="shared" si="29"/>
        <v>41325</v>
      </c>
      <c r="AG751" s="14" t="e">
        <f>VLOOKUP(D751,Monitoramento!A$2:C1108,3,0)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7373</v>
      </c>
      <c r="AA752" s="46">
        <v>41255</v>
      </c>
      <c r="AB752" s="19">
        <v>41299</v>
      </c>
      <c r="AC752" s="254">
        <f>VLOOKUP(D752,Faturamento!D$3:F2187,3,0)</f>
        <v>41286</v>
      </c>
      <c r="AD752" s="36" t="s">
        <v>12030</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VLOOKUP(D752,Monitoramento!A$2:C1109,3,0)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7373</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VLOOKUP(D753,Monitoramento!A$2:C1110,3,0)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7375</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VLOOKUP(D754,Monitoramento!A$2:C1111,3,0)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7373</v>
      </c>
      <c r="AA755" s="46">
        <v>41221</v>
      </c>
      <c r="AB755" s="19" t="s">
        <v>15281</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VLOOKUP(D755,Monitoramento!A$2:C1112,3,0)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7373</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VLOOKUP(D756,Monitoramento!A$2:C1113,3,0)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7373</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VLOOKUP(D757,Monitoramento!A$2:C1114,3,0)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7373</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VLOOKUP(D758,Monitoramento!A$2:C1115,3,0)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7373</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VLOOKUP(D759,Monitoramento!A$2:C1116,3,0)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7373</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VLOOKUP(D760,Monitoramento!A$2:C1117,3,0)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7375</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VLOOKUP(D761,Monitoramento!A$2:C1118,3,0)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7373</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VLOOKUP(D762,Monitoramento!A$2:C1119,3,0)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7373</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VLOOKUP(D763,Monitoramento!A$2:C1120,3,0)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7373</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VLOOKUP(D764,Monitoramento!A$2:C1121,3,0)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7373</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VLOOKUP(D765,Monitoramento!A$2:C1122,3,0)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7373</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VLOOKUP(D766,Monitoramento!A$2:C1123,3,0)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7373</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VLOOKUP(D767,Monitoramento!A$2:C1124,3,0)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7558</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VLOOKUP(D768,Monitoramento!A$2:C1125,3,0)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7373</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VLOOKUP(D769,Monitoramento!A$2:C1126,3,0)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7558</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VLOOKUP(D770,Monitoramento!A$2:C1127,3,0)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7375</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VLOOKUP(D771,Monitoramento!A$2:C1128,3,0)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7373</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VLOOKUP(D772,Monitoramento!A$2:C1129,3,0)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7373</v>
      </c>
      <c r="AA773" s="46">
        <v>41208</v>
      </c>
      <c r="AB773" s="19">
        <v>41277</v>
      </c>
      <c r="AC773" s="254">
        <f>VLOOKUP(D773,Faturamento!D$3:F2208,3,0)</f>
        <v>41239</v>
      </c>
      <c r="AD773" s="36"/>
      <c r="AE773" s="14" t="str">
        <f>VLOOKUP(B773,SAOM!B$2:T2314,16,0)</f>
        <v>-</v>
      </c>
      <c r="AF773" s="46">
        <f t="shared" ref="AF773:AF836" si="34">AA773+90</f>
        <v>41298</v>
      </c>
      <c r="AG773" s="14" t="e">
        <f>VLOOKUP(D773,Monitoramento!A$2:C1130,3,0)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7373</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VLOOKUP(D774,Monitoramento!A$2:C1131,3,0)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VLOOKUP(D775,Monitoramento!A$2:C1132,3,0)</f>
        <v>#N/A</v>
      </c>
      <c r="AH775" s="98" t="str">
        <f>VLOOKUP(B775,SAOM!B$2:S2855,18,0)</f>
        <v>10.147.13.1</v>
      </c>
      <c r="AI775" s="11" t="str">
        <f>VLOOKUP(B775,SAOM!B$2:U2433,20,0)</f>
        <v>-</v>
      </c>
      <c r="AJ775" s="46">
        <v>41253</v>
      </c>
      <c r="AK775" s="46">
        <v>41271</v>
      </c>
      <c r="AL775" s="161" t="s">
        <v>8479</v>
      </c>
      <c r="AM775" s="100" t="s">
        <v>12019</v>
      </c>
      <c r="AN775" s="100" t="s">
        <v>13086</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VLOOKUP(D776,Monitoramento!A$2:C1133,3,0)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12581</v>
      </c>
      <c r="AA777" s="14">
        <v>41256</v>
      </c>
      <c r="AB777" s="19">
        <v>41291</v>
      </c>
      <c r="AC777" s="254">
        <f>VLOOKUP(D777,Faturamento!D$3:F2212,3,0)</f>
        <v>41287</v>
      </c>
      <c r="AD777" s="32"/>
      <c r="AE777" s="14" t="str">
        <f>VLOOKUP(B777,SAOM!B$2:T2318,16,0)</f>
        <v>-</v>
      </c>
      <c r="AF777" s="14">
        <f t="shared" si="34"/>
        <v>41346</v>
      </c>
      <c r="AG777" s="14" t="e">
        <f>VLOOKUP(D777,Monitoramento!A$2:C1134,3,0)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VLOOKUP(D778,Monitoramento!A$2:C1135,3,0)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8255</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VLOOKUP(D779,Monitoramento!A$2:C1136,3,0)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8255</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VLOOKUP(D780,Monitoramento!A$2:C1137,3,0)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VLOOKUP(D781,Monitoramento!A$2:C1138,3,0)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VLOOKUP(D782,Monitoramento!A$2:C1139,3,0)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VLOOKUP(D783,Monitoramento!A$2:C1140,3,0)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VLOOKUP(D784,Monitoramento!A$2:C1141,3,0)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VLOOKUP(D785,Monitoramento!A$2:C1142,3,0)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VLOOKUP(D786,Monitoramento!A$2:C1143,3,0)</f>
        <v>#N/A</v>
      </c>
      <c r="AH786" s="98" t="str">
        <f>VLOOKUP(B786,SAOM!B$2:S2866,18,0)</f>
        <v>10.147.19.1</v>
      </c>
      <c r="AI786" s="11" t="str">
        <f>VLOOKUP(B786,SAOM!B$2:U2444,20,0)</f>
        <v>Sem computador na localidade</v>
      </c>
      <c r="AJ786" s="14">
        <v>41324</v>
      </c>
      <c r="AK786" s="14">
        <v>41324</v>
      </c>
      <c r="AL786" s="38" t="s">
        <v>8479</v>
      </c>
      <c r="AM786" s="99" t="s">
        <v>15287</v>
      </c>
      <c r="AN786" s="99" t="s">
        <v>15288</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VLOOKUP(D787,Monitoramento!A$2:C1144,3,0)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VLOOKUP(D788,Monitoramento!A$2:C1145,3,0)</f>
        <v>#N/A</v>
      </c>
      <c r="AH788" s="98" t="str">
        <f>VLOOKUP(B788,SAOM!B$2:S2868,18,0)</f>
        <v>10.147.21.1</v>
      </c>
      <c r="AI788" s="11" t="str">
        <f>VLOOKUP(B788,SAOM!B$2:U2446,20,0)</f>
        <v>Sem computador na localidade</v>
      </c>
      <c r="AJ788" s="14">
        <v>41292</v>
      </c>
      <c r="AK788" s="14">
        <v>41304</v>
      </c>
      <c r="AL788" s="38" t="s">
        <v>613</v>
      </c>
      <c r="AM788" s="99" t="s">
        <v>14072</v>
      </c>
      <c r="AN788" s="99" t="s">
        <v>14145</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VLOOKUP(D789,Monitoramento!A$2:C1146,3,0)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VLOOKUP(D790,Monitoramento!A$2:C1147,3,0)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VLOOKUP(D791,Monitoramento!A$2:C1148,3,0)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VLOOKUP(D792,Monitoramento!A$2:C1149,3,0)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VLOOKUP(D793,Monitoramento!A$2:C1150,3,0)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VLOOKUP(D794,Monitoramento!A$2:C1151,3,0)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VLOOKUP(D795,Monitoramento!A$2:C1152,3,0)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7811</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VLOOKUP(D796,Monitoramento!A$2:C1153,3,0)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VLOOKUP(D797,Monitoramento!A$2:C1154,3,0)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15358</v>
      </c>
      <c r="AA798" s="46">
        <v>41338</v>
      </c>
      <c r="AB798" s="47">
        <v>41404</v>
      </c>
      <c r="AC798" s="254">
        <f>VLOOKUP(D798,Faturamento!D$3:F2233,3,0)</f>
        <v>41369</v>
      </c>
      <c r="AD798" s="36" t="s">
        <v>15359</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VLOOKUP(D798,Monitoramento!A$2:C1155,3,0)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7811</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VLOOKUP(D799,Monitoramento!A$2:C1156,3,0)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VLOOKUP(D800,Monitoramento!A$2:C1157,3,0)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VLOOKUP(D801,Monitoramento!A$2:C1158,3,0)</f>
        <v>41481</v>
      </c>
      <c r="AH801" s="98" t="str">
        <f>VLOOKUP(B801,SAOM!B$2:S2881,18,0)</f>
        <v>10.147.34.1</v>
      </c>
      <c r="AI801" s="11" t="str">
        <f>VLOOKUP(B801,SAOM!B$2:U2459,20,0)</f>
        <v>Computadores da localidade sem placa de rede disponível.</v>
      </c>
      <c r="AJ801" s="14">
        <v>41324</v>
      </c>
      <c r="AK801" s="14">
        <v>41324</v>
      </c>
      <c r="AL801" s="38" t="s">
        <v>8479</v>
      </c>
      <c r="AM801" s="99" t="s">
        <v>15287</v>
      </c>
      <c r="AN801" s="99" t="s">
        <v>15297</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VLOOKUP(D802,Monitoramento!A$2:C1159,3,0)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VLOOKUP(D803,Monitoramento!A$2:C1160,3,0)</f>
        <v>#N/A</v>
      </c>
      <c r="AH803" s="98" t="str">
        <f>VLOOKUP(B803,SAOM!B$2:S2883,18,0)</f>
        <v>10.147.36.1</v>
      </c>
      <c r="AI803" s="11" t="str">
        <f>VLOOKUP(B803,SAOM!B$2:U2461,20,0)</f>
        <v>técnico não possui cabo</v>
      </c>
      <c r="AJ803" s="46">
        <v>41187</v>
      </c>
      <c r="AK803" s="46">
        <v>41198</v>
      </c>
      <c r="AL803" s="161" t="s">
        <v>613</v>
      </c>
      <c r="AM803" s="100" t="s">
        <v>8522</v>
      </c>
      <c r="AN803" s="185" t="s">
        <v>8545</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VLOOKUP(D804,Monitoramento!A$2:C1161,3,0)</f>
        <v>41481</v>
      </c>
      <c r="AH804" s="98" t="str">
        <f>VLOOKUP(B804,SAOM!B$2:S2884,18,0)</f>
        <v>10.147.37.1</v>
      </c>
      <c r="AI804" s="11" t="str">
        <f>VLOOKUP(B804,SAOM!B$2:U2462,20,0)</f>
        <v>Não há computador disponível.</v>
      </c>
      <c r="AJ804" s="14">
        <v>41360</v>
      </c>
      <c r="AK804" s="14">
        <v>41375</v>
      </c>
      <c r="AL804" s="38" t="s">
        <v>8480</v>
      </c>
      <c r="AM804" s="99" t="s">
        <v>16045</v>
      </c>
      <c r="AN804" s="95" t="s">
        <v>16265</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VLOOKUP(D805,Monitoramento!A$2:C1162,3,0)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VLOOKUP(D806,Monitoramento!A$2:C1163,3,0)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VLOOKUP(D807,Monitoramento!A$2:C1164,3,0)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VLOOKUP(D808,Monitoramento!A$2:C1165,3,0)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VLOOKUP(D809,Monitoramento!A$2:C1166,3,0)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VLOOKUP(D810,Monitoramento!A$2:C1167,3,0)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VLOOKUP(D811,Monitoramento!A$2:C1168,3,0)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8256</v>
      </c>
      <c r="AA812" s="14">
        <v>41178</v>
      </c>
      <c r="AB812" s="19">
        <v>41277</v>
      </c>
      <c r="AC812" s="254">
        <f>VLOOKUP(D812,Faturamento!D$3:F2247,3,0)</f>
        <v>41209</v>
      </c>
      <c r="AD812" s="32"/>
      <c r="AE812" s="14" t="str">
        <f>VLOOKUP(B812,SAOM!B$2:T2353,16,0)</f>
        <v>-</v>
      </c>
      <c r="AF812" s="14">
        <f t="shared" si="34"/>
        <v>41268</v>
      </c>
      <c r="AG812" s="14" t="e">
        <f>VLOOKUP(D812,Monitoramento!A$2:C1169,3,0)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VLOOKUP(D813,Monitoramento!A$2:C1170,3,0)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VLOOKUP(D814,Monitoramento!A$2:C1171,3,0)</f>
        <v>#N/A</v>
      </c>
      <c r="AH814" s="98" t="str">
        <f>VLOOKUP(B814,SAOM!B$2:S2894,18,0)</f>
        <v>10.147.59.1</v>
      </c>
      <c r="AI814" s="11" t="str">
        <f>VLOOKUP(B814,SAOM!B$2:U2472,20,0)</f>
        <v>-</v>
      </c>
      <c r="AJ814" s="46">
        <v>41184</v>
      </c>
      <c r="AK814" s="46">
        <v>41192</v>
      </c>
      <c r="AL814" s="161" t="s">
        <v>613</v>
      </c>
      <c r="AM814" s="100" t="s">
        <v>8523</v>
      </c>
      <c r="AN814" s="100" t="s">
        <v>8546</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VLOOKUP(D815,Monitoramento!A$2:C1172,3,0)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VLOOKUP(D816,Monitoramento!A$2:C1173,3,0)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7415</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VLOOKUP(D817,Monitoramento!A$2:C1174,3,0)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VLOOKUP(D818,Monitoramento!A$2:C1175,3,0)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VLOOKUP(D819,Monitoramento!A$2:C1176,3,0)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VLOOKUP(D820,Monitoramento!A$2:C1177,3,0)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VLOOKUP(D821,Monitoramento!A$2:C1178,3,0)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VLOOKUP(D822,Monitoramento!A$2:C1179,3,0)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VLOOKUP(D823,Monitoramento!A$2:C1180,3,0)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VLOOKUP(D824,Monitoramento!A$2:C1181,3,0)</f>
        <v>#N/A</v>
      </c>
      <c r="AH824" s="98" t="str">
        <f>VLOOKUP(B824,SAOM!B$2:S2904,18,0)</f>
        <v>10.147.49.1</v>
      </c>
      <c r="AI824" s="11" t="str">
        <f>VLOOKUP(B824,SAOM!B$2:U2482,20,0)</f>
        <v>A localidade não possui computador</v>
      </c>
      <c r="AJ824" s="46">
        <v>41285</v>
      </c>
      <c r="AK824" s="46">
        <v>41288</v>
      </c>
      <c r="AL824" s="161" t="s">
        <v>613</v>
      </c>
      <c r="AM824" s="100" t="s">
        <v>13646</v>
      </c>
      <c r="AN824" s="100" t="s">
        <v>13542</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VLOOKUP(D825,Monitoramento!A$2:C1182,3,0)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VLOOKUP(D826,Monitoramento!A$2:C1183,3,0)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VLOOKUP(D827,Monitoramento!A$2:C1184,3,0)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VLOOKUP(D828,Monitoramento!A$2:C1185,3,0)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VLOOKUP(D829,Monitoramento!A$2:C1186,3,0)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VLOOKUP(D830,Monitoramento!A$2:C1187,3,0)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VLOOKUP(D831,Monitoramento!A$2:C1188,3,0)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VLOOKUP(D832,Monitoramento!A$2:C1189,3,0)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VLOOKUP(D833,Monitoramento!A$2:C1190,3,0)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VLOOKUP(D834,Monitoramento!A$2:C1191,3,0)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VLOOKUP(D835,Monitoramento!A$2:C1192,3,0)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VLOOKUP(D836,Monitoramento!A$2:C1193,3,0)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VLOOKUP(D837,Monitoramento!A$2:C1194,3,0)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VLOOKUP(D838,Monitoramento!A$2:C1195,3,0)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VLOOKUP(D839,Monitoramento!A$2:C1196,3,0)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VLOOKUP(D840,Monitoramento!A$2:C1197,3,0)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VLOOKUP(D841,Monitoramento!A$2:C1198,3,0)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9258</v>
      </c>
      <c r="AA842" s="14">
        <v>41236</v>
      </c>
      <c r="AB842" s="19">
        <v>41277</v>
      </c>
      <c r="AC842" s="254">
        <f>VLOOKUP(D842,Faturamento!D$3:F2277,3,0)</f>
        <v>41267</v>
      </c>
      <c r="AD842" s="32"/>
      <c r="AE842" s="14" t="str">
        <f>VLOOKUP(B842,SAOM!B$2:T2383,16,0)</f>
        <v>-</v>
      </c>
      <c r="AF842" s="14">
        <f t="shared" si="37"/>
        <v>41326</v>
      </c>
      <c r="AG842" s="14" t="e">
        <f>VLOOKUP(D842,Monitoramento!A$2:C1199,3,0)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VLOOKUP(D843,Monitoramento!A$2:C1200,3,0)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VLOOKUP(D844,Monitoramento!A$2:C1201,3,0)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VLOOKUP(D845,Monitoramento!A$2:C1202,3,0)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VLOOKUP(D846,Monitoramento!A$2:C1203,3,0)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VLOOKUP(D847,Monitoramento!A$2:C1204,3,0)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VLOOKUP(D848,Monitoramento!A$2:C1205,3,0)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VLOOKUP(D849,Monitoramento!A$2:C1206,3,0)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VLOOKUP(D850,Monitoramento!A$2:C1207,3,0)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VLOOKUP(D851,Monitoramento!A$2:C1208,3,0)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VLOOKUP(D852,Monitoramento!A$2:C1209,3,0)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15217</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VLOOKUP(D853,Monitoramento!A$2:C1210,3,0)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VLOOKUP(D854,Monitoramento!A$2:C1211,3,0)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VLOOKUP(D855,Monitoramento!A$2:C1212,3,0)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VLOOKUP(D856,Monitoramento!A$2:C1213,3,0)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VLOOKUP(D857,Monitoramento!A$2:C1214,3,0)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VLOOKUP(D858,Monitoramento!A$2:C1215,3,0)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VLOOKUP(D859,Monitoramento!A$2:C1216,3,0)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VLOOKUP(D860,Monitoramento!A$2:C1217,3,0)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9253</v>
      </c>
      <c r="AA861" s="14">
        <v>41233</v>
      </c>
      <c r="AB861" s="19">
        <v>41291</v>
      </c>
      <c r="AC861" s="254">
        <f>VLOOKUP(D861,Faturamento!D$3:F2296,3,0)</f>
        <v>41264</v>
      </c>
      <c r="AD861" s="32"/>
      <c r="AE861" s="14" t="str">
        <f>VLOOKUP(B861,SAOM!B$2:T2402,16,0)</f>
        <v>-</v>
      </c>
      <c r="AF861" s="14">
        <f t="shared" si="37"/>
        <v>41323</v>
      </c>
      <c r="AG861" s="14" t="e">
        <f>VLOOKUP(D861,Monitoramento!A$2:C1218,3,0)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VLOOKUP(D862,Monitoramento!A$2:C1219,3,0)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7415</v>
      </c>
      <c r="AA863" s="14">
        <v>41173</v>
      </c>
      <c r="AB863" s="19" t="s">
        <v>15282</v>
      </c>
      <c r="AC863" s="254">
        <f>VLOOKUP(D863,Faturamento!D$3:F2298,3,0)</f>
        <v>41204</v>
      </c>
      <c r="AD863" s="32"/>
      <c r="AE863" s="14" t="str">
        <f>VLOOKUP(B863,SAOM!B$2:T2404,16,0)</f>
        <v>-</v>
      </c>
      <c r="AF863" s="14">
        <f t="shared" si="37"/>
        <v>41263</v>
      </c>
      <c r="AG863" s="14" t="e">
        <f>VLOOKUP(D863,Monitoramento!A$2:C1220,3,0)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7415</v>
      </c>
      <c r="AA864" s="14">
        <v>41186</v>
      </c>
      <c r="AB864" s="19">
        <v>41254</v>
      </c>
      <c r="AC864" s="254">
        <f>VLOOKUP(D864,Faturamento!D$3:F2299,3,0)</f>
        <v>41217</v>
      </c>
      <c r="AD864" s="32"/>
      <c r="AE864" s="14" t="str">
        <f>VLOOKUP(B864,SAOM!B$2:T2405,16,0)</f>
        <v>-</v>
      </c>
      <c r="AF864" s="14">
        <f t="shared" si="37"/>
        <v>41276</v>
      </c>
      <c r="AG864" s="14" t="e">
        <f>VLOOKUP(D864,Monitoramento!A$2:C1221,3,0)</f>
        <v>#N/A</v>
      </c>
      <c r="AH864" s="98" t="str">
        <f>VLOOKUP(B864,SAOM!B$2:S2944,18,0)</f>
        <v>10.147.74.1</v>
      </c>
      <c r="AI864" s="11" t="str">
        <f>VLOOKUP(B864,SAOM!B$2:U2522,20,0)</f>
        <v>Não veio no kit</v>
      </c>
      <c r="AJ864" s="14">
        <v>41198</v>
      </c>
      <c r="AK864" s="14">
        <v>41207</v>
      </c>
      <c r="AL864" s="38" t="s">
        <v>454</v>
      </c>
      <c r="AM864" s="99" t="s">
        <v>8477</v>
      </c>
      <c r="AN864" s="164" t="s">
        <v>8862</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9259</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VLOOKUP(D865,Monitoramento!A$2:C1222,3,0)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7415</v>
      </c>
      <c r="AA866" s="14">
        <v>41173</v>
      </c>
      <c r="AB866" s="19">
        <v>41254</v>
      </c>
      <c r="AC866" s="254">
        <f>VLOOKUP(D866,Faturamento!D$3:F2301,3,0)</f>
        <v>41204</v>
      </c>
      <c r="AD866" s="32"/>
      <c r="AE866" s="14" t="str">
        <f>VLOOKUP(B866,SAOM!B$2:T2407,16,0)</f>
        <v>-</v>
      </c>
      <c r="AF866" s="14">
        <f t="shared" si="37"/>
        <v>41263</v>
      </c>
      <c r="AG866" s="14" t="e">
        <f>VLOOKUP(D866,Monitoramento!A$2:C1223,3,0)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7415</v>
      </c>
      <c r="AA867" s="46">
        <v>41172</v>
      </c>
      <c r="AB867" s="19">
        <v>41254</v>
      </c>
      <c r="AC867" s="254">
        <f>VLOOKUP(D867,Faturamento!D$3:F2302,3,0)</f>
        <v>41203</v>
      </c>
      <c r="AD867" s="36"/>
      <c r="AE867" s="14" t="str">
        <f>VLOOKUP(B867,SAOM!B$2:T2408,16,0)</f>
        <v>-</v>
      </c>
      <c r="AF867" s="14">
        <f t="shared" si="37"/>
        <v>41262</v>
      </c>
      <c r="AG867" s="14">
        <f>VLOOKUP(D867,Monitoramento!A$2:C1224,3,0)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13464</v>
      </c>
      <c r="AA868" s="14">
        <v>41269</v>
      </c>
      <c r="AB868" s="19">
        <v>41254</v>
      </c>
      <c r="AC868" s="254" t="e">
        <f>VLOOKUP(D868,Faturamento!D$3:F2303,3,0)</f>
        <v>#N/A</v>
      </c>
      <c r="AD868" s="32"/>
      <c r="AE868" s="14" t="str">
        <f>VLOOKUP(B868,SAOM!B$2:T2409,16,0)</f>
        <v>-</v>
      </c>
      <c r="AF868" s="14">
        <f t="shared" si="37"/>
        <v>41359</v>
      </c>
      <c r="AG868" s="14" t="e">
        <f>VLOOKUP(D868,Monitoramento!A$2:C1225,3,0)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VLOOKUP(D869,Monitoramento!A$2:C1226,3,0)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VLOOKUP(D870,Monitoramento!A$2:C1227,3,0)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9302</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VLOOKUP(D871,Monitoramento!A$2:C1228,3,0)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9302</v>
      </c>
      <c r="AA872" s="14">
        <v>41256</v>
      </c>
      <c r="AB872" s="19">
        <v>41291</v>
      </c>
      <c r="AC872" s="254">
        <f>VLOOKUP(D872,Faturamento!D$3:F2307,3,0)</f>
        <v>41287</v>
      </c>
      <c r="AD872" s="32"/>
      <c r="AE872" s="14" t="str">
        <f>VLOOKUP(B872,SAOM!B$2:T2413,16,0)</f>
        <v>-</v>
      </c>
      <c r="AF872" s="14">
        <f t="shared" si="37"/>
        <v>41346</v>
      </c>
      <c r="AG872" s="14" t="e">
        <f>VLOOKUP(D872,Monitoramento!A$2:C1229,3,0)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9302</v>
      </c>
      <c r="AA873" s="14">
        <v>41242</v>
      </c>
      <c r="AB873" s="19">
        <v>41291</v>
      </c>
      <c r="AC873" s="254">
        <f>VLOOKUP(D873,Faturamento!D$3:F2308,3,0)</f>
        <v>41273</v>
      </c>
      <c r="AD873" s="32"/>
      <c r="AE873" s="14" t="str">
        <f>VLOOKUP(B873,SAOM!B$2:T2414,16,0)</f>
        <v>-</v>
      </c>
      <c r="AF873" s="14">
        <f t="shared" si="37"/>
        <v>41332</v>
      </c>
      <c r="AG873" s="14" t="e">
        <f>VLOOKUP(D873,Monitoramento!A$2:C1230,3,0)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VLOOKUP(D874,Monitoramento!A$2:C1231,3,0)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VLOOKUP(D875,Monitoramento!A$2:C1232,3,0)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VLOOKUP(D876,Monitoramento!A$2:C1233,3,0)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VLOOKUP(D877,Monitoramento!A$2:C1234,3,0)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VLOOKUP(D878,Monitoramento!A$2:C1235,3,0)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9495</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VLOOKUP(D879,Monitoramento!A$2:C1236,3,0)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12031</v>
      </c>
      <c r="AE880" s="14" t="str">
        <f>VLOOKUP(B880,SAOM!B$2:T2421,16,0)</f>
        <v>04/09/2012 15:20:12 	Hernan Martins Alves 	Telefone no contato é residencial.   	Pendência Ativação</v>
      </c>
      <c r="AF880" s="46">
        <f t="shared" si="37"/>
        <v>41344</v>
      </c>
      <c r="AG880" s="14" t="e">
        <f>VLOOKUP(D880,Monitoramento!A$2:C1237,3,0)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7415</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VLOOKUP(D881,Monitoramento!A$2:C1238,3,0)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VLOOKUP(D882,Monitoramento!A$2:C1239,3,0)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7415</v>
      </c>
      <c r="AA883" s="14">
        <v>41185</v>
      </c>
      <c r="AB883" s="19">
        <v>41254</v>
      </c>
      <c r="AC883" s="254">
        <f>VLOOKUP(D883,Faturamento!D$3:F2318,3,0)</f>
        <v>41216</v>
      </c>
      <c r="AD883" s="32"/>
      <c r="AE883" s="14" t="str">
        <f>VLOOKUP(B883,SAOM!B$2:T2424,16,0)</f>
        <v>-</v>
      </c>
      <c r="AF883" s="14">
        <f t="shared" si="37"/>
        <v>41275</v>
      </c>
      <c r="AG883" s="14" t="e">
        <f>VLOOKUP(D883,Monitoramento!A$2:C1240,3,0)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7415</v>
      </c>
      <c r="AA884" s="14">
        <v>41185</v>
      </c>
      <c r="AB884" s="19">
        <v>41254</v>
      </c>
      <c r="AC884" s="254">
        <f>VLOOKUP(D884,Faturamento!D$3:F2319,3,0)</f>
        <v>41216</v>
      </c>
      <c r="AD884" s="32"/>
      <c r="AE884" s="14" t="str">
        <f>VLOOKUP(B884,SAOM!B$2:T2425,16,0)</f>
        <v>-</v>
      </c>
      <c r="AF884" s="14">
        <f t="shared" si="37"/>
        <v>41275</v>
      </c>
      <c r="AG884" s="14">
        <f>VLOOKUP(D884,Monitoramento!A$2:C1241,3,0)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9206</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VLOOKUP(D885,Monitoramento!A$2:C1242,3,0)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9255</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VLOOKUP(D886,Monitoramento!A$2:C1243,3,0)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9206</v>
      </c>
      <c r="AA887" s="14">
        <v>41235</v>
      </c>
      <c r="AB887" s="19">
        <v>41277</v>
      </c>
      <c r="AC887" s="254">
        <f>VLOOKUP(D887,Faturamento!D$3:F2322,3,0)</f>
        <v>41266</v>
      </c>
      <c r="AD887" s="32"/>
      <c r="AE887" s="14" t="str">
        <f>VLOOKUP(B887,SAOM!B$2:T2428,16,0)</f>
        <v>-</v>
      </c>
      <c r="AF887" s="14">
        <f t="shared" si="37"/>
        <v>41325</v>
      </c>
      <c r="AG887" s="14">
        <f>VLOOKUP(D887,Monitoramento!A$2:C1244,3,0)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9255</v>
      </c>
      <c r="AA888" s="46">
        <v>41234</v>
      </c>
      <c r="AB888" s="347">
        <v>41337</v>
      </c>
      <c r="AC888" s="254">
        <f>VLOOKUP(D888,Faturamento!D$3:F2323,3,0)</f>
        <v>41265</v>
      </c>
      <c r="AD888" s="36"/>
      <c r="AE888" s="14" t="str">
        <f>VLOOKUP(B888,SAOM!B$2:T2429,16,0)</f>
        <v>-</v>
      </c>
      <c r="AF888" s="46">
        <f t="shared" si="37"/>
        <v>41324</v>
      </c>
      <c r="AG888" s="14">
        <f>VLOOKUP(D888,Monitoramento!A$2:C1245,3,0)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9205</v>
      </c>
      <c r="AA889" s="46">
        <v>41233</v>
      </c>
      <c r="AB889" s="347">
        <v>41337</v>
      </c>
      <c r="AC889" s="254">
        <f>VLOOKUP(D889,Faturamento!D$3:F2324,3,0)</f>
        <v>41264</v>
      </c>
      <c r="AD889" s="36"/>
      <c r="AE889" s="14" t="str">
        <f>VLOOKUP(B889,SAOM!B$2:T2430,16,0)</f>
        <v>-</v>
      </c>
      <c r="AF889" s="46">
        <f t="shared" si="37"/>
        <v>41323</v>
      </c>
      <c r="AG889" s="14">
        <f>VLOOKUP(D889,Monitoramento!A$2:C1246,3,0)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9206</v>
      </c>
      <c r="AA890" s="46">
        <v>41233</v>
      </c>
      <c r="AB890" s="19">
        <v>41277</v>
      </c>
      <c r="AC890" s="254">
        <f>VLOOKUP(D890,Faturamento!D$3:F2325,3,0)</f>
        <v>41264</v>
      </c>
      <c r="AD890" s="36"/>
      <c r="AE890" s="14" t="str">
        <f>VLOOKUP(B890,SAOM!B$2:T2431,16,0)</f>
        <v>-</v>
      </c>
      <c r="AF890" s="46">
        <f t="shared" si="37"/>
        <v>41323</v>
      </c>
      <c r="AG890" s="14">
        <f>VLOOKUP(D890,Monitoramento!A$2:C1247,3,0)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13094</v>
      </c>
      <c r="AA891" s="14">
        <v>41257</v>
      </c>
      <c r="AB891" s="19">
        <v>41277</v>
      </c>
      <c r="AC891" s="254">
        <f>VLOOKUP(D891,Faturamento!D$3:F2326,3,0)</f>
        <v>41288</v>
      </c>
      <c r="AD891" s="32"/>
      <c r="AE891" s="14" t="str">
        <f>VLOOKUP(B891,SAOM!B$2:T2432,16,0)</f>
        <v>-</v>
      </c>
      <c r="AF891" s="14">
        <f t="shared" si="37"/>
        <v>41347</v>
      </c>
      <c r="AG891" s="14" t="e">
        <f>VLOOKUP(D891,Monitoramento!A$2:C1248,3,0)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17598</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VLOOKUP(D892,Monitoramento!A$2:C1249,3,0)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17599</v>
      </c>
      <c r="AE893" s="46" t="str">
        <f>VLOOKUP(B893,SAOM!B$2:T2434,16,0)</f>
        <v>-</v>
      </c>
      <c r="AF893" s="46">
        <f t="shared" si="37"/>
        <v>41479</v>
      </c>
      <c r="AG893" s="14" t="e">
        <f>VLOOKUP(D893,Monitoramento!A$2:C1250,3,0)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7415</v>
      </c>
      <c r="AA894" s="14">
        <v>41263</v>
      </c>
      <c r="AB894" s="19">
        <v>41277</v>
      </c>
      <c r="AC894" s="254">
        <f>VLOOKUP(D894,Faturamento!D$3:F2329,3,0)</f>
        <v>41294</v>
      </c>
      <c r="AD894" s="32"/>
      <c r="AE894" s="14" t="str">
        <f>VLOOKUP(B894,SAOM!B$2:T2435,16,0)</f>
        <v>-</v>
      </c>
      <c r="AF894" s="14">
        <f t="shared" si="37"/>
        <v>41353</v>
      </c>
      <c r="AG894" s="14" t="e">
        <f>VLOOKUP(D894,Monitoramento!A$2:C1251,3,0)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7415</v>
      </c>
      <c r="AA895" s="14">
        <v>41262</v>
      </c>
      <c r="AB895" s="19">
        <v>41277</v>
      </c>
      <c r="AC895" s="254">
        <f>VLOOKUP(D895,Faturamento!D$3:F2330,3,0)</f>
        <v>41293</v>
      </c>
      <c r="AD895" s="32"/>
      <c r="AE895" s="14" t="str">
        <f>VLOOKUP(B895,SAOM!B$2:T2436,16,0)</f>
        <v>-</v>
      </c>
      <c r="AF895" s="14">
        <f t="shared" si="37"/>
        <v>41352</v>
      </c>
      <c r="AG895" s="14" t="e">
        <f>VLOOKUP(D895,Monitoramento!A$2:C1252,3,0)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7415</v>
      </c>
      <c r="AA896" s="46">
        <v>41262</v>
      </c>
      <c r="AB896" s="19">
        <v>41277</v>
      </c>
      <c r="AC896" s="254">
        <f>VLOOKUP(D896,Faturamento!D$3:F2331,3,0)</f>
        <v>41293</v>
      </c>
      <c r="AD896" s="36" t="s">
        <v>13091</v>
      </c>
      <c r="AE896" s="46" t="str">
        <f>VLOOKUP(B896,SAOM!B$2:T2437,16,0)</f>
        <v>-</v>
      </c>
      <c r="AF896" s="46">
        <f t="shared" si="37"/>
        <v>41352</v>
      </c>
      <c r="AG896" s="14" t="e">
        <f>VLOOKUP(D896,Monitoramento!A$2:C1253,3,0)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7415</v>
      </c>
      <c r="AA897" s="14">
        <v>41261</v>
      </c>
      <c r="AB897" s="19">
        <v>41277</v>
      </c>
      <c r="AC897" s="254">
        <f>VLOOKUP(D897,Faturamento!D$3:F2332,3,0)</f>
        <v>41292</v>
      </c>
      <c r="AD897" s="32"/>
      <c r="AE897" s="14" t="str">
        <f>VLOOKUP(B897,SAOM!B$2:T2438,16,0)</f>
        <v>-</v>
      </c>
      <c r="AF897" s="14">
        <f t="shared" si="37"/>
        <v>41351</v>
      </c>
      <c r="AG897" s="14" t="e">
        <f>VLOOKUP(D897,Monitoramento!A$2:C1254,3,0)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VLOOKUP(D898,Monitoramento!A$2:C1255,3,0)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9302</v>
      </c>
      <c r="AA899" s="14">
        <v>41243</v>
      </c>
      <c r="AB899" s="19">
        <v>41291</v>
      </c>
      <c r="AC899" s="254">
        <f>VLOOKUP(D899,Faturamento!D$3:F2334,3,0)</f>
        <v>41274</v>
      </c>
      <c r="AD899" s="32"/>
      <c r="AE899" s="14" t="str">
        <f>VLOOKUP(B899,SAOM!B$2:T2440,16,0)</f>
        <v>-</v>
      </c>
      <c r="AF899" s="14">
        <f t="shared" si="37"/>
        <v>41333</v>
      </c>
      <c r="AG899" s="14" t="e">
        <f>VLOOKUP(D899,Monitoramento!A$2:C1256,3,0)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7977</v>
      </c>
      <c r="AA900" s="14">
        <v>41185</v>
      </c>
      <c r="AB900" s="19">
        <v>41254</v>
      </c>
      <c r="AC900" s="254">
        <f>VLOOKUP(D900,Faturamento!D$3:F2335,3,0)</f>
        <v>41216</v>
      </c>
      <c r="AD900" s="32"/>
      <c r="AE900" s="14" t="str">
        <f>VLOOKUP(B900,SAOM!B$2:T2441,16,0)</f>
        <v>-</v>
      </c>
      <c r="AF900" s="14">
        <f t="shared" si="37"/>
        <v>41275</v>
      </c>
      <c r="AG900" s="14" t="e">
        <f>VLOOKUP(D900,Monitoramento!A$2:C1257,3,0)</f>
        <v>#N/A</v>
      </c>
      <c r="AH900" s="98" t="str">
        <f>VLOOKUP(B900,SAOM!B$2:S2980,18,0)</f>
        <v xml:space="preserve"> 10.147.144.1</v>
      </c>
      <c r="AI900" s="11" t="str">
        <f>VLOOKUP(B900,SAOM!B$2:U2558,20,0)</f>
        <v>-</v>
      </c>
      <c r="AJ900" s="14">
        <v>41197</v>
      </c>
      <c r="AK900" s="14">
        <v>41207</v>
      </c>
      <c r="AL900" s="38" t="s">
        <v>454</v>
      </c>
      <c r="AM900" s="99" t="s">
        <v>8524</v>
      </c>
      <c r="AN900" s="6" t="s">
        <v>8861</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VLOOKUP(D901,Monitoramento!A$2:C1258,3,0)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VLOOKUP(D902,Monitoramento!A$2:C1259,3,0)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VLOOKUP(D903,Monitoramento!A$2:C1260,3,0)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VLOOKUP(D904,Monitoramento!A$2:C1261,3,0)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VLOOKUP(D905,Monitoramento!A$2:C1262,3,0)</f>
        <v>#N/A</v>
      </c>
      <c r="AH905" s="98" t="str">
        <f>VLOOKUP(B905,SAOM!B$2:S2985,18,0)</f>
        <v xml:space="preserve"> 10.147.149.1</v>
      </c>
      <c r="AI905" s="11" t="str">
        <f>VLOOKUP(B905,SAOM!B$2:U2563,20,0)</f>
        <v>A localidade não possui computador</v>
      </c>
      <c r="AJ905" s="46">
        <v>41277</v>
      </c>
      <c r="AK905" s="14">
        <v>41281</v>
      </c>
      <c r="AL905" s="161" t="s">
        <v>8481</v>
      </c>
      <c r="AM905" s="100" t="s">
        <v>8954</v>
      </c>
      <c r="AN905" s="100" t="s">
        <v>13645</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VLOOKUP(D906,Monitoramento!A$2:C1263,3,0)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VLOOKUP(D907,Monitoramento!A$2:C1264,3,0)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VLOOKUP(D908,Monitoramento!A$2:C1265,3,0)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VLOOKUP(D909,Monitoramento!A$2:C1266,3,0)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VLOOKUP(D910,Monitoramento!A$2:C1267,3,0)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VLOOKUP(D911,Monitoramento!A$2:C1268,3,0)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7374</v>
      </c>
      <c r="AA912" s="46">
        <v>41187</v>
      </c>
      <c r="AB912" s="19">
        <v>41254</v>
      </c>
      <c r="AC912" s="254">
        <f>VLOOKUP(D912,Faturamento!D$3:F2347,3,0)</f>
        <v>41218</v>
      </c>
      <c r="AD912" s="36" t="s">
        <v>8473</v>
      </c>
      <c r="AE912" s="14" t="str">
        <f>VLOOKUP(B912,SAOM!B$2:T2453,16,0)</f>
        <v>-</v>
      </c>
      <c r="AF912" s="46">
        <f t="shared" si="42"/>
        <v>41277</v>
      </c>
      <c r="AG912" s="14" t="e">
        <f>VLOOKUP(D912,Monitoramento!A$2:C1269,3,0)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7374</v>
      </c>
      <c r="AA913" s="46">
        <v>41187</v>
      </c>
      <c r="AB913" s="19">
        <v>41254</v>
      </c>
      <c r="AC913" s="254">
        <f>VLOOKUP(D913,Faturamento!D$3:F2348,3,0)</f>
        <v>41218</v>
      </c>
      <c r="AD913" s="36"/>
      <c r="AE913" s="14" t="str">
        <f>VLOOKUP(B913,SAOM!B$2:T2454,16,0)</f>
        <v>-</v>
      </c>
      <c r="AF913" s="46">
        <f t="shared" si="42"/>
        <v>41277</v>
      </c>
      <c r="AG913" s="14" t="e">
        <f>VLOOKUP(D913,Monitoramento!A$2:C1270,3,0)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7374</v>
      </c>
      <c r="AA914" s="46">
        <v>41177</v>
      </c>
      <c r="AB914" s="19">
        <v>41193</v>
      </c>
      <c r="AC914" s="254">
        <f>VLOOKUP(D914,Faturamento!D$3:F2349,3,0)</f>
        <v>41208</v>
      </c>
      <c r="AD914" s="36"/>
      <c r="AE914" s="14" t="str">
        <f>VLOOKUP(B914,SAOM!B$2:T2455,16,0)</f>
        <v>-</v>
      </c>
      <c r="AF914" s="14">
        <f t="shared" si="42"/>
        <v>41267</v>
      </c>
      <c r="AG914" s="14" t="e">
        <f>VLOOKUP(D914,Monitoramento!A$2:C1271,3,0)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VLOOKUP(D915,Monitoramento!A$2:C1272,3,0)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VLOOKUP(D916,Monitoramento!A$2:C1273,3,0)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VLOOKUP(D917,Monitoramento!A$2:C1274,3,0)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7977</v>
      </c>
      <c r="AA918" s="14">
        <v>41191</v>
      </c>
      <c r="AB918" s="19">
        <v>41277</v>
      </c>
      <c r="AC918" s="254">
        <f>VLOOKUP(D918,Faturamento!D$3:F2353,3,0)</f>
        <v>41222</v>
      </c>
      <c r="AD918" s="32"/>
      <c r="AE918" s="14" t="str">
        <f>VLOOKUP(B918,SAOM!B$2:T2459,16,0)</f>
        <v>-</v>
      </c>
      <c r="AF918" s="14">
        <f t="shared" si="42"/>
        <v>41281</v>
      </c>
      <c r="AG918" s="14" t="e">
        <f>VLOOKUP(D918,Monitoramento!A$2:C1275,3,0)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7977</v>
      </c>
      <c r="AA919" s="46">
        <v>41187</v>
      </c>
      <c r="AB919" s="19">
        <v>41277</v>
      </c>
      <c r="AC919" s="254">
        <f>VLOOKUP(D919,Faturamento!D$3:F2354,3,0)</f>
        <v>41218</v>
      </c>
      <c r="AD919" s="36"/>
      <c r="AE919" s="14" t="str">
        <f>VLOOKUP(B919,SAOM!B$2:T2460,16,0)</f>
        <v>-</v>
      </c>
      <c r="AF919" s="46">
        <f t="shared" si="42"/>
        <v>41277</v>
      </c>
      <c r="AG919" s="14" t="e">
        <f>VLOOKUP(D919,Monitoramento!A$2:C1276,3,0)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7977</v>
      </c>
      <c r="AA920" s="14">
        <v>41197</v>
      </c>
      <c r="AB920" s="19">
        <v>41277</v>
      </c>
      <c r="AC920" s="254">
        <f>VLOOKUP(D920,Faturamento!D$3:F2355,3,0)</f>
        <v>41228</v>
      </c>
      <c r="AD920" s="32"/>
      <c r="AE920" s="14" t="str">
        <f>VLOOKUP(B920,SAOM!B$2:T2461,16,0)</f>
        <v>-</v>
      </c>
      <c r="AF920" s="14">
        <f t="shared" si="42"/>
        <v>41287</v>
      </c>
      <c r="AG920" s="14" t="e">
        <f>VLOOKUP(D920,Monitoramento!A$2:C1277,3,0)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7977</v>
      </c>
      <c r="AA921" s="46">
        <v>41187</v>
      </c>
      <c r="AB921" s="19">
        <v>41277</v>
      </c>
      <c r="AC921" s="254">
        <f>VLOOKUP(D921,Faturamento!D$3:F2356,3,0)</f>
        <v>41218</v>
      </c>
      <c r="AD921" s="36"/>
      <c r="AE921" s="14" t="str">
        <f>VLOOKUP(B921,SAOM!B$2:T2462,16,0)</f>
        <v>-</v>
      </c>
      <c r="AF921" s="46">
        <f t="shared" si="42"/>
        <v>41277</v>
      </c>
      <c r="AG921" s="14" t="e">
        <f>VLOOKUP(D921,Monitoramento!A$2:C1278,3,0)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VLOOKUP(D922,Monitoramento!A$2:C1279,3,0)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11915</v>
      </c>
      <c r="AA923" s="14">
        <v>41278</v>
      </c>
      <c r="AB923" s="19">
        <v>41299</v>
      </c>
      <c r="AC923" s="254">
        <f>VLOOKUP(D923,Faturamento!D$3:F2358,3,0)</f>
        <v>41309</v>
      </c>
      <c r="AD923" s="32"/>
      <c r="AE923" s="14" t="str">
        <f>VLOOKUP(B923,SAOM!B$2:T2464,16,0)</f>
        <v>-</v>
      </c>
      <c r="AF923" s="14">
        <f t="shared" si="42"/>
        <v>41368</v>
      </c>
      <c r="AG923" s="14" t="e">
        <f>VLOOKUP(D923,Monitoramento!A$2:C1280,3,0)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11915</v>
      </c>
      <c r="AA924" s="14">
        <v>41281</v>
      </c>
      <c r="AB924" s="19">
        <v>41299</v>
      </c>
      <c r="AC924" s="254">
        <f>VLOOKUP(D924,Faturamento!D$3:F2359,3,0)</f>
        <v>41312</v>
      </c>
      <c r="AD924" s="32"/>
      <c r="AE924" s="14" t="str">
        <f>VLOOKUP(B924,SAOM!B$2:T2465,16,0)</f>
        <v>-</v>
      </c>
      <c r="AF924" s="14">
        <f t="shared" si="42"/>
        <v>41371</v>
      </c>
      <c r="AG924" s="14" t="e">
        <f>VLOOKUP(D924,Monitoramento!A$2:C1281,3,0)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11915</v>
      </c>
      <c r="AA925" s="46">
        <v>41281</v>
      </c>
      <c r="AB925" s="19">
        <v>41299</v>
      </c>
      <c r="AC925" s="254">
        <f>VLOOKUP(D925,Faturamento!D$3:F2360,3,0)</f>
        <v>41312</v>
      </c>
      <c r="AD925" s="36" t="s">
        <v>13546</v>
      </c>
      <c r="AE925" s="46" t="str">
        <f>VLOOKUP(B925,SAOM!B$2:T2466,16,0)</f>
        <v>-</v>
      </c>
      <c r="AF925" s="46">
        <f t="shared" si="42"/>
        <v>41371</v>
      </c>
      <c r="AG925" s="14" t="e">
        <f>VLOOKUP(D925,Monitoramento!A$2:C1282,3,0)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VLOOKUP(D926,Monitoramento!A$2:C1283,3,0)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VLOOKUP(D927,Monitoramento!A$2:C1284,3,0)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7556</v>
      </c>
      <c r="AA928" s="14">
        <v>41171</v>
      </c>
      <c r="AB928" s="19">
        <v>41254</v>
      </c>
      <c r="AC928" s="254">
        <f>VLOOKUP(D928,Faturamento!D$3:F2363,3,0)</f>
        <v>41202</v>
      </c>
      <c r="AD928" s="32"/>
      <c r="AE928" s="14" t="str">
        <f>VLOOKUP(B928,SAOM!B$2:T2469,16,0)</f>
        <v>-</v>
      </c>
      <c r="AF928" s="14">
        <f t="shared" si="42"/>
        <v>41261</v>
      </c>
      <c r="AG928" s="14" t="e">
        <f>VLOOKUP(D928,Monitoramento!A$2:C1285,3,0)</f>
        <v>#N/A</v>
      </c>
      <c r="AH928" s="98" t="str">
        <f>VLOOKUP(B928,SAOM!B$2:S3008,18,0)</f>
        <v>10.147.178.1</v>
      </c>
      <c r="AI928" s="11" t="str">
        <f>VLOOKUP(B928,SAOM!B$2:U2586,20,0)</f>
        <v>Técnico não possui cabo.</v>
      </c>
      <c r="AJ928" s="14">
        <v>41278</v>
      </c>
      <c r="AK928" s="14">
        <v>41292</v>
      </c>
      <c r="AL928" s="38" t="s">
        <v>8479</v>
      </c>
      <c r="AM928" s="99" t="s">
        <v>13551</v>
      </c>
      <c r="AN928" s="99" t="s">
        <v>14064</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7556</v>
      </c>
      <c r="AA929" s="14">
        <v>41173</v>
      </c>
      <c r="AB929" s="19">
        <v>41254</v>
      </c>
      <c r="AC929" s="254">
        <f>VLOOKUP(D929,Faturamento!D$3:F2364,3,0)</f>
        <v>41204</v>
      </c>
      <c r="AD929" s="32"/>
      <c r="AE929" s="14" t="str">
        <f>VLOOKUP(B929,SAOM!B$2:T2470,16,0)</f>
        <v>-</v>
      </c>
      <c r="AF929" s="14">
        <f t="shared" si="42"/>
        <v>41263</v>
      </c>
      <c r="AG929" s="14" t="e">
        <f>VLOOKUP(D929,Monitoramento!A$2:C1286,3,0)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7556</v>
      </c>
      <c r="AA930" s="14">
        <v>41172</v>
      </c>
      <c r="AB930" s="19">
        <v>41254</v>
      </c>
      <c r="AC930" s="254">
        <f>VLOOKUP(D930,Faturamento!D$3:F2365,3,0)</f>
        <v>41203</v>
      </c>
      <c r="AD930" s="32"/>
      <c r="AE930" s="14" t="str">
        <f>VLOOKUP(B930,SAOM!B$2:T2471,16,0)</f>
        <v>-</v>
      </c>
      <c r="AF930" s="14">
        <f t="shared" si="42"/>
        <v>41262</v>
      </c>
      <c r="AG930" s="14" t="e">
        <f>VLOOKUP(D930,Monitoramento!A$2:C1287,3,0)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7556</v>
      </c>
      <c r="AA931" s="14">
        <v>41173</v>
      </c>
      <c r="AB931" s="19">
        <v>41254</v>
      </c>
      <c r="AC931" s="254">
        <f>VLOOKUP(D931,Faturamento!D$3:F2366,3,0)</f>
        <v>41204</v>
      </c>
      <c r="AD931" s="32"/>
      <c r="AE931" s="14" t="str">
        <f>VLOOKUP(B931,SAOM!B$2:T2472,16,0)</f>
        <v>-</v>
      </c>
      <c r="AF931" s="14">
        <f t="shared" si="42"/>
        <v>41263</v>
      </c>
      <c r="AG931" s="14" t="e">
        <f>VLOOKUP(D931,Monitoramento!A$2:C1288,3,0)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7556</v>
      </c>
      <c r="AA932" s="14">
        <v>41173</v>
      </c>
      <c r="AB932" s="19">
        <v>41254</v>
      </c>
      <c r="AC932" s="254">
        <f>VLOOKUP(D932,Faturamento!D$3:F2367,3,0)</f>
        <v>41204</v>
      </c>
      <c r="AD932" s="32"/>
      <c r="AE932" s="14" t="str">
        <f>VLOOKUP(B932,SAOM!B$2:T2473,16,0)</f>
        <v>-</v>
      </c>
      <c r="AF932" s="14">
        <f t="shared" si="42"/>
        <v>41263</v>
      </c>
      <c r="AG932" s="14" t="e">
        <f>VLOOKUP(D932,Monitoramento!A$2:C1289,3,0)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7977</v>
      </c>
      <c r="AA933" s="46">
        <v>41200</v>
      </c>
      <c r="AB933" s="19">
        <v>41277</v>
      </c>
      <c r="AC933" s="254">
        <f>VLOOKUP(D933,Faturamento!D$3:F2368,3,0)</f>
        <v>41231</v>
      </c>
      <c r="AD933" s="36" t="s">
        <v>20636</v>
      </c>
      <c r="AE933" s="14" t="str">
        <f>VLOOKUP(B933,SAOM!B$2:T2474,16,0)</f>
        <v>-</v>
      </c>
      <c r="AF933" s="46">
        <f t="shared" si="42"/>
        <v>41290</v>
      </c>
      <c r="AG933" s="14" t="e">
        <f>VLOOKUP(D933,Monitoramento!A$2:C1290,3,0)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7977</v>
      </c>
      <c r="AA934" s="46">
        <v>41201</v>
      </c>
      <c r="AB934" s="19">
        <v>41299</v>
      </c>
      <c r="AC934" s="254">
        <f>VLOOKUP(D934,Faturamento!D$3:F2369,3,0)</f>
        <v>41232</v>
      </c>
      <c r="AD934" s="36"/>
      <c r="AE934" s="14" t="str">
        <f>VLOOKUP(B934,SAOM!B$2:T2475,16,0)</f>
        <v>-</v>
      </c>
      <c r="AF934" s="46">
        <f t="shared" si="42"/>
        <v>41291</v>
      </c>
      <c r="AG934" s="14" t="e">
        <f>VLOOKUP(D934,Monitoramento!A$2:C1291,3,0)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7977</v>
      </c>
      <c r="AA935" s="46">
        <v>41198</v>
      </c>
      <c r="AB935" s="19">
        <v>41299</v>
      </c>
      <c r="AC935" s="254" t="e">
        <f>VLOOKUP(D935,Faturamento!D$3:F2370,3,0)</f>
        <v>#N/A</v>
      </c>
      <c r="AD935" s="36"/>
      <c r="AE935" s="14" t="str">
        <f>VLOOKUP(B935,SAOM!B$2:T2476,16,0)</f>
        <v>-</v>
      </c>
      <c r="AF935" s="46">
        <f t="shared" si="42"/>
        <v>41288</v>
      </c>
      <c r="AG935" s="14" t="e">
        <f>VLOOKUP(D935,Monitoramento!A$2:C1292,3,0)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7977</v>
      </c>
      <c r="AA936" s="46">
        <v>41204</v>
      </c>
      <c r="AB936" s="19">
        <v>41299</v>
      </c>
      <c r="AC936" s="254">
        <f>VLOOKUP(D936,Faturamento!D$3:F2371,3,0)</f>
        <v>41235</v>
      </c>
      <c r="AD936" s="36"/>
      <c r="AE936" s="14" t="str">
        <f>VLOOKUP(B936,SAOM!B$2:T2477,16,0)</f>
        <v>-</v>
      </c>
      <c r="AF936" s="46">
        <f t="shared" si="42"/>
        <v>41294</v>
      </c>
      <c r="AG936" s="14" t="e">
        <f>VLOOKUP(D936,Monitoramento!A$2:C1293,3,0)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7977</v>
      </c>
      <c r="AA937" s="46">
        <v>41199</v>
      </c>
      <c r="AB937" s="19">
        <v>41299</v>
      </c>
      <c r="AC937" s="254">
        <f>VLOOKUP(D937,Faturamento!D$3:F2372,3,0)</f>
        <v>41230</v>
      </c>
      <c r="AD937" s="36"/>
      <c r="AE937" s="14" t="str">
        <f>VLOOKUP(B937,SAOM!B$2:T2478,16,0)</f>
        <v>-</v>
      </c>
      <c r="AF937" s="46">
        <f t="shared" si="42"/>
        <v>41289</v>
      </c>
      <c r="AG937" s="14" t="e">
        <f>VLOOKUP(D937,Monitoramento!A$2:C1294,3,0)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VLOOKUP(D938,Monitoramento!A$2:C1295,3,0)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VLOOKUP(D939,Monitoramento!A$2:C1296,3,0)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13095</v>
      </c>
      <c r="AA940" s="14">
        <v>41285</v>
      </c>
      <c r="AB940" s="347">
        <v>41337</v>
      </c>
      <c r="AC940" s="254" t="e">
        <f>VLOOKUP(D940,Faturamento!D$3:F2375,3,0)</f>
        <v>#N/A</v>
      </c>
      <c r="AD940" s="32"/>
      <c r="AE940" s="14" t="str">
        <f>VLOOKUP(B940,SAOM!B$2:T2481,16,0)</f>
        <v>-</v>
      </c>
      <c r="AF940" s="14">
        <f t="shared" si="42"/>
        <v>41375</v>
      </c>
      <c r="AG940" s="14" t="e">
        <f>VLOOKUP(D940,Monitoramento!A$2:C1297,3,0)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13095</v>
      </c>
      <c r="AA941" s="14">
        <v>41284</v>
      </c>
      <c r="AB941" s="19">
        <v>41299</v>
      </c>
      <c r="AC941" s="254" t="e">
        <f>VLOOKUP(D941,Faturamento!D$3:F2376,3,0)</f>
        <v>#N/A</v>
      </c>
      <c r="AD941" s="32"/>
      <c r="AE941" s="14" t="str">
        <f>VLOOKUP(B941,SAOM!B$2:T2482,16,0)</f>
        <v>-</v>
      </c>
      <c r="AF941" s="14">
        <f t="shared" si="42"/>
        <v>41374</v>
      </c>
      <c r="AG941" s="14" t="e">
        <f>VLOOKUP(D941,Monitoramento!A$2:C1298,3,0)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13095</v>
      </c>
      <c r="AA942" s="14">
        <v>41285</v>
      </c>
      <c r="AB942" s="19">
        <v>41299</v>
      </c>
      <c r="AC942" s="254">
        <f>VLOOKUP(D942,Faturamento!D$3:F2377,3,0)</f>
        <v>41316</v>
      </c>
      <c r="AD942" s="32"/>
      <c r="AE942" s="14" t="str">
        <f>VLOOKUP(B942,SAOM!B$2:T2483,16,0)</f>
        <v>-</v>
      </c>
      <c r="AF942" s="14">
        <f t="shared" si="42"/>
        <v>41375</v>
      </c>
      <c r="AG942" s="14" t="e">
        <f>VLOOKUP(D942,Monitoramento!A$2:C1299,3,0)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VLOOKUP(D943,Monitoramento!A$2:C1300,3,0)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11994</v>
      </c>
      <c r="AA944" s="14">
        <v>41257</v>
      </c>
      <c r="AB944" s="19">
        <v>41291</v>
      </c>
      <c r="AC944" s="254" t="e">
        <f>VLOOKUP(D944,Faturamento!D$3:F2379,3,0)</f>
        <v>#N/A</v>
      </c>
      <c r="AD944" s="32"/>
      <c r="AE944" s="14" t="str">
        <f>VLOOKUP(B944,SAOM!B$2:T2485,16,0)</f>
        <v>-</v>
      </c>
      <c r="AF944" s="14">
        <f t="shared" si="42"/>
        <v>41347</v>
      </c>
      <c r="AG944" s="14" t="e">
        <f>VLOOKUP(D944,Monitoramento!A$2:C1301,3,0)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VLOOKUP(D945,Monitoramento!A$2:C1302,3,0)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VLOOKUP(D946,Monitoramento!A$2:C1303,3,0)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VLOOKUP(D947,Monitoramento!A$2:C1304,3,0)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VLOOKUP(D948,Monitoramento!A$2:C1305,3,0)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13586</v>
      </c>
      <c r="AA949" s="14">
        <v>41282</v>
      </c>
      <c r="AB949" s="19">
        <v>41299</v>
      </c>
      <c r="AC949" s="254">
        <f>VLOOKUP(D949,Faturamento!D$3:F2384,3,0)</f>
        <v>41313</v>
      </c>
      <c r="AD949" s="32"/>
      <c r="AE949" s="14" t="str">
        <f>VLOOKUP(B949,SAOM!B$2:T2490,16,0)</f>
        <v>-</v>
      </c>
      <c r="AF949" s="14">
        <f t="shared" si="42"/>
        <v>41372</v>
      </c>
      <c r="AG949" s="14" t="e">
        <f>VLOOKUP(D949,Monitoramento!A$2:C1306,3,0)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13586</v>
      </c>
      <c r="AA950" s="14">
        <v>41282</v>
      </c>
      <c r="AB950" s="19">
        <v>41299</v>
      </c>
      <c r="AC950" s="254" t="e">
        <f>VLOOKUP(D950,Faturamento!D$3:F2385,3,0)</f>
        <v>#N/A</v>
      </c>
      <c r="AD950" s="32"/>
      <c r="AE950" s="14" t="str">
        <f>VLOOKUP(B950,SAOM!B$2:T2491,16,0)</f>
        <v>-</v>
      </c>
      <c r="AF950" s="14">
        <f t="shared" si="42"/>
        <v>41372</v>
      </c>
      <c r="AG950" s="14" t="e">
        <f>VLOOKUP(D950,Monitoramento!A$2:C1307,3,0)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14050</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19362</v>
      </c>
      <c r="AA951" s="46">
        <v>41453</v>
      </c>
      <c r="AB951" s="47">
        <v>41457</v>
      </c>
      <c r="AC951" s="255">
        <f>VLOOKUP(D951,Faturamento!D$3:F2386,3,0)</f>
        <v>41484</v>
      </c>
      <c r="AD951" s="46" t="s">
        <v>16049</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VLOOKUP(D951,Monitoramento!A$2:C1308,3,0)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15283</v>
      </c>
      <c r="AC952" s="254">
        <f>VLOOKUP(D952,Faturamento!D$3:F2387,3,0)</f>
        <v>41223</v>
      </c>
      <c r="AD952" s="32"/>
      <c r="AE952" s="14" t="str">
        <f>VLOOKUP(B952,SAOM!B$2:T2493,16,0)</f>
        <v>-</v>
      </c>
      <c r="AF952" s="14">
        <f t="shared" si="42"/>
        <v>41282</v>
      </c>
      <c r="AG952" s="14" t="e">
        <f>VLOOKUP(D952,Monitoramento!A$2:C1309,3,0)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14050</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14060</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VLOOKUP(D953,Monitoramento!A$2:C1310,3,0)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VLOOKUP(D954,Monitoramento!A$2:C1311,3,0)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12581</v>
      </c>
      <c r="AA955" s="14">
        <v>41257</v>
      </c>
      <c r="AB955" s="19">
        <v>41291</v>
      </c>
      <c r="AC955" s="254">
        <f>VLOOKUP(D955,Faturamento!D$3:F2390,3,0)</f>
        <v>41288</v>
      </c>
      <c r="AD955" s="32"/>
      <c r="AE955" s="14" t="str">
        <f>VLOOKUP(B955,SAOM!B$2:T2496,16,0)</f>
        <v>-</v>
      </c>
      <c r="AF955" s="14">
        <f t="shared" si="42"/>
        <v>41347</v>
      </c>
      <c r="AG955" s="14" t="e">
        <f>VLOOKUP(D955,Monitoramento!A$2:C1312,3,0)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12581</v>
      </c>
      <c r="AA956" s="14">
        <v>41262</v>
      </c>
      <c r="AB956" s="19">
        <v>41291</v>
      </c>
      <c r="AC956" s="254" t="e">
        <f>VLOOKUP(D956,Faturamento!D$3:F2391,3,0)</f>
        <v>#N/A</v>
      </c>
      <c r="AD956" s="32"/>
      <c r="AE956" s="14" t="str">
        <f>VLOOKUP(B956,SAOM!B$2:T2497,16,0)</f>
        <v>-</v>
      </c>
      <c r="AF956" s="14">
        <f t="shared" si="42"/>
        <v>41352</v>
      </c>
      <c r="AG956" s="14" t="e">
        <f>VLOOKUP(D956,Monitoramento!A$2:C1313,3,0)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VLOOKUP(D957,Monitoramento!A$2:C1314,3,0)</f>
        <v>#N/A</v>
      </c>
      <c r="AH957" s="98" t="str">
        <f>VLOOKUP(B957,SAOM!B$2:S3037,18,0)</f>
        <v>10.147.191.1</v>
      </c>
      <c r="AI957" s="11" t="str">
        <f>VLOOKUP(B957,SAOM!B$2:U2615,20,0)</f>
        <v>-</v>
      </c>
      <c r="AJ957" s="14">
        <v>41380</v>
      </c>
      <c r="AK957" s="14">
        <v>41415</v>
      </c>
      <c r="AL957" s="161" t="s">
        <v>8481</v>
      </c>
      <c r="AM957" s="100" t="s">
        <v>8954</v>
      </c>
      <c r="AN957" s="99" t="s">
        <v>19218</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VLOOKUP(D958,Monitoramento!A$2:C1315,3,0)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VLOOKUP(D959,Monitoramento!A$2:C1316,3,0)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VLOOKUP(D960,Monitoramento!A$2:C1317,3,0)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VLOOKUP(D961,Monitoramento!A$2:C1318,3,0)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12580</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VLOOKUP(D962,Monitoramento!A$2:C1319,3,0)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VLOOKUP(D963,Monitoramento!A$2:C1320,3,0)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VLOOKUP(D964,Monitoramento!A$2:C1321,3,0)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VLOOKUP(D965,Monitoramento!A$2:C1322,3,0)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VLOOKUP(D966,Monitoramento!A$2:C1323,3,0)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VLOOKUP(D967,Monitoramento!A$2:C1324,3,0)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VLOOKUP(D968,Monitoramento!A$2:C1325,3,0)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12581</v>
      </c>
      <c r="AA969" s="14">
        <v>41256</v>
      </c>
      <c r="AB969" s="19">
        <v>41291</v>
      </c>
      <c r="AC969" s="254" t="e">
        <f>VLOOKUP(D969,Faturamento!D$3:F2404,3,0)</f>
        <v>#N/A</v>
      </c>
      <c r="AD969" s="32"/>
      <c r="AE969" s="14" t="str">
        <f>VLOOKUP(B969,SAOM!B$2:T2510,16,0)</f>
        <v>-</v>
      </c>
      <c r="AF969" s="14">
        <f t="shared" si="47"/>
        <v>41346</v>
      </c>
      <c r="AG969" s="14" t="e">
        <f>VLOOKUP(D969,Monitoramento!A$2:C1326,3,0)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7374</v>
      </c>
      <c r="AA970" s="14">
        <v>41170</v>
      </c>
      <c r="AB970" s="19">
        <v>41193</v>
      </c>
      <c r="AC970" s="254">
        <f>VLOOKUP(D970,Faturamento!D$3:F2405,3,0)</f>
        <v>41201</v>
      </c>
      <c r="AD970" s="32"/>
      <c r="AE970" s="14" t="str">
        <f>VLOOKUP(B970,SAOM!B$2:T2511,16,0)</f>
        <v>-</v>
      </c>
      <c r="AF970" s="14">
        <f t="shared" si="47"/>
        <v>41260</v>
      </c>
      <c r="AG970" s="14" t="e">
        <f>VLOOKUP(D970,Monitoramento!A$2:C1327,3,0)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VLOOKUP(D971,Monitoramento!A$2:C1328,3,0)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7673</v>
      </c>
      <c r="AA972" s="46">
        <v>41183</v>
      </c>
      <c r="AB972" s="19">
        <v>41299</v>
      </c>
      <c r="AC972" s="254">
        <f>VLOOKUP(D972,Faturamento!D$3:F2407,3,0)</f>
        <v>41214</v>
      </c>
      <c r="AD972" s="36" t="s">
        <v>7810</v>
      </c>
      <c r="AE972" s="14" t="str">
        <f>VLOOKUP(B972,SAOM!B$2:T2513,16,0)</f>
        <v>-</v>
      </c>
      <c r="AF972" s="14">
        <f t="shared" si="47"/>
        <v>41273</v>
      </c>
      <c r="AG972" s="14" t="e">
        <f>VLOOKUP(D972,Monitoramento!A$2:C1329,3,0)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VLOOKUP(D973,Monitoramento!A$2:C1330,3,0)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VLOOKUP(D974,Monitoramento!A$2:C1331,3,0)</f>
        <v>41488</v>
      </c>
      <c r="AH974" s="98" t="str">
        <f>VLOOKUP(B974,SAOM!B$2:S3054,18,0)</f>
        <v>10.147.217.1</v>
      </c>
      <c r="AI974" s="11" t="str">
        <f>VLOOKUP(B974,SAOM!B$2:U2632,20,0)</f>
        <v>Não possui</v>
      </c>
      <c r="AJ974" s="14">
        <v>41456</v>
      </c>
      <c r="AK974" s="14">
        <v>41457</v>
      </c>
      <c r="AL974" s="38" t="s">
        <v>8480</v>
      </c>
      <c r="AM974" s="99" t="s">
        <v>15287</v>
      </c>
      <c r="AN974" s="99" t="s">
        <v>20163</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7374</v>
      </c>
      <c r="AA975" s="14">
        <v>41172</v>
      </c>
      <c r="AB975" s="19">
        <v>41193</v>
      </c>
      <c r="AC975" s="254">
        <f>VLOOKUP(D975,Faturamento!D$3:F2410,3,0)</f>
        <v>41203</v>
      </c>
      <c r="AD975" s="32"/>
      <c r="AE975" s="14" t="str">
        <f>VLOOKUP(B975,SAOM!B$2:T2516,16,0)</f>
        <v>-</v>
      </c>
      <c r="AF975" s="14">
        <f t="shared" si="47"/>
        <v>41262</v>
      </c>
      <c r="AG975" s="14" t="e">
        <f>VLOOKUP(D975,Monitoramento!A$2:C1332,3,0)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VLOOKUP(D976,Monitoramento!A$2:C1333,3,0)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VLOOKUP(D977,Monitoramento!A$2:C1334,3,0)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VLOOKUP(D978,Monitoramento!A$2:C1335,3,0)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VLOOKUP(D979,Monitoramento!A$2:C1336,3,0)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7374</v>
      </c>
      <c r="AA980" s="46">
        <v>41170</v>
      </c>
      <c r="AB980" s="19">
        <v>41193</v>
      </c>
      <c r="AC980" s="254">
        <f>VLOOKUP(D980,Faturamento!D$3:F2415,3,0)</f>
        <v>41201</v>
      </c>
      <c r="AD980" s="36"/>
      <c r="AE980" s="14" t="str">
        <f>VLOOKUP(B980,SAOM!B$2:T2521,16,0)</f>
        <v>-</v>
      </c>
      <c r="AF980" s="14">
        <f t="shared" si="47"/>
        <v>41260</v>
      </c>
      <c r="AG980" s="14" t="e">
        <f>VLOOKUP(D980,Monitoramento!A$2:C1337,3,0)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11994</v>
      </c>
      <c r="AA981" s="14">
        <v>41262</v>
      </c>
      <c r="AB981" s="19">
        <v>41291</v>
      </c>
      <c r="AC981" s="254">
        <f>VLOOKUP(D981,Faturamento!D$3:F2416,3,0)</f>
        <v>41293</v>
      </c>
      <c r="AD981" s="32"/>
      <c r="AE981" s="14" t="str">
        <f>VLOOKUP(B981,SAOM!B$2:T2522,16,0)</f>
        <v>-</v>
      </c>
      <c r="AF981" s="14">
        <f t="shared" si="47"/>
        <v>41352</v>
      </c>
      <c r="AG981" s="14" t="e">
        <f>VLOOKUP(D981,Monitoramento!A$2:C1338,3,0)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VLOOKUP(D982,Monitoramento!A$2:C1339,3,0)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7374</v>
      </c>
      <c r="AA983" s="46">
        <v>41183</v>
      </c>
      <c r="AB983" s="19">
        <v>41193</v>
      </c>
      <c r="AC983" s="254">
        <f>VLOOKUP(D983,Faturamento!D$3:F2418,3,0)</f>
        <v>41214</v>
      </c>
      <c r="AD983" s="36"/>
      <c r="AE983" s="14" t="str">
        <f>VLOOKUP(B983,SAOM!B$2:T2524,16,0)</f>
        <v>-</v>
      </c>
      <c r="AF983" s="14">
        <f t="shared" si="47"/>
        <v>41273</v>
      </c>
      <c r="AG983" s="14" t="e">
        <f>VLOOKUP(D983,Monitoramento!A$2:C1340,3,0)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7374</v>
      </c>
      <c r="AA984" s="46">
        <v>41179</v>
      </c>
      <c r="AB984" s="19">
        <v>41193</v>
      </c>
      <c r="AC984" s="254">
        <f>VLOOKUP(D984,Faturamento!D$3:F2419,3,0)</f>
        <v>41210</v>
      </c>
      <c r="AD984" s="36"/>
      <c r="AE984" s="14" t="str">
        <f>VLOOKUP(B984,SAOM!B$2:T2525,16,0)</f>
        <v>-</v>
      </c>
      <c r="AF984" s="14">
        <f t="shared" si="47"/>
        <v>41269</v>
      </c>
      <c r="AG984" s="14" t="e">
        <f>VLOOKUP(D984,Monitoramento!A$2:C1341,3,0)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7374</v>
      </c>
      <c r="AA985" s="46">
        <v>41170</v>
      </c>
      <c r="AB985" s="19">
        <v>41193</v>
      </c>
      <c r="AC985" s="254">
        <f>VLOOKUP(D985,Faturamento!D$3:F2420,3,0)</f>
        <v>41201</v>
      </c>
      <c r="AD985" s="36"/>
      <c r="AE985" s="14" t="str">
        <f>VLOOKUP(B985,SAOM!B$2:T2526,16,0)</f>
        <v>-</v>
      </c>
      <c r="AF985" s="14">
        <f t="shared" si="47"/>
        <v>41260</v>
      </c>
      <c r="AG985" s="14">
        <f>VLOOKUP(D985,Monitoramento!A$2:C1342,3,0)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VLOOKUP(D986,Monitoramento!A$2:C1343,3,0)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VLOOKUP(D987,Monitoramento!A$2:C1344,3,0)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VLOOKUP(D988,Monitoramento!A$2:C1345,3,0)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7374</v>
      </c>
      <c r="AA989" s="46">
        <v>41180</v>
      </c>
      <c r="AB989" s="19">
        <v>41193</v>
      </c>
      <c r="AC989" s="254">
        <f>VLOOKUP(D989,Faturamento!D$3:F2424,3,0)</f>
        <v>41211</v>
      </c>
      <c r="AD989" s="36"/>
      <c r="AE989" s="14" t="str">
        <f>VLOOKUP(B989,SAOM!B$2:T2530,16,0)</f>
        <v>-</v>
      </c>
      <c r="AF989" s="14">
        <f t="shared" si="47"/>
        <v>41270</v>
      </c>
      <c r="AG989" s="14" t="e">
        <f>VLOOKUP(D989,Monitoramento!A$2:C1346,3,0)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VLOOKUP(D990,Monitoramento!A$2:C1347,3,0)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VLOOKUP(D991,Monitoramento!A$2:C1348,3,0)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VLOOKUP(D992,Monitoramento!A$2:C1349,3,0)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VLOOKUP(D993,Monitoramento!A$2:C1350,3,0)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7376</v>
      </c>
      <c r="AA994" s="46">
        <v>41235</v>
      </c>
      <c r="AB994" s="19">
        <v>41193</v>
      </c>
      <c r="AC994" s="254">
        <f>VLOOKUP(D994,Faturamento!D$3:F2429,3,0)</f>
        <v>41266</v>
      </c>
      <c r="AD994" s="36"/>
      <c r="AE994" s="14" t="str">
        <f>VLOOKUP(B994,SAOM!B$2:T2535,16,0)</f>
        <v>-</v>
      </c>
      <c r="AF994" s="46">
        <f t="shared" si="47"/>
        <v>41325</v>
      </c>
      <c r="AG994" s="14">
        <f>VLOOKUP(D994,Monitoramento!A$2:C1351,3,0)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VLOOKUP(D995,Monitoramento!A$2:C1352,3,0)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7978</v>
      </c>
      <c r="AA996" s="46">
        <v>41180</v>
      </c>
      <c r="AB996" s="19">
        <v>41291</v>
      </c>
      <c r="AC996" s="254">
        <f>VLOOKUP(D996,Faturamento!D$3:F2431,3,0)</f>
        <v>41211</v>
      </c>
      <c r="AD996" s="36"/>
      <c r="AE996" s="14" t="str">
        <f>VLOOKUP(B996,SAOM!B$2:T2537,16,0)</f>
        <v>-</v>
      </c>
      <c r="AF996" s="14">
        <f t="shared" si="47"/>
        <v>41270</v>
      </c>
      <c r="AG996" s="14" t="e">
        <f>VLOOKUP(D996,Monitoramento!A$2:C1353,3,0)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14050</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11990</v>
      </c>
      <c r="AA997" s="14">
        <v>41250</v>
      </c>
      <c r="AB997" s="19">
        <v>41254</v>
      </c>
      <c r="AC997" s="254">
        <f>VLOOKUP(D997,Faturamento!D$3:F2432,3,0)</f>
        <v>41281</v>
      </c>
      <c r="AD997" s="32"/>
      <c r="AE997" s="14" t="str">
        <f>VLOOKUP(B997,SAOM!B$2:T2538,16,0)</f>
        <v>-</v>
      </c>
      <c r="AF997" s="14">
        <f t="shared" si="47"/>
        <v>41340</v>
      </c>
      <c r="AG997" s="14">
        <f>VLOOKUP(D997,Monitoramento!A$2:C1354,3,0)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14050</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11992</v>
      </c>
      <c r="AA998" s="14">
        <v>41250</v>
      </c>
      <c r="AB998" s="19">
        <v>41257</v>
      </c>
      <c r="AC998" s="254">
        <f>VLOOKUP(D998,Faturamento!D$3:F2433,3,0)</f>
        <v>41281</v>
      </c>
      <c r="AD998" s="32"/>
      <c r="AE998" s="14" t="str">
        <f>VLOOKUP(B998,SAOM!B$2:T2539,16,0)</f>
        <v>-</v>
      </c>
      <c r="AF998" s="14">
        <f t="shared" si="47"/>
        <v>41340</v>
      </c>
      <c r="AG998" s="14" t="e">
        <f>VLOOKUP(D998,Monitoramento!A$2:C1355,3,0)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7373</v>
      </c>
      <c r="AA999" s="46">
        <v>41222</v>
      </c>
      <c r="AB999" s="19">
        <v>41277</v>
      </c>
      <c r="AC999" s="254">
        <f>VLOOKUP(D999,Faturamento!D$3:F2434,3,0)</f>
        <v>41253</v>
      </c>
      <c r="AD999" s="36"/>
      <c r="AE999" s="14" t="str">
        <f>VLOOKUP(B999,SAOM!B$2:T2540,16,0)</f>
        <v>-</v>
      </c>
      <c r="AF999" s="46">
        <f t="shared" si="47"/>
        <v>41312</v>
      </c>
      <c r="AG999" s="14" t="e">
        <f>VLOOKUP(D999,Monitoramento!A$2:C1356,3,0)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VLOOKUP(D1000,Monitoramento!A$2:C1357,3,0)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9302</v>
      </c>
      <c r="AA1001" s="14">
        <v>41330</v>
      </c>
      <c r="AB1001" s="19"/>
      <c r="AC1001" s="254">
        <f>VLOOKUP(D1001,Faturamento!D$3:F2436,3,0)</f>
        <v>41361</v>
      </c>
      <c r="AD1001" s="32"/>
      <c r="AE1001" s="14" t="str">
        <f>VLOOKUP(B1001,SAOM!B$2:T2542,16,0)</f>
        <v>-</v>
      </c>
      <c r="AF1001" s="14">
        <f t="shared" si="47"/>
        <v>41420</v>
      </c>
      <c r="AG1001" s="14" t="e">
        <f>VLOOKUP(D1001,Monitoramento!A$2:C1358,3,0)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14050</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11992</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VLOOKUP(D1002,Monitoramento!A$2:C1359,3,0)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15537</v>
      </c>
      <c r="AA1003" s="14">
        <v>41338</v>
      </c>
      <c r="AB1003" s="19"/>
      <c r="AC1003" s="254">
        <f>VLOOKUP(D1003,Faturamento!D$3:F2438,3,0)</f>
        <v>41369</v>
      </c>
      <c r="AD1003" s="36" t="s">
        <v>15553</v>
      </c>
      <c r="AE1003" s="14" t="str">
        <f>VLOOKUP(B1003,SAOM!B$2:T2544,16,0)</f>
        <v>-</v>
      </c>
      <c r="AF1003" s="14">
        <f t="shared" si="47"/>
        <v>41428</v>
      </c>
      <c r="AG1003" s="14" t="e">
        <f>VLOOKUP(D1003,Monitoramento!A$2:C1360,3,0)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VLOOKUP(D1004,Monitoramento!A$2:C1361,3,0)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VLOOKUP(D1005,Monitoramento!A$2:C1362,3,0)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VLOOKUP(D1006,Monitoramento!A$2:C1363,3,0)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7853</v>
      </c>
      <c r="AA1007" s="14">
        <v>41180</v>
      </c>
      <c r="AB1007" s="19">
        <v>41193</v>
      </c>
      <c r="AC1007" s="254">
        <f>VLOOKUP(D1007,Faturamento!D$3:F2442,3,0)</f>
        <v>41211</v>
      </c>
      <c r="AD1007" s="32"/>
      <c r="AE1007" s="14" t="str">
        <f>VLOOKUP(B1007,SAOM!B$2:T2548,16,0)</f>
        <v>-</v>
      </c>
      <c r="AF1007" s="14">
        <f t="shared" si="47"/>
        <v>41270</v>
      </c>
      <c r="AG1007" s="14" t="e">
        <f>VLOOKUP(D1007,Monitoramento!A$2:C1364,3,0)</f>
        <v>#N/A</v>
      </c>
      <c r="AH1007" s="98" t="str">
        <f>VLOOKUP(B1007,SAOM!B$2:S3087,18,0)</f>
        <v>10.147.240.1</v>
      </c>
      <c r="AI1007" s="11" t="str">
        <f>VLOOKUP(B1007,SAOM!B$2:U2665,20,0)</f>
        <v>Não possui cabo RJ45.</v>
      </c>
      <c r="AJ1007" s="14">
        <v>41282</v>
      </c>
      <c r="AK1007" s="14">
        <v>41298</v>
      </c>
      <c r="AL1007" s="38" t="s">
        <v>8481</v>
      </c>
      <c r="AM1007" s="99" t="s">
        <v>13593</v>
      </c>
      <c r="AN1007" s="99" t="s">
        <v>14533</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VLOOKUP(D1008,Monitoramento!A$2:C1365,3,0)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VLOOKUP(D1009,Monitoramento!A$2:C1366,3,0)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VLOOKUP(D1010,Monitoramento!A$2:C1367,3,0)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VLOOKUP(D1011,Monitoramento!A$2:C1368,3,0)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12580</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VLOOKUP(D1012,Monitoramento!A$2:C1369,3,0)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7374</v>
      </c>
      <c r="AA1013" s="14">
        <v>41208</v>
      </c>
      <c r="AB1013" s="19">
        <v>41254</v>
      </c>
      <c r="AC1013" s="254">
        <f>VLOOKUP(D1013,Faturamento!D$3:F2448,3,0)</f>
        <v>41239</v>
      </c>
      <c r="AD1013" s="32"/>
      <c r="AE1013" s="14" t="str">
        <f>VLOOKUP(B1013,SAOM!B$2:T2554,16,0)</f>
        <v>-</v>
      </c>
      <c r="AF1013" s="14">
        <f t="shared" si="47"/>
        <v>41298</v>
      </c>
      <c r="AG1013" s="14" t="e">
        <f>VLOOKUP(D1013,Monitoramento!A$2:C1370,3,0)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7374</v>
      </c>
      <c r="AA1014" s="46">
        <v>41205</v>
      </c>
      <c r="AB1014" s="19">
        <v>41254</v>
      </c>
      <c r="AC1014" s="254">
        <f>VLOOKUP(D1014,Faturamento!D$3:F2449,3,0)</f>
        <v>41236</v>
      </c>
      <c r="AD1014" s="36"/>
      <c r="AE1014" s="14" t="str">
        <f>VLOOKUP(B1014,SAOM!B$2:T2555,16,0)</f>
        <v>-</v>
      </c>
      <c r="AF1014" s="46">
        <f t="shared" si="47"/>
        <v>41295</v>
      </c>
      <c r="AG1014" s="14" t="e">
        <f>VLOOKUP(D1014,Monitoramento!A$2:C1371,3,0)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7374</v>
      </c>
      <c r="AA1015" s="46">
        <v>41260</v>
      </c>
      <c r="AB1015" s="19">
        <v>41254</v>
      </c>
      <c r="AC1015" s="254">
        <f>VLOOKUP(D1015,Faturamento!D$3:F2450,3,0)</f>
        <v>41291</v>
      </c>
      <c r="AD1015" s="36" t="s">
        <v>9502</v>
      </c>
      <c r="AE1015" s="46" t="str">
        <f>VLOOKUP(B1015,SAOM!B$2:T2556,16,0)</f>
        <v>-</v>
      </c>
      <c r="AF1015" s="46">
        <f t="shared" si="47"/>
        <v>41350</v>
      </c>
      <c r="AG1015" s="14" t="e">
        <f>VLOOKUP(D1015,Monitoramento!A$2:C1372,3,0)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VLOOKUP(D1016,Monitoramento!A$2:C1373,3,0)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VLOOKUP(D1017,Monitoramento!A$2:C1374,3,0)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VLOOKUP(D1018,Monitoramento!A$2:C1375,3,0)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7811</v>
      </c>
      <c r="AA1019" s="46">
        <v>41179</v>
      </c>
      <c r="AB1019" s="19">
        <v>41299</v>
      </c>
      <c r="AC1019" s="254">
        <f>VLOOKUP(D1019,Faturamento!D$3:F2454,3,0)</f>
        <v>41210</v>
      </c>
      <c r="AD1019" s="36"/>
      <c r="AE1019" s="14" t="str">
        <f>VLOOKUP(B1019,SAOM!B$2:T2560,16,0)</f>
        <v>-</v>
      </c>
      <c r="AF1019" s="14">
        <f t="shared" si="47"/>
        <v>41269</v>
      </c>
      <c r="AG1019" s="14" t="e">
        <f>VLOOKUP(D1019,Monitoramento!A$2:C1376,3,0)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VLOOKUP(D1020,Monitoramento!A$2:C1377,3,0)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VLOOKUP(D1021,Monitoramento!A$2:C1378,3,0)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VLOOKUP(D1022,Monitoramento!A$2:C1379,3,0)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VLOOKUP(D1023,Monitoramento!A$2:C1380,3,0)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VLOOKUP(D1024,Monitoramento!A$2:C1381,3,0)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VLOOKUP(D1025,Monitoramento!A$2:C1382,3,0)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VLOOKUP(D1026,Monitoramento!A$2:C1383,3,0)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VLOOKUP(D1027,Monitoramento!A$2:C1384,3,0)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VLOOKUP(D1028,Monitoramento!A$2:C1385,3,0)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VLOOKUP(D1029,Monitoramento!A$2:C1386,3,0)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VLOOKUP(D1030,Monitoramento!A$2:C1387,3,0)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VLOOKUP(D1031,Monitoramento!A$2:C1388,3,0)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VLOOKUP(D1032,Monitoramento!A$2:C1389,3,0)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8920</v>
      </c>
      <c r="AA1033" s="14">
        <v>41211</v>
      </c>
      <c r="AB1033" s="19">
        <v>41299</v>
      </c>
      <c r="AC1033" s="254">
        <f>VLOOKUP(D1033,Faturamento!D$3:F2468,3,0)</f>
        <v>41242</v>
      </c>
      <c r="AD1033" s="32"/>
      <c r="AE1033" s="14" t="str">
        <f>VLOOKUP(B1033,SAOM!B$2:T2574,16,0)</f>
        <v>-</v>
      </c>
      <c r="AF1033" s="14">
        <f t="shared" si="50"/>
        <v>41301</v>
      </c>
      <c r="AG1033" s="14">
        <f>VLOOKUP(D1033,Monitoramento!A$2:C1390,3,0)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14050</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12723</v>
      </c>
      <c r="AA1034" s="14">
        <v>41379</v>
      </c>
      <c r="AB1034" s="19">
        <v>41382</v>
      </c>
      <c r="AC1034" s="254">
        <f>VLOOKUP(D1034,Faturamento!D$3:F2469,3,0)</f>
        <v>41410</v>
      </c>
      <c r="AD1034" s="32"/>
      <c r="AE1034" s="14" t="str">
        <f>VLOOKUP(B1034,SAOM!B$2:T2575,16,0)</f>
        <v>-</v>
      </c>
      <c r="AF1034" s="14">
        <f t="shared" si="50"/>
        <v>41469</v>
      </c>
      <c r="AG1034" s="14">
        <f>VLOOKUP(D1034,Monitoramento!A$2:C1391,3,0)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8950</v>
      </c>
      <c r="AA1035" s="14">
        <v>41213</v>
      </c>
      <c r="AB1035" s="19">
        <v>41299</v>
      </c>
      <c r="AC1035" s="254">
        <f>VLOOKUP(D1035,Faturamento!D$3:F2470,3,0)</f>
        <v>41243</v>
      </c>
      <c r="AD1035" s="32"/>
      <c r="AE1035" s="14" t="str">
        <f>VLOOKUP(B1035,SAOM!B$2:T2576,16,0)</f>
        <v>-</v>
      </c>
      <c r="AF1035" s="14">
        <f t="shared" si="50"/>
        <v>41303</v>
      </c>
      <c r="AG1035" s="14">
        <f>VLOOKUP(D1035,Monitoramento!A$2:C1392,3,0)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VLOOKUP(D1036,Monitoramento!A$2:C1393,3,0)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8863</v>
      </c>
      <c r="AA1037" s="46">
        <v>41221</v>
      </c>
      <c r="AB1037" s="19">
        <v>41299</v>
      </c>
      <c r="AC1037" s="254">
        <f>VLOOKUP(D1037,Faturamento!D$3:F2472,3,0)</f>
        <v>41252</v>
      </c>
      <c r="AD1037" s="36"/>
      <c r="AE1037" s="14" t="str">
        <f>VLOOKUP(B1037,SAOM!B$2:T2578,16,0)</f>
        <v>-</v>
      </c>
      <c r="AF1037" s="46">
        <f t="shared" si="50"/>
        <v>41311</v>
      </c>
      <c r="AG1037" s="14">
        <f>VLOOKUP(D1037,Monitoramento!A$2:C1394,3,0)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VLOOKUP(D1038,Monitoramento!A$2:C1395,3,0)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VLOOKUP(D1039,Monitoramento!A$2:C1396,3,0)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13095</v>
      </c>
      <c r="AA1040" s="14">
        <v>41263</v>
      </c>
      <c r="AB1040" s="347">
        <v>41337</v>
      </c>
      <c r="AC1040" s="254">
        <f>VLOOKUP(D1040,Faturamento!D$3:F2475,3,0)</f>
        <v>41294</v>
      </c>
      <c r="AD1040" s="32"/>
      <c r="AE1040" s="14" t="str">
        <f>VLOOKUP(B1040,SAOM!B$2:T2581,16,0)</f>
        <v>-</v>
      </c>
      <c r="AF1040" s="14">
        <f t="shared" si="50"/>
        <v>41353</v>
      </c>
      <c r="AG1040" s="14" t="e">
        <f>VLOOKUP(D1040,Monitoramento!A$2:C1397,3,0)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13095</v>
      </c>
      <c r="AA1041" s="14">
        <v>41263</v>
      </c>
      <c r="AB1041" s="347">
        <v>41337</v>
      </c>
      <c r="AC1041" s="254">
        <f>VLOOKUP(D1041,Faturamento!D$3:F2476,3,0)</f>
        <v>41294</v>
      </c>
      <c r="AD1041" s="32"/>
      <c r="AE1041" s="14" t="str">
        <f>VLOOKUP(B1041,SAOM!B$2:T2582,16,0)</f>
        <v>-</v>
      </c>
      <c r="AF1041" s="14">
        <f t="shared" si="50"/>
        <v>41353</v>
      </c>
      <c r="AG1041" s="14" t="e">
        <f>VLOOKUP(D1041,Monitoramento!A$2:C1398,3,0)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15282</v>
      </c>
      <c r="AC1042" s="254">
        <f>VLOOKUP(D1042,Faturamento!D$3:F2477,3,0)</f>
        <v>41286</v>
      </c>
      <c r="AD1042" s="36"/>
      <c r="AE1042" s="14" t="str">
        <f>VLOOKUP(B1042,SAOM!B$2:T2583,16,0)</f>
        <v>-</v>
      </c>
      <c r="AF1042" s="46">
        <f t="shared" si="50"/>
        <v>41345</v>
      </c>
      <c r="AG1042" s="14" t="e">
        <f>VLOOKUP(D1042,Monitoramento!A$2:C1399,3,0)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VLOOKUP(D1043,Monitoramento!A$2:C1400,3,0)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15282</v>
      </c>
      <c r="AC1044" s="254">
        <f>VLOOKUP(D1044,Faturamento!D$3:F2479,3,0)</f>
        <v>41271</v>
      </c>
      <c r="AD1044" s="36"/>
      <c r="AE1044" s="14" t="str">
        <f>VLOOKUP(B1044,SAOM!B$2:T2585,16,0)</f>
        <v>-</v>
      </c>
      <c r="AF1044" s="46">
        <f t="shared" si="50"/>
        <v>41330</v>
      </c>
      <c r="AG1044" s="14" t="e">
        <f>VLOOKUP(D1044,Monitoramento!A$2:C1401,3,0)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VLOOKUP(D1045,Monitoramento!A$2:C1402,3,0)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15282</v>
      </c>
      <c r="AC1046" s="254">
        <f>VLOOKUP(D1046,Faturamento!D$3:F2481,3,0)</f>
        <v>41273</v>
      </c>
      <c r="AD1046" s="36"/>
      <c r="AE1046" s="14" t="str">
        <f>VLOOKUP(B1046,SAOM!B$2:T2587,16,0)</f>
        <v>-</v>
      </c>
      <c r="AF1046" s="46">
        <f t="shared" si="50"/>
        <v>41332</v>
      </c>
      <c r="AG1046" s="14">
        <f>VLOOKUP(D1046,Monitoramento!A$2:C1403,3,0)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VLOOKUP(D1047,Monitoramento!A$2:C1404,3,0)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VLOOKUP(D1048,Monitoramento!A$2:C1405,3,0)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VLOOKUP(D1049,Monitoramento!A$2:C1406,3,0)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VLOOKUP(D1050,Monitoramento!A$2:C1407,3,0)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VLOOKUP(D1051,Monitoramento!A$2:C1408,3,0)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8403</v>
      </c>
      <c r="AA1052" s="46">
        <v>41193</v>
      </c>
      <c r="AB1052" s="19">
        <v>41254</v>
      </c>
      <c r="AC1052" s="254">
        <f>VLOOKUP(D1052,Faturamento!D$3:F2487,3,0)</f>
        <v>41224</v>
      </c>
      <c r="AD1052" s="36"/>
      <c r="AE1052" s="14" t="str">
        <f>VLOOKUP(B1052,SAOM!B$2:T2593,16,0)</f>
        <v>-</v>
      </c>
      <c r="AF1052" s="46">
        <f t="shared" si="50"/>
        <v>41283</v>
      </c>
      <c r="AG1052" s="14" t="e">
        <f>VLOOKUP(D1052,Monitoramento!A$2:C1409,3,0)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11994</v>
      </c>
      <c r="AA1053" s="46">
        <v>41254</v>
      </c>
      <c r="AB1053" s="19">
        <v>41291</v>
      </c>
      <c r="AC1053" s="254">
        <f>VLOOKUP(D1053,Faturamento!D$3:F2488,3,0)</f>
        <v>41285</v>
      </c>
      <c r="AD1053" s="36"/>
      <c r="AE1053" s="14" t="str">
        <f>VLOOKUP(B1053,SAOM!B$2:T2594,16,0)</f>
        <v>-</v>
      </c>
      <c r="AF1053" s="46">
        <f t="shared" si="50"/>
        <v>41344</v>
      </c>
      <c r="AG1053" s="14" t="e">
        <f>VLOOKUP(D1053,Monitoramento!A$2:C1410,3,0)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VLOOKUP(D1054,Monitoramento!A$2:C1411,3,0)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VLOOKUP(D1055,Monitoramento!A$2:C1412,3,0)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VLOOKUP(D1056,Monitoramento!A$2:C1413,3,0)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VLOOKUP(D1057,Monitoramento!A$2:C1414,3,0)</f>
        <v>41516</v>
      </c>
      <c r="AH1057" s="98" t="str">
        <f>VLOOKUP(B1057,SAOM!B$2:S3137,18,0)</f>
        <v>10.172.19.1</v>
      </c>
      <c r="AI1057" s="11" t="str">
        <f>VLOOKUP(B1057,SAOM!B$2:U2715,20,0)</f>
        <v>Não possui cabo</v>
      </c>
      <c r="AJ1057" s="46">
        <v>41276</v>
      </c>
      <c r="AK1057" s="46">
        <v>41284</v>
      </c>
      <c r="AL1057" s="161" t="s">
        <v>454</v>
      </c>
      <c r="AM1057" s="100" t="s">
        <v>13536</v>
      </c>
      <c r="AN1057" s="100" t="s">
        <v>14054</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VLOOKUP(D1058,Monitoramento!A$2:C1415,3,0)</f>
        <v>#N/A</v>
      </c>
      <c r="AH1058" s="98" t="str">
        <f>VLOOKUP(B1058,SAOM!B$2:S3138,18,0)</f>
        <v>10.172.47.1</v>
      </c>
      <c r="AI1058" s="11" t="str">
        <f>VLOOKUP(B1058,SAOM!B$2:U2716,20,0)</f>
        <v>Não tem computador.</v>
      </c>
      <c r="AJ1058" s="46">
        <v>41276</v>
      </c>
      <c r="AK1058" s="46">
        <v>41292</v>
      </c>
      <c r="AL1058" s="161" t="s">
        <v>454</v>
      </c>
      <c r="AM1058" s="100" t="s">
        <v>13537</v>
      </c>
      <c r="AN1058" s="100" t="s">
        <v>14068</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VLOOKUP(D1059,Monitoramento!A$2:C1416,3,0)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VLOOKUP(D1060,Monitoramento!A$2:C1417,3,0)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VLOOKUP(D1061,Monitoramento!A$2:C1418,3,0)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VLOOKUP(D1062,Monitoramento!A$2:C1419,3,0)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VLOOKUP(D1063,Monitoramento!A$2:C1420,3,0)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VLOOKUP(D1064,Monitoramento!A$2:C1421,3,0)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7373</v>
      </c>
      <c r="AA1065" s="46">
        <v>41254</v>
      </c>
      <c r="AB1065" s="347">
        <v>41337</v>
      </c>
      <c r="AC1065" s="254">
        <f>VLOOKUP(D1065,Faturamento!D$3:F2500,3,0)</f>
        <v>41285</v>
      </c>
      <c r="AD1065" s="36"/>
      <c r="AE1065" s="14" t="str">
        <f>VLOOKUP(B1065,SAOM!B$2:T2606,16,0)</f>
        <v>-</v>
      </c>
      <c r="AF1065" s="46">
        <f t="shared" si="50"/>
        <v>41344</v>
      </c>
      <c r="AG1065" s="14" t="e">
        <f>VLOOKUP(D1065,Monitoramento!A$2:C1422,3,0)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VLOOKUP(D1066,Monitoramento!A$2:C1423,3,0)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VLOOKUP(D1067,Monitoramento!A$2:C1424,3,0)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7373</v>
      </c>
      <c r="AA1068" s="46">
        <v>41255</v>
      </c>
      <c r="AB1068" s="347">
        <v>41337</v>
      </c>
      <c r="AC1068" s="254">
        <f>VLOOKUP(D1068,Faturamento!D$3:F2503,3,0)</f>
        <v>41286</v>
      </c>
      <c r="AD1068" s="36"/>
      <c r="AE1068" s="14" t="str">
        <f>VLOOKUP(B1068,SAOM!B$2:T2609,16,0)</f>
        <v>-</v>
      </c>
      <c r="AF1068" s="46">
        <f t="shared" si="50"/>
        <v>41345</v>
      </c>
      <c r="AG1068" s="14">
        <f>VLOOKUP(D1068,Monitoramento!A$2:C1425,3,0)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12581</v>
      </c>
      <c r="AA1069" s="46">
        <v>41254</v>
      </c>
      <c r="AB1069" s="19">
        <v>41291</v>
      </c>
      <c r="AC1069" s="254">
        <f>VLOOKUP(D1069,Faturamento!D$3:F2504,3,0)</f>
        <v>41285</v>
      </c>
      <c r="AD1069" s="36" t="s">
        <v>12577</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VLOOKUP(D1069,Monitoramento!A$2:C1426,3,0)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12581</v>
      </c>
      <c r="AA1070" s="46">
        <v>41255</v>
      </c>
      <c r="AB1070" s="19" t="s">
        <v>15282</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VLOOKUP(D1070,Monitoramento!A$2:C1427,3,0)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VLOOKUP(D1071,Monitoramento!A$2:C1428,3,0)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7373</v>
      </c>
      <c r="AA1072" s="14">
        <v>41256</v>
      </c>
      <c r="AB1072" s="347">
        <v>41337</v>
      </c>
      <c r="AC1072" s="254">
        <f>VLOOKUP(D1072,Faturamento!D$3:F2507,3,0)</f>
        <v>41287</v>
      </c>
      <c r="AD1072" s="32"/>
      <c r="AE1072" s="14" t="str">
        <f>VLOOKUP(B1072,SAOM!B$2:T2613,16,0)</f>
        <v>-</v>
      </c>
      <c r="AF1072" s="14">
        <f t="shared" si="50"/>
        <v>41346</v>
      </c>
      <c r="AG1072" s="14" t="e">
        <f>VLOOKUP(D1072,Monitoramento!A$2:C1429,3,0)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VLOOKUP(D1073,Monitoramento!A$2:C1430,3,0)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VLOOKUP(D1074,Monitoramento!A$2:C1431,3,0)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7373</v>
      </c>
      <c r="AA1075" s="14">
        <v>41255</v>
      </c>
      <c r="AB1075" s="347">
        <v>41337</v>
      </c>
      <c r="AC1075" s="254">
        <f>VLOOKUP(D1075,Faturamento!D$3:F2510,3,0)</f>
        <v>41286</v>
      </c>
      <c r="AD1075" s="32"/>
      <c r="AE1075" s="14" t="str">
        <f>VLOOKUP(B1075,SAOM!B$2:T2616,16,0)</f>
        <v>-</v>
      </c>
      <c r="AF1075" s="14">
        <f t="shared" si="50"/>
        <v>41345</v>
      </c>
      <c r="AG1075" s="14" t="e">
        <f>VLOOKUP(D1075,Monitoramento!A$2:C1432,3,0)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7373</v>
      </c>
      <c r="AA1076" s="14">
        <v>41255</v>
      </c>
      <c r="AB1076" s="347">
        <v>41337</v>
      </c>
      <c r="AC1076" s="254">
        <f>VLOOKUP(D1076,Faturamento!D$3:F2511,3,0)</f>
        <v>41286</v>
      </c>
      <c r="AD1076" s="32"/>
      <c r="AE1076" s="14" t="str">
        <f>VLOOKUP(B1076,SAOM!B$2:T2617,16,0)</f>
        <v>-</v>
      </c>
      <c r="AF1076" s="14">
        <f t="shared" si="50"/>
        <v>41345</v>
      </c>
      <c r="AG1076" s="14" t="e">
        <f>VLOOKUP(D1076,Monitoramento!A$2:C1433,3,0)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7373</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VLOOKUP(D1077,Monitoramento!A$2:C1434,3,0)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7373</v>
      </c>
      <c r="AA1078" s="14">
        <v>41256</v>
      </c>
      <c r="AB1078" s="347">
        <v>41337</v>
      </c>
      <c r="AC1078" s="254">
        <f>VLOOKUP(D1078,Faturamento!D$3:F2513,3,0)</f>
        <v>41287</v>
      </c>
      <c r="AD1078" s="32"/>
      <c r="AE1078" s="14" t="str">
        <f>VLOOKUP(B1078,SAOM!B$2:T2619,16,0)</f>
        <v>-</v>
      </c>
      <c r="AF1078" s="14">
        <f t="shared" si="50"/>
        <v>41346</v>
      </c>
      <c r="AG1078" s="14" t="e">
        <f>VLOOKUP(D1078,Monitoramento!A$2:C1435,3,0)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7373</v>
      </c>
      <c r="AA1079" s="46">
        <v>41253</v>
      </c>
      <c r="AB1079" s="347">
        <v>41337</v>
      </c>
      <c r="AC1079" s="254">
        <f>VLOOKUP(D1079,Faturamento!D$3:F2514,3,0)</f>
        <v>41284</v>
      </c>
      <c r="AD1079" s="36"/>
      <c r="AE1079" s="14" t="str">
        <f>VLOOKUP(B1079,SAOM!B$2:T2620,16,0)</f>
        <v>-</v>
      </c>
      <c r="AF1079" s="46">
        <f t="shared" si="50"/>
        <v>41343</v>
      </c>
      <c r="AG1079" s="14" t="e">
        <f>VLOOKUP(D1079,Monitoramento!A$2:C1436,3,0)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14050</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14581</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VLOOKUP(D1080,Monitoramento!A$2:C1437,3,0)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13544</v>
      </c>
      <c r="AA1081" s="14">
        <v>41277</v>
      </c>
      <c r="AB1081" s="19" t="s">
        <v>15282</v>
      </c>
      <c r="AC1081" s="254">
        <f>VLOOKUP(D1081,Faturamento!D$3:F2516,3,0)</f>
        <v>41308</v>
      </c>
      <c r="AD1081" s="32"/>
      <c r="AE1081" s="14" t="str">
        <f>VLOOKUP(B1081,SAOM!B$2:T2622,16,0)</f>
        <v>-</v>
      </c>
      <c r="AF1081" s="14">
        <f t="shared" si="50"/>
        <v>41367</v>
      </c>
      <c r="AG1081" s="14">
        <f>VLOOKUP(D1081,Monitoramento!A$2:C1438,3,0)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8402</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VLOOKUP(D1082,Monitoramento!A$2:C1439,3,0)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11913</v>
      </c>
      <c r="AE1083" s="14" t="str">
        <f>VLOOKUP(B1083,SAOM!B$2:T2624,16,0)</f>
        <v>-</v>
      </c>
      <c r="AF1083" s="46">
        <f t="shared" si="50"/>
        <v>41339</v>
      </c>
      <c r="AG1083" s="14" t="e">
        <f>VLOOKUP(D1083,Monitoramento!A$2:C1440,3,0)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VLOOKUP(D1084,Monitoramento!A$2:C1441,3,0)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VLOOKUP(D1085,Monitoramento!A$2:C1442,3,0)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VLOOKUP(D1086,Monitoramento!A$2:C1443,3,0)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VLOOKUP(D1087,Monitoramento!A$2:C1444,3,0)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VLOOKUP(D1088,Monitoramento!A$2:C1445,3,0)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15539</v>
      </c>
      <c r="AA1089" s="14">
        <v>41339</v>
      </c>
      <c r="AB1089" s="19"/>
      <c r="AC1089" s="254">
        <f>VLOOKUP(D1089,Faturamento!D$3:F2524,3,0)</f>
        <v>41370</v>
      </c>
      <c r="AD1089" s="32" t="s">
        <v>15552</v>
      </c>
      <c r="AE1089" s="14" t="str">
        <f>VLOOKUP(B1089,SAOM!B$2:T2630,16,0)</f>
        <v>-</v>
      </c>
      <c r="AF1089" s="14">
        <f t="shared" si="50"/>
        <v>41429</v>
      </c>
      <c r="AG1089" s="14" t="e">
        <f>VLOOKUP(D1089,Monitoramento!A$2:C1446,3,0)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VLOOKUP(D1090,Monitoramento!A$2:C1447,3,0)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VLOOKUP(D1091,Monitoramento!A$2:C1448,3,0)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VLOOKUP(D1092,Monitoramento!A$2:C1449,3,0)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VLOOKUP(D1093,Monitoramento!A$2:C1450,3,0)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7813</v>
      </c>
      <c r="AA1094" s="46">
        <v>41180</v>
      </c>
      <c r="AB1094" s="19">
        <v>41299</v>
      </c>
      <c r="AC1094" s="254">
        <f>VLOOKUP(D1094,Faturamento!D$3:F2529,3,0)</f>
        <v>41211</v>
      </c>
      <c r="AD1094" s="36"/>
      <c r="AE1094" s="14" t="str">
        <f>VLOOKUP(B1094,SAOM!B$2:T2635,16,0)</f>
        <v>-</v>
      </c>
      <c r="AF1094" s="14">
        <f t="shared" si="56"/>
        <v>41270</v>
      </c>
      <c r="AG1094" s="14" t="e">
        <f>VLOOKUP(D1094,Monitoramento!A$2:C1451,3,0)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11915</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VLOOKUP(D1095,Monitoramento!A$2:C1452,3,0)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7978</v>
      </c>
      <c r="AA1096" s="46">
        <v>41180</v>
      </c>
      <c r="AB1096" s="347">
        <v>41337</v>
      </c>
      <c r="AC1096" s="254">
        <f>VLOOKUP(D1096,Faturamento!D$3:F2531,3,0)</f>
        <v>41211</v>
      </c>
      <c r="AD1096" s="36"/>
      <c r="AE1096" s="14" t="str">
        <f>VLOOKUP(B1096,SAOM!B$2:T2637,16,0)</f>
        <v>-</v>
      </c>
      <c r="AF1096" s="14">
        <f t="shared" si="56"/>
        <v>41270</v>
      </c>
      <c r="AG1096" s="14" t="e">
        <f>VLOOKUP(D1096,Monitoramento!A$2:C1453,3,0)</f>
        <v>#N/A</v>
      </c>
      <c r="AH1096" s="98" t="str">
        <f>VLOOKUP(B1096,SAOM!B$2:S3176,18,0)</f>
        <v>10.147.254.1</v>
      </c>
      <c r="AI1096" s="11" t="str">
        <f>VLOOKUP(B1096,SAOM!B$2:U2754,20,0)</f>
        <v>Não possui cabo RJ45</v>
      </c>
      <c r="AJ1096" s="46">
        <v>41253</v>
      </c>
      <c r="AK1096" s="46">
        <v>41282</v>
      </c>
      <c r="AL1096" s="161" t="s">
        <v>454</v>
      </c>
      <c r="AM1096" s="100" t="s">
        <v>12027</v>
      </c>
      <c r="AN1096" s="100" t="s">
        <v>14052</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7812</v>
      </c>
      <c r="AA1097" s="46">
        <v>41179</v>
      </c>
      <c r="AB1097" s="347">
        <v>41337</v>
      </c>
      <c r="AC1097" s="254">
        <f>VLOOKUP(D1097,Faturamento!D$3:F2532,3,0)</f>
        <v>41210</v>
      </c>
      <c r="AD1097" s="36"/>
      <c r="AE1097" s="14" t="str">
        <f>VLOOKUP(B1097,SAOM!B$2:T2638,16,0)</f>
        <v>-</v>
      </c>
      <c r="AF1097" s="14">
        <f t="shared" si="56"/>
        <v>41269</v>
      </c>
      <c r="AG1097" s="14" t="e">
        <f>VLOOKUP(D1097,Monitoramento!A$2:C1454,3,0)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VLOOKUP(D1098,Monitoramento!A$2:C1455,3,0)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VLOOKUP(D1099,Monitoramento!A$2:C1456,3,0)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VLOOKUP(D1100,Monitoramento!A$2:C1457,3,0)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VLOOKUP(D1101,Monitoramento!A$2:C1458,3,0)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VLOOKUP(D1102,Monitoramento!A$2:C1459,3,0)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VLOOKUP(D1103,Monitoramento!A$2:C1460,3,0)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VLOOKUP(D1104,Monitoramento!A$2:C1461,3,0)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VLOOKUP(D1105,Monitoramento!A$2:C1462,3,0)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7266</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VLOOKUP(D1106,Monitoramento!A$2:C1463,3,0)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7271</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11842</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VLOOKUP(D1107,Monitoramento!A$2:C1464,3,0)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7271</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11994</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VLOOKUP(D1108,Monitoramento!A$2:C1465,3,0)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7271</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11842</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VLOOKUP(D1109,Monitoramento!A$2:C1466,3,0)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7271</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11842</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VLOOKUP(D1110,Monitoramento!A$2:C1467,3,0)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7271</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11842</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VLOOKUP(D1111,Monitoramento!A$2:C1468,3,0)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7271</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11842</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VLOOKUP(D1112,Monitoramento!A$2:C1469,3,0)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7271</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11842</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VLOOKUP(D1113,Monitoramento!A$2:C1470,3,0)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7271</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11842</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VLOOKUP(D1114,Monitoramento!A$2:C1471,3,0)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14050</v>
      </c>
      <c r="M1115" s="24" t="str">
        <f>VLOOKUP(B1115,SAOM!B$2:F2942,5,0)</f>
        <v>SH Sat</v>
      </c>
      <c r="N1115" s="31" t="s">
        <v>7271</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15354</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VLOOKUP(D1115,Monitoramento!A$2:C1472,3,0)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7271</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11842</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VLOOKUP(D1116,Monitoramento!A$2:C1473,3,0)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7271</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11842</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VLOOKUP(D1117,Monitoramento!A$2:C1474,3,0)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7271</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11842</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VLOOKUP(D1118,Monitoramento!A$2:C1475,3,0)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7271</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11842</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VLOOKUP(D1119,Monitoramento!A$2:C1476,3,0)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14050</v>
      </c>
      <c r="M1120" s="24" t="str">
        <f>VLOOKUP(B1120,SAOM!B$2:F2947,5,0)</f>
        <v>SH Sat</v>
      </c>
      <c r="N1120" s="11" t="s">
        <v>7271</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15354</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VLOOKUP(D1120,Monitoramento!A$2:C1477,3,0)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7271</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11842</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VLOOKUP(D1121,Monitoramento!A$2:C1478,3,0)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7271</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11842</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VLOOKUP(D1122,Monitoramento!A$2:C1479,3,0)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7271</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11842</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VLOOKUP(D1123,Monitoramento!A$2:C1480,3,0)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14050</v>
      </c>
      <c r="M1124" s="24" t="str">
        <f>VLOOKUP(B1124,SAOM!B$2:F2951,5,0)</f>
        <v>SH Sat</v>
      </c>
      <c r="N1124" s="31" t="s">
        <v>7271</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15354</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VLOOKUP(D1124,Monitoramento!A$2:C1481,3,0)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VLOOKUP(D1125,Monitoramento!A$2:C1482,3,0)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VLOOKUP(D1126,Monitoramento!A$2:C1483,3,0)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14050</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14581</v>
      </c>
      <c r="AA1127" s="14">
        <v>41411</v>
      </c>
      <c r="AB1127" s="19">
        <v>41421</v>
      </c>
      <c r="AC1127" s="254">
        <f>VLOOKUP(D1127,Faturamento!D$3:F2562,3,0)</f>
        <v>41442</v>
      </c>
      <c r="AD1127" s="32"/>
      <c r="AE1127" s="14" t="str">
        <f>VLOOKUP(B1127,SAOM!B$2:T2668,16,0)</f>
        <v>-</v>
      </c>
      <c r="AF1127" s="14">
        <f t="shared" si="56"/>
        <v>41501</v>
      </c>
      <c r="AG1127" s="14">
        <f>VLOOKUP(D1127,Monitoramento!A$2:C1484,3,0)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VLOOKUP(D1128,Monitoramento!A$2:C1485,3,0)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VLOOKUP(D1129,Monitoramento!A$2:C1486,3,0)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14050</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12721</v>
      </c>
      <c r="AA1130" s="14">
        <v>41260</v>
      </c>
      <c r="AB1130" s="19">
        <v>41278</v>
      </c>
      <c r="AC1130" s="254">
        <f>VLOOKUP(D1130,Faturamento!D$3:F2565,3,0)</f>
        <v>41291</v>
      </c>
      <c r="AD1130" s="32"/>
      <c r="AE1130" s="14" t="str">
        <f>VLOOKUP(B1130,SAOM!B$2:T2671,16,0)</f>
        <v>-</v>
      </c>
      <c r="AF1130" s="14">
        <f t="shared" si="56"/>
        <v>41350</v>
      </c>
      <c r="AG1130" s="14" t="e">
        <f>VLOOKUP(D1130,Monitoramento!A$2:C1487,3,0)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9129</v>
      </c>
      <c r="AA1131" s="46">
        <v>41240</v>
      </c>
      <c r="AB1131" s="19">
        <v>41291</v>
      </c>
      <c r="AC1131" s="254">
        <f>VLOOKUP(D1131,Faturamento!D$3:F2566,3,0)</f>
        <v>41271</v>
      </c>
      <c r="AD1131" s="36"/>
      <c r="AE1131" s="14" t="str">
        <f>VLOOKUP(B1131,SAOM!B$2:T2672,16,0)</f>
        <v>-</v>
      </c>
      <c r="AF1131" s="46">
        <f t="shared" si="56"/>
        <v>41330</v>
      </c>
      <c r="AG1131" s="14">
        <f>VLOOKUP(D1131,Monitoramento!A$2:C1488,3,0)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VLOOKUP(D1132,Monitoramento!A$2:C1489,3,0)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VLOOKUP(D1133,Monitoramento!A$2:C1490,3,0)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VLOOKUP(D1134,Monitoramento!A$2:C1491,3,0)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VLOOKUP(D1135,Monitoramento!A$2:C1492,3,0)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VLOOKUP(D1136,Monitoramento!A$2:C1493,3,0)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VLOOKUP(D1137,Monitoramento!A$2:C1494,3,0)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7354</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VLOOKUP(D1138,Monitoramento!A$2:C1495,3,0)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7354</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VLOOKUP(D1139,Monitoramento!A$2:C1496,3,0)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7361</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9477</v>
      </c>
      <c r="AA1140" s="46">
        <v>41242</v>
      </c>
      <c r="AB1140" s="347">
        <v>41337</v>
      </c>
      <c r="AC1140" s="254">
        <f>VLOOKUP(D1140,Faturamento!D$3:F2575,3,0)</f>
        <v>41273</v>
      </c>
      <c r="AD1140" s="36"/>
      <c r="AE1140" s="14" t="str">
        <f>VLOOKUP(B1140,SAOM!B$2:T2681,16,0)</f>
        <v>-</v>
      </c>
      <c r="AF1140" s="46">
        <f t="shared" si="56"/>
        <v>41332</v>
      </c>
      <c r="AG1140" s="14">
        <f>VLOOKUP(D1140,Monitoramento!A$2:C1497,3,0)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7361</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9477</v>
      </c>
      <c r="AA1141" s="46">
        <v>41253</v>
      </c>
      <c r="AB1141" s="347">
        <v>41337</v>
      </c>
      <c r="AC1141" s="254">
        <f>VLOOKUP(D1141,Faturamento!D$3:F2576,3,0)</f>
        <v>41284</v>
      </c>
      <c r="AD1141" s="36" t="s">
        <v>9494</v>
      </c>
      <c r="AE1141" s="14" t="str">
        <f>VLOOKUP(B1141,SAOM!B$2:T2682,16,0)</f>
        <v>-</v>
      </c>
      <c r="AF1141" s="46">
        <f t="shared" si="56"/>
        <v>41343</v>
      </c>
      <c r="AG1141" s="14" t="e">
        <f>VLOOKUP(D1141,Monitoramento!A$2:C1498,3,0)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7361</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9257</v>
      </c>
      <c r="AA1142" s="46">
        <v>41235</v>
      </c>
      <c r="AB1142" s="347">
        <v>41337</v>
      </c>
      <c r="AC1142" s="254">
        <f>VLOOKUP(D1142,Faturamento!D$3:F2577,3,0)</f>
        <v>41266</v>
      </c>
      <c r="AD1142" s="36"/>
      <c r="AE1142" s="14" t="str">
        <f>VLOOKUP(B1142,SAOM!B$2:T2683,16,0)</f>
        <v>-</v>
      </c>
      <c r="AF1142" s="46">
        <f t="shared" si="56"/>
        <v>41325</v>
      </c>
      <c r="AG1142" s="14" t="e">
        <f>VLOOKUP(D1142,Monitoramento!A$2:C1499,3,0)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VLOOKUP(D1143,Monitoramento!A$2:C1500,3,0)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VLOOKUP(D1144,Monitoramento!A$2:C1501,3,0)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7415</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VLOOKUP(D1145,Monitoramento!A$2:C1502,3,0)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7373</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VLOOKUP(D1146,Monitoramento!A$2:C1503,3,0)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VLOOKUP(D1147,Monitoramento!A$2:C1504,3,0)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15553</v>
      </c>
      <c r="AE1148" s="14" t="str">
        <f>VLOOKUP(B1148,SAOM!B$2:T2689,16,0)</f>
        <v xml:space="preserve">(33) 3626-9002 corresponde a secretaria de saude 
</v>
      </c>
      <c r="AF1148" s="14">
        <f t="shared" si="56"/>
        <v>41429</v>
      </c>
      <c r="AG1148" s="14" t="e">
        <f>VLOOKUP(D1148,Monitoramento!A$2:C1505,3,0)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7441</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9203</v>
      </c>
      <c r="AA1149" s="46">
        <v>41239</v>
      </c>
      <c r="AB1149" s="19">
        <v>41299</v>
      </c>
      <c r="AC1149" s="254">
        <f>VLOOKUP(D1149,Faturamento!D$3:F2584,3,0)</f>
        <v>41270</v>
      </c>
      <c r="AD1149" s="36"/>
      <c r="AE1149" s="14" t="str">
        <f>VLOOKUP(B1149,SAOM!B$2:T2690,16,0)</f>
        <v>-</v>
      </c>
      <c r="AF1149" s="46">
        <f t="shared" si="56"/>
        <v>41329</v>
      </c>
      <c r="AG1149" s="14" t="e">
        <f>VLOOKUP(D1149,Monitoramento!A$2:C1506,3,0)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7446</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7374</v>
      </c>
      <c r="AA1150" s="46">
        <v>41205</v>
      </c>
      <c r="AB1150" s="19">
        <v>41254</v>
      </c>
      <c r="AC1150" s="254">
        <f>VLOOKUP(D1150,Faturamento!D$3:F2585,3,0)</f>
        <v>41236</v>
      </c>
      <c r="AD1150" s="36"/>
      <c r="AE1150" s="14" t="str">
        <f>VLOOKUP(B1150,SAOM!B$2:T2691,16,0)</f>
        <v>-</v>
      </c>
      <c r="AF1150" s="46">
        <f t="shared" si="56"/>
        <v>41295</v>
      </c>
      <c r="AG1150" s="14" t="e">
        <f>VLOOKUP(D1150,Monitoramento!A$2:C1507,3,0)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7446</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7374</v>
      </c>
      <c r="AA1151" s="46">
        <v>41198</v>
      </c>
      <c r="AB1151" s="19">
        <v>41254</v>
      </c>
      <c r="AC1151" s="254">
        <f>VLOOKUP(D1151,Faturamento!D$3:F2586,3,0)</f>
        <v>41229</v>
      </c>
      <c r="AD1151" s="36"/>
      <c r="AE1151" s="14" t="str">
        <f>VLOOKUP(B1151,SAOM!B$2:T2692,16,0)</f>
        <v>-</v>
      </c>
      <c r="AF1151" s="46">
        <f t="shared" si="56"/>
        <v>41288</v>
      </c>
      <c r="AG1151" s="14" t="e">
        <f>VLOOKUP(D1151,Monitoramento!A$2:C1508,3,0)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7446</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7374</v>
      </c>
      <c r="AA1152" s="46">
        <v>41205</v>
      </c>
      <c r="AB1152" s="19">
        <v>41254</v>
      </c>
      <c r="AC1152" s="254">
        <f>VLOOKUP(D1152,Faturamento!D$3:F2587,3,0)</f>
        <v>41236</v>
      </c>
      <c r="AD1152" s="36"/>
      <c r="AE1152" s="14" t="str">
        <f>VLOOKUP(B1152,SAOM!B$2:T2693,16,0)</f>
        <v>-</v>
      </c>
      <c r="AF1152" s="46">
        <f t="shared" si="56"/>
        <v>41295</v>
      </c>
      <c r="AG1152" s="14" t="e">
        <f>VLOOKUP(D1152,Monitoramento!A$2:C1509,3,0)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7446</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7374</v>
      </c>
      <c r="AA1153" s="46">
        <v>41205</v>
      </c>
      <c r="AB1153" s="19">
        <v>41254</v>
      </c>
      <c r="AC1153" s="254">
        <f>VLOOKUP(D1153,Faturamento!D$3:F2588,3,0)</f>
        <v>41236</v>
      </c>
      <c r="AD1153" s="36"/>
      <c r="AE1153" s="14" t="str">
        <f>VLOOKUP(B1153,SAOM!B$2:T2694,16,0)</f>
        <v>-</v>
      </c>
      <c r="AF1153" s="46">
        <f t="shared" si="56"/>
        <v>41295</v>
      </c>
      <c r="AG1153" s="14" t="e">
        <f>VLOOKUP(D1153,Monitoramento!A$2:C1510,3,0)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7446</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7374</v>
      </c>
      <c r="AA1154" s="46">
        <v>41198</v>
      </c>
      <c r="AB1154" s="19">
        <v>41254</v>
      </c>
      <c r="AC1154" s="254">
        <f>VLOOKUP(D1154,Faturamento!D$3:F2589,3,0)</f>
        <v>41229</v>
      </c>
      <c r="AD1154" s="36"/>
      <c r="AE1154" s="14" t="str">
        <f>VLOOKUP(B1154,SAOM!B$2:T2695,16,0)</f>
        <v>-</v>
      </c>
      <c r="AF1154" s="46">
        <f t="shared" si="56"/>
        <v>41288</v>
      </c>
      <c r="AG1154" s="14" t="e">
        <f>VLOOKUP(D1154,Monitoramento!A$2:C1511,3,0)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7446</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7374</v>
      </c>
      <c r="AA1155" s="46">
        <v>41193</v>
      </c>
      <c r="AB1155" s="19">
        <v>41254</v>
      </c>
      <c r="AC1155" s="254">
        <f>VLOOKUP(D1155,Faturamento!D$3:F2590,3,0)</f>
        <v>41224</v>
      </c>
      <c r="AD1155" s="36"/>
      <c r="AE1155" s="14" t="str">
        <f>VLOOKUP(B1155,SAOM!B$2:T2696,16,0)</f>
        <v>-</v>
      </c>
      <c r="AF1155" s="46">
        <f t="shared" si="56"/>
        <v>41283</v>
      </c>
      <c r="AG1155" s="14" t="e">
        <f>VLOOKUP(D1155,Monitoramento!A$2:C1512,3,0)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7446</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7374</v>
      </c>
      <c r="AA1156" s="46">
        <v>41198</v>
      </c>
      <c r="AB1156" s="19">
        <v>41254</v>
      </c>
      <c r="AC1156" s="254">
        <f>VLOOKUP(D1156,Faturamento!D$3:F2591,3,0)</f>
        <v>41229</v>
      </c>
      <c r="AD1156" s="36"/>
      <c r="AE1156" s="14" t="str">
        <f>VLOOKUP(B1156,SAOM!B$2:T2697,16,0)</f>
        <v>-</v>
      </c>
      <c r="AF1156" s="46">
        <f t="shared" si="56"/>
        <v>41288</v>
      </c>
      <c r="AG1156" s="14" t="e">
        <f>VLOOKUP(D1156,Monitoramento!A$2:C1513,3,0)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VLOOKUP(D1157,Monitoramento!A$2:C1514,3,0)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VLOOKUP(D1158,Monitoramento!A$2:C1515,3,0)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14050</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15354</v>
      </c>
      <c r="AA1159" s="14">
        <v>41375</v>
      </c>
      <c r="AB1159" s="19">
        <v>41382</v>
      </c>
      <c r="AC1159" s="254">
        <f>VLOOKUP(D1159,Faturamento!D$3:F2594,3,0)</f>
        <v>41406</v>
      </c>
      <c r="AD1159" s="32"/>
      <c r="AE1159" s="14" t="str">
        <f>VLOOKUP(B1159,SAOM!B$2:T2700,16,0)</f>
        <v>-</v>
      </c>
      <c r="AF1159" s="14">
        <f t="shared" si="61"/>
        <v>41465</v>
      </c>
      <c r="AG1159" s="14" t="e">
        <f>VLOOKUP(D1159,Monitoramento!A$2:C1516,3,0)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15282</v>
      </c>
      <c r="AC1160" s="254">
        <f>VLOOKUP(D1160,Faturamento!D$3:F2595,3,0)</f>
        <v>41273</v>
      </c>
      <c r="AD1160" s="32"/>
      <c r="AE1160" s="14" t="str">
        <f>VLOOKUP(B1160,SAOM!B$2:T2701,16,0)</f>
        <v>-</v>
      </c>
      <c r="AF1160" s="14">
        <f t="shared" si="61"/>
        <v>41332</v>
      </c>
      <c r="AG1160" s="14" t="e">
        <f>VLOOKUP(D1160,Monitoramento!A$2:C1517,3,0)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VLOOKUP(D1161,Monitoramento!A$2:C1518,3,0)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VLOOKUP(D1162,Monitoramento!A$2:C1519,3,0)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VLOOKUP(D1163,Monitoramento!A$2:C1520,3,0)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VLOOKUP(D1164,Monitoramento!A$2:C1521,3,0)</f>
        <v>#N/A</v>
      </c>
      <c r="AH1164" s="98" t="str">
        <f>VLOOKUP(B1164,SAOM!B$2:S3244,18,0)</f>
        <v>10.172.122.1</v>
      </c>
      <c r="AI1164" s="11" t="str">
        <f>VLOOKUP(B1164,SAOM!B$2:U2822,20,0)</f>
        <v>A porta LAN já estava ocupada.</v>
      </c>
      <c r="AJ1164" s="46">
        <v>41206</v>
      </c>
      <c r="AK1164" s="46">
        <v>41282</v>
      </c>
      <c r="AL1164" s="161" t="s">
        <v>454</v>
      </c>
      <c r="AM1164" s="100" t="s">
        <v>12018</v>
      </c>
      <c r="AN1164" s="100" t="s">
        <v>14053</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VLOOKUP(D1165,Monitoramento!A$2:C1522,3,0)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7490</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7415</v>
      </c>
      <c r="AA1166" s="46">
        <v>41261</v>
      </c>
      <c r="AB1166" s="19">
        <v>41277</v>
      </c>
      <c r="AC1166" s="254">
        <f>VLOOKUP(D1166,Faturamento!D$3:F2601,3,0)</f>
        <v>41292</v>
      </c>
      <c r="AD1166" s="88" t="s">
        <v>12579</v>
      </c>
      <c r="AE1166" s="46" t="str">
        <f>VLOOKUP(B1166,SAOM!B$2:T2707,16,0)</f>
        <v>-</v>
      </c>
      <c r="AF1166" s="46">
        <f t="shared" si="61"/>
        <v>41351</v>
      </c>
      <c r="AG1166" s="14" t="e">
        <f>VLOOKUP(D1166,Monitoramento!A$2:C1523,3,0)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7490</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7375</v>
      </c>
      <c r="AA1167" s="46">
        <v>41239</v>
      </c>
      <c r="AB1167" s="19">
        <v>41299</v>
      </c>
      <c r="AC1167" s="254">
        <f>VLOOKUP(D1167,Faturamento!D$3:F2602,3,0)</f>
        <v>41270</v>
      </c>
      <c r="AD1167" s="36"/>
      <c r="AE1167" s="14" t="str">
        <f>VLOOKUP(B1167,SAOM!B$2:T2708,16,0)</f>
        <v>-</v>
      </c>
      <c r="AF1167" s="46">
        <f t="shared" si="61"/>
        <v>41329</v>
      </c>
      <c r="AG1167" s="14" t="e">
        <f>VLOOKUP(D1167,Monitoramento!A$2:C1524,3,0)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7490</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7373</v>
      </c>
      <c r="AA1168" s="46">
        <v>41239</v>
      </c>
      <c r="AB1168" s="19">
        <v>41277</v>
      </c>
      <c r="AC1168" s="254">
        <f>VLOOKUP(D1168,Faturamento!D$3:F2603,3,0)</f>
        <v>41270</v>
      </c>
      <c r="AD1168" s="36"/>
      <c r="AE1168" s="14" t="str">
        <f>VLOOKUP(B1168,SAOM!B$2:T2709,16,0)</f>
        <v>-</v>
      </c>
      <c r="AF1168" s="46">
        <f t="shared" si="61"/>
        <v>41329</v>
      </c>
      <c r="AG1168" s="14" t="e">
        <f>VLOOKUP(D1168,Monitoramento!A$2:C1525,3,0)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7490</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7373</v>
      </c>
      <c r="AA1169" s="46">
        <v>41239</v>
      </c>
      <c r="AB1169" s="19">
        <v>41299</v>
      </c>
      <c r="AC1169" s="254">
        <f>VLOOKUP(D1169,Faturamento!D$3:F2604,3,0)</f>
        <v>41270</v>
      </c>
      <c r="AD1169" s="36"/>
      <c r="AE1169" s="14" t="str">
        <f>VLOOKUP(B1169,SAOM!B$2:T2710,16,0)</f>
        <v>-</v>
      </c>
      <c r="AF1169" s="46">
        <f t="shared" si="61"/>
        <v>41329</v>
      </c>
      <c r="AG1169" s="14" t="e">
        <f>VLOOKUP(D1169,Monitoramento!A$2:C1526,3,0)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7490</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7375</v>
      </c>
      <c r="AA1170" s="46">
        <v>41239</v>
      </c>
      <c r="AB1170" s="19">
        <v>41277</v>
      </c>
      <c r="AC1170" s="254">
        <f>VLOOKUP(D1170,Faturamento!D$3:F2605,3,0)</f>
        <v>41270</v>
      </c>
      <c r="AD1170" s="36"/>
      <c r="AE1170" s="14" t="str">
        <f>VLOOKUP(B1170,SAOM!B$2:T2711,16,0)</f>
        <v>-</v>
      </c>
      <c r="AF1170" s="46">
        <f t="shared" si="61"/>
        <v>41329</v>
      </c>
      <c r="AG1170" s="14" t="e">
        <f>VLOOKUP(D1170,Monitoramento!A$2:C1527,3,0)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7490</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7373</v>
      </c>
      <c r="AA1171" s="46">
        <v>41240</v>
      </c>
      <c r="AB1171" s="347">
        <v>41337</v>
      </c>
      <c r="AC1171" s="254">
        <f>VLOOKUP(D1171,Faturamento!D$3:F2606,3,0)</f>
        <v>41271</v>
      </c>
      <c r="AD1171" s="36"/>
      <c r="AE1171" s="14" t="str">
        <f>VLOOKUP(B1171,SAOM!B$2:T2712,16,0)</f>
        <v>-</v>
      </c>
      <c r="AF1171" s="46">
        <f t="shared" si="61"/>
        <v>41330</v>
      </c>
      <c r="AG1171" s="14" t="e">
        <f>VLOOKUP(D1171,Monitoramento!A$2:C1528,3,0)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14050</v>
      </c>
      <c r="M1172" s="24" t="str">
        <f>VLOOKUP(B1172,SAOM!B$2:F2999,5,0)</f>
        <v>SH Sat</v>
      </c>
      <c r="N1172" s="31" t="s">
        <v>7501</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12723</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VLOOKUP(D1172,Monitoramento!A$2:C1529,3,0)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15552</v>
      </c>
      <c r="AE1173" s="14" t="str">
        <f>VLOOKUP(B1173,SAOM!B$2:T2714,16,0)</f>
        <v xml:space="preserve">(33) 36269002 corresponde a secretaria de saude 
</v>
      </c>
      <c r="AF1173" s="14">
        <f t="shared" si="61"/>
        <v>41429</v>
      </c>
      <c r="AG1173" s="14" t="e">
        <f>VLOOKUP(D1173,Monitoramento!A$2:C1530,3,0)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7373</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VLOOKUP(D1174,Monitoramento!A$2:C1531,3,0)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7373</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VLOOKUP(D1175,Monitoramento!A$2:C1532,3,0)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7373</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VLOOKUP(D1176,Monitoramento!A$2:C1533,3,0)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12580</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VLOOKUP(D1177,Monitoramento!A$2:C1534,3,0)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7373</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VLOOKUP(D1178,Monitoramento!A$2:C1535,3,0)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7373</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VLOOKUP(D1179,Monitoramento!A$2:C1536,3,0)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VLOOKUP(D1180,Monitoramento!A$2:C1537,3,0)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VLOOKUP(D1181,Monitoramento!A$2:C1538,3,0)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7373</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VLOOKUP(D1182,Monitoramento!A$2:C1539,3,0)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7373</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VLOOKUP(D1183,Monitoramento!A$2:C1540,3,0)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9302</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VLOOKUP(D1184,Monitoramento!A$2:C1541,3,0)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7620</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VLOOKUP(D1185,Monitoramento!A$2:C1542,3,0)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7620</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9500</v>
      </c>
      <c r="AA1186" s="14">
        <v>41243</v>
      </c>
      <c r="AB1186" s="19">
        <v>41299</v>
      </c>
      <c r="AC1186" s="254">
        <f>VLOOKUP(D1186,Faturamento!D$3:F2621,3,0)</f>
        <v>41274</v>
      </c>
      <c r="AD1186" s="32"/>
      <c r="AE1186" s="14" t="str">
        <f>VLOOKUP(B1186,SAOM!B$2:T2727,16,0)</f>
        <v>-</v>
      </c>
      <c r="AF1186" s="14">
        <f t="shared" si="61"/>
        <v>41333</v>
      </c>
      <c r="AG1186" s="14" t="e">
        <f>VLOOKUP(D1186,Monitoramento!A$2:C1543,3,0)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7620</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9499</v>
      </c>
      <c r="AA1187" s="46">
        <v>41243</v>
      </c>
      <c r="AB1187" s="19">
        <v>41299</v>
      </c>
      <c r="AC1187" s="254">
        <f>VLOOKUP(D1187,Faturamento!D$3:F2622,3,0)</f>
        <v>41274</v>
      </c>
      <c r="AD1187" s="36"/>
      <c r="AE1187" s="14" t="str">
        <f>VLOOKUP(B1187,SAOM!B$2:T2728,16,0)</f>
        <v>-</v>
      </c>
      <c r="AF1187" s="46">
        <f t="shared" si="61"/>
        <v>41333</v>
      </c>
      <c r="AG1187" s="14" t="e">
        <f>VLOOKUP(D1187,Monitoramento!A$2:C1544,3,0)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7620</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VLOOKUP(D1188,Monitoramento!A$2:C1545,3,0)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7620</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VLOOKUP(D1189,Monitoramento!A$2:C1546,3,0)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7620</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VLOOKUP(D1190,Monitoramento!A$2:C1547,3,0)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7620</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VLOOKUP(D1191,Monitoramento!A$2:C1548,3,0)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7620</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VLOOKUP(D1192,Monitoramento!A$2:C1549,3,0)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7645</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VLOOKUP(D1193,Monitoramento!A$2:C1550,3,0)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7648</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VLOOKUP(D1194,Monitoramento!A$2:C1551,3,0)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7652</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8955</v>
      </c>
      <c r="AA1195" s="46">
        <v>41220</v>
      </c>
      <c r="AB1195" s="19">
        <v>41277</v>
      </c>
      <c r="AC1195" s="254">
        <f>VLOOKUP(D1195,Faturamento!D$3:F2630,3,0)</f>
        <v>41251</v>
      </c>
      <c r="AD1195" s="36"/>
      <c r="AE1195" s="14" t="str">
        <f>VLOOKUP(B1195,SAOM!B$2:T2736,16,0)</f>
        <v>-</v>
      </c>
      <c r="AF1195" s="46">
        <f t="shared" si="61"/>
        <v>41310</v>
      </c>
      <c r="AG1195" s="14" t="e">
        <f>VLOOKUP(D1195,Monitoramento!A$2:C1552,3,0)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7669</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9503</v>
      </c>
      <c r="AE1196" s="46" t="str">
        <f>VLOOKUP(B1196,SAOM!B$2:T2737,16,0)</f>
        <v>-</v>
      </c>
      <c r="AF1196" s="46">
        <f t="shared" si="61"/>
        <v>41351</v>
      </c>
      <c r="AG1196" s="14" t="e">
        <f>VLOOKUP(D1196,Monitoramento!A$2:C1553,3,0)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7684</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11842</v>
      </c>
      <c r="AA1197" s="14">
        <v>41264</v>
      </c>
      <c r="AB1197" s="19">
        <v>41299</v>
      </c>
      <c r="AC1197" s="254">
        <f>VLOOKUP(D1197,Faturamento!D$3:F2632,3,0)</f>
        <v>41295</v>
      </c>
      <c r="AD1197" s="32"/>
      <c r="AE1197" s="14" t="str">
        <f>VLOOKUP(B1197,SAOM!B$2:T2738,16,0)</f>
        <v>-</v>
      </c>
      <c r="AF1197" s="14">
        <f t="shared" si="61"/>
        <v>41354</v>
      </c>
      <c r="AG1197" s="14">
        <f>VLOOKUP(D1197,Monitoramento!A$2:C1554,3,0)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7689</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17043</v>
      </c>
      <c r="AA1198" s="14">
        <v>41382</v>
      </c>
      <c r="AB1198" s="19"/>
      <c r="AC1198" s="254">
        <f>VLOOKUP(D1198,Faturamento!D$3:F2633,3,0)</f>
        <v>41413</v>
      </c>
      <c r="AD1198" s="32"/>
      <c r="AE1198" s="14" t="str">
        <f>VLOOKUP(B1198,SAOM!B$2:T2739,16,0)</f>
        <v>-</v>
      </c>
      <c r="AF1198" s="14">
        <f t="shared" si="61"/>
        <v>41472</v>
      </c>
      <c r="AG1198" s="14" t="e">
        <f>VLOOKUP(D1198,Monitoramento!A$2:C1555,3,0)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7694</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VLOOKUP(D1199,Monitoramento!A$2:C1556,3,0)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7699</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VLOOKUP(D1200,Monitoramento!A$2:C1557,3,0)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7703</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7415</v>
      </c>
      <c r="AA1201" s="46">
        <v>41247</v>
      </c>
      <c r="AB1201" s="19">
        <v>41277</v>
      </c>
      <c r="AC1201" s="254">
        <f>VLOOKUP(D1201,Faturamento!D$3:F2636,3,0)</f>
        <v>41278</v>
      </c>
      <c r="AD1201" s="36"/>
      <c r="AE1201" s="14" t="str">
        <f>VLOOKUP(B1201,SAOM!B$2:T2742,16,0)</f>
        <v>-</v>
      </c>
      <c r="AF1201" s="46">
        <f t="shared" si="61"/>
        <v>41337</v>
      </c>
      <c r="AG1201" s="14" t="e">
        <f>VLOOKUP(D1201,Monitoramento!A$2:C1558,3,0)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7706</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VLOOKUP(D1202,Monitoramento!A$2:C1559,3,0)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7711</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VLOOKUP(D1203,Monitoramento!A$2:C1560,3,0)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7713</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VLOOKUP(D1204,Monitoramento!A$2:C1561,3,0)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VLOOKUP(D1205,Monitoramento!A$2:C1562,3,0)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7721</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VLOOKUP(D1206,Monitoramento!A$2:C1563,3,0)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7374</v>
      </c>
      <c r="AA1207" s="14">
        <v>41206</v>
      </c>
      <c r="AB1207" s="19">
        <v>41254</v>
      </c>
      <c r="AC1207" s="254">
        <f>VLOOKUP(D1207,Faturamento!D$3:F2642,3,0)</f>
        <v>41237</v>
      </c>
      <c r="AD1207" s="32"/>
      <c r="AE1207" s="14" t="str">
        <f>VLOOKUP(B1207,SAOM!B$2:T2748,16,0)</f>
        <v>-</v>
      </c>
      <c r="AF1207" s="14">
        <f t="shared" si="61"/>
        <v>41296</v>
      </c>
      <c r="AG1207" s="14" t="e">
        <f>VLOOKUP(D1207,Monitoramento!A$2:C1564,3,0)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7729</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VLOOKUP(D1208,Monitoramento!A$2:C1565,3,0)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7732</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VLOOKUP(D1209,Monitoramento!A$2:C1566,3,0)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VLOOKUP(D1210,Monitoramento!A$2:C1567,3,0)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14050</v>
      </c>
      <c r="M1211" s="24" t="str">
        <f>VLOOKUP(B1211,SAOM!B$2:F3038,5,0)</f>
        <v>Torre</v>
      </c>
      <c r="N1211" s="31" t="s">
        <v>7739</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12026</v>
      </c>
      <c r="AA1211" s="46">
        <v>41255</v>
      </c>
      <c r="AB1211" s="19">
        <v>41257</v>
      </c>
      <c r="AC1211" s="254">
        <f>VLOOKUP(D1211,Faturamento!D$3:F2646,3,0)</f>
        <v>41286</v>
      </c>
      <c r="AD1211" s="36"/>
      <c r="AE1211" s="14" t="str">
        <f>VLOOKUP(B1211,SAOM!B$2:T2752,16,0)</f>
        <v>-</v>
      </c>
      <c r="AF1211" s="46">
        <f t="shared" si="61"/>
        <v>41345</v>
      </c>
      <c r="AG1211" s="14" t="e">
        <f>VLOOKUP(D1211,Monitoramento!A$2:C1568,3,0)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7744</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SILVA/Paula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13093</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VLOOKUP(D1212,Monitoramento!A$2:C1569,3,0)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7748</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VLOOKUP(D1213,Monitoramento!A$2:C1570,3,0)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14050</v>
      </c>
      <c r="M1214" s="24" t="str">
        <f>VLOOKUP(B1214,SAOM!B$2:F3041,5,0)</f>
        <v>Torre</v>
      </c>
      <c r="N1214" s="11" t="s">
        <v>7752</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12721</v>
      </c>
      <c r="AA1214" s="14">
        <v>41261</v>
      </c>
      <c r="AB1214" s="19">
        <v>41278</v>
      </c>
      <c r="AC1214" s="254">
        <f>VLOOKUP(D1214,Faturamento!D$3:F2649,3,0)</f>
        <v>41292</v>
      </c>
      <c r="AD1214" s="32"/>
      <c r="AE1214" s="14" t="str">
        <f>VLOOKUP(B1214,SAOM!B$2:T2755,16,0)</f>
        <v>-</v>
      </c>
      <c r="AF1214" s="14">
        <f t="shared" si="61"/>
        <v>41351</v>
      </c>
      <c r="AG1214" s="14" t="e">
        <f>VLOOKUP(D1214,Monitoramento!A$2:C1571,3,0)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7757</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12031</v>
      </c>
      <c r="AE1215" s="14" t="str">
        <f>VLOOKUP(B1215,SAOM!B$2:T2756,16,0)</f>
        <v>-</v>
      </c>
      <c r="AF1215" s="46">
        <f t="shared" si="61"/>
        <v>41344</v>
      </c>
      <c r="AG1215" s="14">
        <f>VLOOKUP(D1215,Monitoramento!A$2:C1572,3,0)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7762</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VLOOKUP(D1216,Monitoramento!A$2:C1573,3,0)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7765</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VLOOKUP(D1217,Monitoramento!A$2:C1574,3,0)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7770</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VLOOKUP(D1218,Monitoramento!A$2:C1575,3,0)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VLOOKUP(D1219,Monitoramento!A$2:C1576,3,0)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7777</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9477</v>
      </c>
      <c r="AA1220" s="46">
        <v>41247</v>
      </c>
      <c r="AB1220" s="347">
        <v>41337</v>
      </c>
      <c r="AC1220" s="254">
        <f>VLOOKUP(D1220,Faturamento!D$3:F2655,3,0)</f>
        <v>41278</v>
      </c>
      <c r="AD1220" s="36"/>
      <c r="AE1220" s="14" t="str">
        <f>VLOOKUP(B1220,SAOM!B$2:T2761,16,0)</f>
        <v>-</v>
      </c>
      <c r="AF1220" s="46">
        <f t="shared" si="61"/>
        <v>41337</v>
      </c>
      <c r="AG1220" s="14">
        <f>VLOOKUP(D1220,Monitoramento!A$2:C1577,3,0)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7782</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VLOOKUP(D1221,Monitoramento!A$2:C1578,3,0)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15282</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VLOOKUP(D1222,Monitoramento!A$2:C1579,3,0)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14050</v>
      </c>
      <c r="M1223" s="24" t="str">
        <f>VLOOKUP(B1223,SAOM!B$2:F3050,5,0)</f>
        <v>SH Sat</v>
      </c>
      <c r="N1223" s="31" t="s">
        <v>7501</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15354</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VLOOKUP(D1223,Monitoramento!A$2:C1580,3,0)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7789</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VLOOKUP(D1224,Monitoramento!A$2:C1581,3,0)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7794</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VLOOKUP(D1225,Monitoramento!A$2:C1582,3,0)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7797</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VLOOKUP(D1226,Monitoramento!A$2:C1583,3,0)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7801</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13095</v>
      </c>
      <c r="AA1227" s="14">
        <v>41344</v>
      </c>
      <c r="AB1227" s="19">
        <v>41390</v>
      </c>
      <c r="AC1227" s="254">
        <f>VLOOKUP(D1227,Faturamento!D$3:F2662,3,0)</f>
        <v>41375</v>
      </c>
      <c r="AD1227" s="32"/>
      <c r="AE1227" s="14" t="str">
        <f>VLOOKUP(B1227,SAOM!B$2:T2768,16,0)</f>
        <v>-</v>
      </c>
      <c r="AF1227" s="14">
        <f t="shared" si="66"/>
        <v>41434</v>
      </c>
      <c r="AG1227" s="14" t="e">
        <f>VLOOKUP(D1227,Monitoramento!A$2:C1584,3,0)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7807</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VLOOKUP(D1228,Monitoramento!A$2:C1585,3,0)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14050</v>
      </c>
      <c r="M1229" s="24" t="str">
        <f>VLOOKUP(B1229,SAOM!B$2:F3056,5,0)</f>
        <v>Torre</v>
      </c>
      <c r="N1229" s="31" t="s">
        <v>7864</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12578</v>
      </c>
      <c r="AA1229" s="46">
        <v>41255</v>
      </c>
      <c r="AB1229" s="19">
        <v>41278</v>
      </c>
      <c r="AC1229" s="254">
        <f>VLOOKUP(D1229,Faturamento!D$3:F2664,3,0)</f>
        <v>41286</v>
      </c>
      <c r="AD1229" s="36"/>
      <c r="AE1229" s="14" t="str">
        <f>VLOOKUP(B1229,SAOM!B$2:T2770,16,0)</f>
        <v>-</v>
      </c>
      <c r="AF1229" s="46">
        <f t="shared" si="66"/>
        <v>41345</v>
      </c>
      <c r="AG1229" s="14" t="e">
        <f>VLOOKUP(D1229,Monitoramento!A$2:C1586,3,0)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7869</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VLOOKUP(D1230,Monitoramento!A$2:C1587,3,0)</f>
        <v>#N/A</v>
      </c>
      <c r="AH1230" s="98" t="str">
        <f>VLOOKUP(B1230,SAOM!B$2:S3310,18,0)</f>
        <v>10.172.206.1</v>
      </c>
      <c r="AI1230" s="11" t="str">
        <f>VLOOKUP(B1230,SAOM!B$2:U2888,20,0)</f>
        <v>Vai deixar ligado no modem</v>
      </c>
      <c r="AJ1230" s="46">
        <v>41380</v>
      </c>
      <c r="AK1230" s="46">
        <v>41388</v>
      </c>
      <c r="AL1230" s="161" t="s">
        <v>15887</v>
      </c>
      <c r="AM1230" s="100" t="s">
        <v>8954</v>
      </c>
      <c r="AN1230" s="100" t="s">
        <v>17596</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15282</v>
      </c>
      <c r="AC1231" s="254">
        <f>VLOOKUP(D1231,Faturamento!D$3:F2666,3,0)</f>
        <v>41294</v>
      </c>
      <c r="AD1231" s="36" t="s">
        <v>13096</v>
      </c>
      <c r="AE1231" s="46" t="str">
        <f>VLOOKUP(B1231,SAOM!B$2:T2772,16,0)</f>
        <v>-</v>
      </c>
      <c r="AF1231" s="46">
        <f t="shared" si="66"/>
        <v>41353</v>
      </c>
      <c r="AG1231" s="14" t="e">
        <f>VLOOKUP(D1231,Monitoramento!A$2:C1588,3,0)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7874</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VLOOKUP(D1232,Monitoramento!A$2:C1589,3,0)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7874</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VLOOKUP(D1233,Monitoramento!A$2:C1590,3,0)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7879</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VLOOKUP(D1234,Monitoramento!A$2:C1591,3,0)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7879</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VLOOKUP(D1235,Monitoramento!A$2:C1592,3,0)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7879</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VLOOKUP(D1236,Monitoramento!A$2:C1593,3,0)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7879</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VLOOKUP(D1237,Monitoramento!A$2:C1594,3,0)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7879</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VLOOKUP(D1238,Monitoramento!A$2:C1595,3,0)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7879</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VLOOKUP(D1239,Monitoramento!A$2:C1596,3,0)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7374</v>
      </c>
      <c r="AA1240" s="46">
        <v>41233</v>
      </c>
      <c r="AB1240" s="19">
        <v>41277</v>
      </c>
      <c r="AC1240" s="254">
        <f>VLOOKUP(D1240,Faturamento!D$3:F2675,3,0)</f>
        <v>41264</v>
      </c>
      <c r="AD1240" s="36"/>
      <c r="AE1240" s="14" t="str">
        <f>VLOOKUP(B1240,SAOM!B$2:T2781,16,0)</f>
        <v>-</v>
      </c>
      <c r="AF1240" s="46">
        <f t="shared" si="66"/>
        <v>41323</v>
      </c>
      <c r="AG1240" s="14" t="e">
        <f>VLOOKUP(D1240,Monitoramento!A$2:C1597,3,0)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11842</v>
      </c>
      <c r="AA1241" s="14">
        <v>41261</v>
      </c>
      <c r="AB1241" s="19">
        <v>41299</v>
      </c>
      <c r="AC1241" s="254">
        <f>VLOOKUP(D1241,Faturamento!D$3:F2676,3,0)</f>
        <v>41292</v>
      </c>
      <c r="AD1241" s="32"/>
      <c r="AE1241" s="14" t="str">
        <f>VLOOKUP(B1241,SAOM!B$2:T2782,16,0)</f>
        <v>-</v>
      </c>
      <c r="AF1241" s="14">
        <f t="shared" si="66"/>
        <v>41351</v>
      </c>
      <c r="AG1241" s="14">
        <f>VLOOKUP(D1241,Monitoramento!A$2:C1598,3,0)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9251</v>
      </c>
      <c r="AA1242" s="46">
        <v>41232</v>
      </c>
      <c r="AB1242" s="19">
        <v>41277</v>
      </c>
      <c r="AC1242" s="254">
        <f>VLOOKUP(D1242,Faturamento!D$3:F2677,3,0)</f>
        <v>41263</v>
      </c>
      <c r="AD1242" s="36"/>
      <c r="AE1242" s="14" t="str">
        <f>VLOOKUP(B1242,SAOM!B$2:T2783,16,0)</f>
        <v>-</v>
      </c>
      <c r="AF1242" s="46">
        <f t="shared" si="66"/>
        <v>41322</v>
      </c>
      <c r="AG1242" s="14" t="e">
        <f>VLOOKUP(D1242,Monitoramento!A$2:C1599,3,0)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11842</v>
      </c>
      <c r="AA1243" s="46">
        <v>41261</v>
      </c>
      <c r="AB1243" s="19">
        <v>41299</v>
      </c>
      <c r="AC1243" s="254">
        <f>VLOOKUP(D1243,Faturamento!D$3:F2678,3,0)</f>
        <v>41292</v>
      </c>
      <c r="AD1243" s="36"/>
      <c r="AE1243" s="46" t="str">
        <f>VLOOKUP(B1243,SAOM!B$2:T2784,16,0)</f>
        <v>-</v>
      </c>
      <c r="AF1243" s="46">
        <f t="shared" si="66"/>
        <v>41351</v>
      </c>
      <c r="AG1243" s="14" t="e">
        <f>VLOOKUP(D1243,Monitoramento!A$2:C1600,3,0)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11842</v>
      </c>
      <c r="AA1244" s="14">
        <v>41262</v>
      </c>
      <c r="AB1244" s="19">
        <v>41291</v>
      </c>
      <c r="AC1244" s="254">
        <f>VLOOKUP(D1244,Faturamento!D$3:F2679,3,0)</f>
        <v>41293</v>
      </c>
      <c r="AD1244" s="32"/>
      <c r="AE1244" s="14" t="str">
        <f>VLOOKUP(B1244,SAOM!B$2:T2785,16,0)</f>
        <v>-</v>
      </c>
      <c r="AF1244" s="14">
        <f t="shared" si="66"/>
        <v>41352</v>
      </c>
      <c r="AG1244" s="14">
        <f>VLOOKUP(D1244,Monitoramento!A$2:C1601,3,0)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14050</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15354</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VLOOKUP(D1245,Monitoramento!A$2:C1602,3,0)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14050</v>
      </c>
      <c r="M1246" s="24" t="str">
        <f>VLOOKUP(B1246,SAOM!B$2:F3073,5,0)</f>
        <v>SH Sat</v>
      </c>
      <c r="N1246" s="59" t="s">
        <v>7917</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11992</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VLOOKUP(D1246,Monitoramento!A$2:C1603,3,0)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7744</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13100</v>
      </c>
      <c r="AA1247" s="14">
        <v>41332</v>
      </c>
      <c r="AB1247" s="47">
        <v>41390</v>
      </c>
      <c r="AC1247" s="254">
        <f>VLOOKUP(D1247,Faturamento!D$3:F2682,3,0)</f>
        <v>41363</v>
      </c>
      <c r="AD1247" s="36"/>
      <c r="AE1247" s="46" t="str">
        <f>VLOOKUP(B1247,SAOM!B$2:T2788,16,0)</f>
        <v>-</v>
      </c>
      <c r="AF1247" s="46">
        <f t="shared" si="66"/>
        <v>41422</v>
      </c>
      <c r="AG1247" s="14" t="e">
        <f>VLOOKUP(D1247,Monitoramento!A$2:C1604,3,0)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7744</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13100</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VLOOKUP(D1248,Monitoramento!A$2:C1605,3,0)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VLOOKUP(D1249,Monitoramento!A$2:C1606,3,0)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7801</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13095</v>
      </c>
      <c r="AA1250" s="14">
        <v>41347</v>
      </c>
      <c r="AB1250" s="19">
        <v>41390</v>
      </c>
      <c r="AC1250" s="254">
        <f>VLOOKUP(D1250,Faturamento!D$3:F2685,3,0)</f>
        <v>41378</v>
      </c>
      <c r="AD1250" s="32"/>
      <c r="AE1250" s="14" t="str">
        <f>VLOOKUP(B1250,SAOM!B$2:T2791,16,0)</f>
        <v>-</v>
      </c>
      <c r="AF1250" s="14">
        <f t="shared" si="66"/>
        <v>41437</v>
      </c>
      <c r="AG1250" s="14" t="e">
        <f>VLOOKUP(D1250,Monitoramento!A$2:C1607,3,0)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7801</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13644</v>
      </c>
      <c r="AA1251" s="14">
        <v>41347</v>
      </c>
      <c r="AB1251" s="19">
        <v>41390</v>
      </c>
      <c r="AC1251" s="254">
        <f>VLOOKUP(D1251,Faturamento!D$3:F2686,3,0)</f>
        <v>41378</v>
      </c>
      <c r="AD1251" s="32"/>
      <c r="AE1251" s="14" t="str">
        <f>VLOOKUP(B1251,SAOM!B$2:T2792,16,0)</f>
        <v>-</v>
      </c>
      <c r="AF1251" s="14">
        <f t="shared" si="66"/>
        <v>41437</v>
      </c>
      <c r="AG1251" s="14" t="e">
        <f>VLOOKUP(D1251,Monitoramento!A$2:C1608,3,0)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7801</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VLOOKUP(D1252,Monitoramento!A$2:C1609,3,0)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7801</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13644</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VLOOKUP(D1253,Monitoramento!A$2:C1610,3,0)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7801</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13100</v>
      </c>
      <c r="AA1254" s="14">
        <v>41347</v>
      </c>
      <c r="AB1254" s="19">
        <v>41390</v>
      </c>
      <c r="AC1254" s="254">
        <f>VLOOKUP(D1254,Faturamento!D$3:F2689,3,0)</f>
        <v>41378</v>
      </c>
      <c r="AD1254" s="32"/>
      <c r="AE1254" s="14" t="str">
        <f>VLOOKUP(B1254,SAOM!B$2:T2795,16,0)</f>
        <v>-</v>
      </c>
      <c r="AF1254" s="14">
        <f t="shared" si="66"/>
        <v>41437</v>
      </c>
      <c r="AG1254" s="14" t="e">
        <f>VLOOKUP(D1254,Monitoramento!A$2:C1611,3,0)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7801</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19772</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VLOOKUP(D1255,Monitoramento!A$2:C1612,3,0)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7801</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15633</v>
      </c>
      <c r="AA1256" s="46">
        <v>41345</v>
      </c>
      <c r="AB1256" s="19">
        <v>41394</v>
      </c>
      <c r="AC1256" s="254">
        <f>VLOOKUP(D1256,Faturamento!D$3:F2691,3,0)</f>
        <v>41376</v>
      </c>
      <c r="AD1256" s="32"/>
      <c r="AE1256" s="14" t="str">
        <f>VLOOKUP(B1256,SAOM!B$2:T2797,16,0)</f>
        <v>-</v>
      </c>
      <c r="AF1256" s="14">
        <f t="shared" si="66"/>
        <v>41435</v>
      </c>
      <c r="AG1256" s="14" t="e">
        <f>VLOOKUP(D1256,Monitoramento!A$2:C1613,3,0)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7943</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11842</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VLOOKUP(D1257,Monitoramento!A$2:C1614,3,0)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7943</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11842</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VLOOKUP(D1258,Monitoramento!A$2:C1615,3,0)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7949</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VLOOKUP(D1259,Monitoramento!A$2:C1616,3,0)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7949</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VLOOKUP(D1260,Monitoramento!A$2:C1617,3,0)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7955</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9477</v>
      </c>
      <c r="AA1261" s="14">
        <v>41248</v>
      </c>
      <c r="AB1261" s="19" t="s">
        <v>15282</v>
      </c>
      <c r="AC1261" s="254">
        <f>VLOOKUP(D1261,Faturamento!D$3:F2696,3,0)</f>
        <v>41279</v>
      </c>
      <c r="AD1261" s="32"/>
      <c r="AE1261" s="14" t="str">
        <f>VLOOKUP(B1261,SAOM!B$2:T2802,16,0)</f>
        <v>-</v>
      </c>
      <c r="AF1261" s="14">
        <f t="shared" si="66"/>
        <v>41338</v>
      </c>
      <c r="AG1261" s="14" t="e">
        <f>VLOOKUP(D1261,Monitoramento!A$2:C1618,3,0)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7955</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9477</v>
      </c>
      <c r="AA1262" s="14">
        <v>41249</v>
      </c>
      <c r="AB1262" s="19" t="s">
        <v>15282</v>
      </c>
      <c r="AC1262" s="254">
        <f>VLOOKUP(D1262,Faturamento!D$3:F2697,3,0)</f>
        <v>41280</v>
      </c>
      <c r="AD1262" s="32"/>
      <c r="AE1262" s="14" t="str">
        <f>VLOOKUP(B1262,SAOM!B$2:T2803,16,0)</f>
        <v>-</v>
      </c>
      <c r="AF1262" s="14">
        <f t="shared" si="66"/>
        <v>41339</v>
      </c>
      <c r="AG1262" s="14" t="e">
        <f>VLOOKUP(D1262,Monitoramento!A$2:C1619,3,0)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7955</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9477</v>
      </c>
      <c r="AA1263" s="14">
        <v>41249</v>
      </c>
      <c r="AB1263" s="19" t="s">
        <v>15282</v>
      </c>
      <c r="AC1263" s="254">
        <f>VLOOKUP(D1263,Faturamento!D$3:F2698,3,0)</f>
        <v>41280</v>
      </c>
      <c r="AD1263" s="32"/>
      <c r="AE1263" s="14" t="str">
        <f>VLOOKUP(B1263,SAOM!B$2:T2804,16,0)</f>
        <v>-</v>
      </c>
      <c r="AF1263" s="14">
        <f t="shared" si="66"/>
        <v>41339</v>
      </c>
      <c r="AG1263" s="14" t="e">
        <f>VLOOKUP(D1263,Monitoramento!A$2:C1620,3,0)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7962</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VLOOKUP(D1264,Monitoramento!A$2:C1621,3,0)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7962</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VLOOKUP(D1265,Monitoramento!A$2:C1622,3,0)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7962</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VLOOKUP(D1266,Monitoramento!A$2:C1623,3,0)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7962</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VLOOKUP(D1267,Monitoramento!A$2:C1624,3,0)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7962</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VLOOKUP(D1268,Monitoramento!A$2:C1625,3,0)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7994</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VLOOKUP(D1269,Monitoramento!A$2:C1626,3,0)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7994</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VLOOKUP(D1270,Monitoramento!A$2:C1627,3,0)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7994</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VLOOKUP(D1271,Monitoramento!A$2:C1628,3,0)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12581</v>
      </c>
      <c r="AA1272" s="46">
        <v>41261</v>
      </c>
      <c r="AB1272" s="19">
        <v>41291</v>
      </c>
      <c r="AC1272" s="254">
        <f>VLOOKUP(D1272,Faturamento!D$3:F2707,3,0)</f>
        <v>41292</v>
      </c>
      <c r="AD1272" s="36"/>
      <c r="AE1272" s="46" t="str">
        <f>VLOOKUP(B1272,SAOM!B$2:T2813,16,0)</f>
        <v>-</v>
      </c>
      <c r="AF1272" s="46">
        <f t="shared" si="66"/>
        <v>41351</v>
      </c>
      <c r="AG1272" s="14" t="e">
        <f>VLOOKUP(D1272,Monitoramento!A$2:C1629,3,0)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8118</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VLOOKUP(D1273,Monitoramento!A$2:C1630,3,0)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7955</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9477</v>
      </c>
      <c r="AA1274" s="46">
        <v>41248</v>
      </c>
      <c r="AB1274" s="19" t="s">
        <v>15282</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VLOOKUP(D1274,Monitoramento!A$2:C1631,3,0)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14050</v>
      </c>
      <c r="M1275" s="24" t="str">
        <f>VLOOKUP(B1275,SAOM!B$2:F3102,5,0)</f>
        <v>Torre</v>
      </c>
      <c r="N1275" s="31" t="s">
        <v>8119</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12026</v>
      </c>
      <c r="AA1275" s="46">
        <v>41256</v>
      </c>
      <c r="AB1275" s="19">
        <v>41263</v>
      </c>
      <c r="AC1275" s="254">
        <f>VLOOKUP(D1275,Faturamento!D$3:F2710,3,0)</f>
        <v>41287</v>
      </c>
      <c r="AD1275" s="36"/>
      <c r="AE1275" s="46" t="str">
        <f>VLOOKUP(B1275,SAOM!B$2:T2816,16,0)</f>
        <v>-</v>
      </c>
      <c r="AF1275" s="46">
        <f t="shared" si="66"/>
        <v>41346</v>
      </c>
      <c r="AG1275" s="14" t="e">
        <f>VLOOKUP(D1275,Monitoramento!A$2:C1632,3,0)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8120</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VLOOKUP(D1276,Monitoramento!A$2:C1633,3,0)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14050</v>
      </c>
      <c r="M1277" s="24" t="str">
        <f>VLOOKUP(B1277,SAOM!B$2:F3104,5,0)</f>
        <v>SH Sat</v>
      </c>
      <c r="N1277" s="59" t="s">
        <v>8121</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14581</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VLOOKUP(D1277,Monitoramento!A$2:C1634,3,0)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8122</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VLOOKUP(D1278,Monitoramento!A$2:C1635,3,0)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8123</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VLOOKUP(D1279,Monitoramento!A$2:C1636,3,0)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8124</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9495</v>
      </c>
      <c r="AA1280" s="46">
        <v>41242</v>
      </c>
      <c r="AB1280" s="19">
        <v>41299</v>
      </c>
      <c r="AC1280" s="254">
        <f>VLOOKUP(D1280,Faturamento!D$3:F2715,3,0)</f>
        <v>41273</v>
      </c>
      <c r="AD1280" s="36"/>
      <c r="AE1280" s="14" t="str">
        <f>VLOOKUP(B1280,SAOM!B$2:T2821,16,0)</f>
        <v>-</v>
      </c>
      <c r="AF1280" s="46">
        <f t="shared" si="66"/>
        <v>41332</v>
      </c>
      <c r="AG1280" s="14" t="e">
        <f>VLOOKUP(D1280,Monitoramento!A$2:C1637,3,0)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VLOOKUP(D1281,Monitoramento!A$2:C1638,3,0)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14050</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8400</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VLOOKUP(D1282,Monitoramento!A$2:C1639,3,0)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9129</v>
      </c>
      <c r="AA1283" s="46">
        <v>41242</v>
      </c>
      <c r="AB1283" s="19">
        <v>41291</v>
      </c>
      <c r="AC1283" s="254">
        <f>VLOOKUP(D1283,Faturamento!D$3:F2718,3,0)</f>
        <v>41273</v>
      </c>
      <c r="AD1283" s="36"/>
      <c r="AE1283" s="14" t="str">
        <f>VLOOKUP(B1283,SAOM!B$2:T2824,16,0)</f>
        <v>-</v>
      </c>
      <c r="AF1283" s="46">
        <f t="shared" si="66"/>
        <v>41332</v>
      </c>
      <c r="AG1283" s="14" t="e">
        <f>VLOOKUP(D1283,Monitoramento!A$2:C1640,3,0)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9129</v>
      </c>
      <c r="AA1284" s="46">
        <v>41242</v>
      </c>
      <c r="AB1284" s="19">
        <v>41291</v>
      </c>
      <c r="AC1284" s="254">
        <f>VLOOKUP(D1284,Faturamento!D$3:F2719,3,0)</f>
        <v>41273</v>
      </c>
      <c r="AD1284" s="36"/>
      <c r="AE1284" s="14" t="str">
        <f>VLOOKUP(B1284,SAOM!B$2:T2825,16,0)</f>
        <v>-</v>
      </c>
      <c r="AF1284" s="46">
        <f t="shared" si="66"/>
        <v>41332</v>
      </c>
      <c r="AG1284" s="14" t="e">
        <f>VLOOKUP(D1284,Monitoramento!A$2:C1641,3,0)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8125</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13644</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VLOOKUP(D1285,Monitoramento!A$2:C1642,3,0)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8125</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14830</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VLOOKUP(D1286,Monitoramento!A$2:C1643,3,0)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11439</v>
      </c>
      <c r="AA1287" s="14">
        <v>41255</v>
      </c>
      <c r="AB1287" s="19" t="s">
        <v>15282</v>
      </c>
      <c r="AC1287" s="254">
        <f>VLOOKUP(D1287,Faturamento!D$3:F2722,3,0)</f>
        <v>41286</v>
      </c>
      <c r="AD1287" s="32"/>
      <c r="AE1287" s="14" t="str">
        <f>VLOOKUP(B1287,SAOM!B$2:T2828,16,0)</f>
        <v>-</v>
      </c>
      <c r="AF1287" s="14">
        <f t="shared" si="72"/>
        <v>41345</v>
      </c>
      <c r="AG1287" s="14" t="e">
        <f>VLOOKUP(D1287,Monitoramento!A$2:C1644,3,0)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13589</v>
      </c>
      <c r="AA1288" s="46">
        <v>41256</v>
      </c>
      <c r="AB1288" s="19" t="s">
        <v>15282</v>
      </c>
      <c r="AC1288" s="254">
        <f>VLOOKUP(D1288,Faturamento!D$3:F2723,3,0)</f>
        <v>41287</v>
      </c>
      <c r="AD1288" s="36"/>
      <c r="AE1288" s="14" t="str">
        <f>VLOOKUP(B1288,SAOM!B$2:T2829,16,0)</f>
        <v>-</v>
      </c>
      <c r="AF1288" s="46">
        <f t="shared" si="72"/>
        <v>41346</v>
      </c>
      <c r="AG1288" s="14" t="e">
        <f>VLOOKUP(D1288,Monitoramento!A$2:C1645,3,0)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12581</v>
      </c>
      <c r="AA1289" s="14">
        <v>41255</v>
      </c>
      <c r="AB1289" s="19" t="s">
        <v>15282</v>
      </c>
      <c r="AC1289" s="254">
        <f>VLOOKUP(D1289,Faturamento!D$3:F2724,3,0)</f>
        <v>41286</v>
      </c>
      <c r="AD1289" s="32"/>
      <c r="AE1289" s="14" t="str">
        <f>VLOOKUP(B1289,SAOM!B$2:T2830,16,0)</f>
        <v>-</v>
      </c>
      <c r="AF1289" s="14">
        <f t="shared" si="72"/>
        <v>41345</v>
      </c>
      <c r="AG1289" s="14" t="e">
        <f>VLOOKUP(D1289,Monitoramento!A$2:C1646,3,0)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9477</v>
      </c>
      <c r="AA1290" s="14">
        <v>41255</v>
      </c>
      <c r="AB1290" s="19" t="s">
        <v>15282</v>
      </c>
      <c r="AC1290" s="254">
        <f>VLOOKUP(D1290,Faturamento!D$3:F2725,3,0)</f>
        <v>41286</v>
      </c>
      <c r="AD1290" s="32"/>
      <c r="AE1290" s="14" t="str">
        <f>VLOOKUP(B1290,SAOM!B$2:T2831,16,0)</f>
        <v>-</v>
      </c>
      <c r="AF1290" s="14">
        <f t="shared" si="72"/>
        <v>41345</v>
      </c>
      <c r="AG1290" s="14" t="e">
        <f>VLOOKUP(D1290,Monitoramento!A$2:C1647,3,0)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7801</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13644</v>
      </c>
      <c r="AA1291" s="46">
        <v>41345</v>
      </c>
      <c r="AB1291" s="47">
        <v>41394</v>
      </c>
      <c r="AC1291" s="255">
        <f>VLOOKUP(D1291,Faturamento!D$3:F2726,3,0)</f>
        <v>41376</v>
      </c>
      <c r="AD1291" s="36"/>
      <c r="AE1291" s="46" t="str">
        <f>VLOOKUP(B1291,SAOM!B$2:T2832,16,0)</f>
        <v>-</v>
      </c>
      <c r="AF1291" s="46">
        <f t="shared" si="72"/>
        <v>41435</v>
      </c>
      <c r="AG1291" s="14" t="e">
        <f>VLOOKUP(D1291,Monitoramento!A$2:C1648,3,0)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8286</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VLOOKUP(D1292,Monitoramento!A$2:C1649,3,0)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VLOOKUP(D1293,Monitoramento!A$2:C1650,3,0)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9302</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VLOOKUP(D1294,Monitoramento!A$2:C1651,3,0)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8295</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VLOOKUP(D1295,Monitoramento!A$2:C1652,3,0)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8300</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9206</v>
      </c>
      <c r="AA1296" s="14">
        <v>41261</v>
      </c>
      <c r="AB1296" s="19">
        <v>41299</v>
      </c>
      <c r="AC1296" s="254">
        <f>VLOOKUP(D1296,Faturamento!D$3:F2731,3,0)</f>
        <v>41292</v>
      </c>
      <c r="AD1296" s="32"/>
      <c r="AE1296" s="14" t="str">
        <f>VLOOKUP(B1296,SAOM!B$2:T2837,16,0)</f>
        <v>-</v>
      </c>
      <c r="AF1296" s="14">
        <f t="shared" si="72"/>
        <v>41351</v>
      </c>
      <c r="AG1296" s="14" t="e">
        <f>VLOOKUP(D1296,Monitoramento!A$2:C1653,3,0)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7446</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19882</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VLOOKUP(D1297,Monitoramento!A$2:C1654,3,0)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8306</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VLOOKUP(D1298,Monitoramento!A$2:C1655,3,0)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14050</v>
      </c>
      <c r="M1299" s="53" t="str">
        <f>VLOOKUP(B1299,SAOM!B$2:F3126,5,0)</f>
        <v>SH Sat</v>
      </c>
      <c r="N1299" s="306" t="s">
        <v>8311</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12721</v>
      </c>
      <c r="AA1299" s="57">
        <v>41488</v>
      </c>
      <c r="AB1299" s="194">
        <v>41456</v>
      </c>
      <c r="AC1299" s="256">
        <f>VLOOKUP(D1299,Faturamento!D$3:F2734,3,0)</f>
        <v>41519</v>
      </c>
      <c r="AD1299" s="37" t="s">
        <v>20466</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VLOOKUP(D1299,Monitoramento!A$2:C1656,3,0)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8314</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VLOOKUP(D1300,Monitoramento!A$2:C1657,3,0)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8318</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VLOOKUP(D1301,Monitoramento!A$2:C1658,3,0)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8322</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15282</v>
      </c>
      <c r="AC1302" s="254">
        <f>VLOOKUP(D1302,Faturamento!D$3:F2737,3,0)</f>
        <v>41277</v>
      </c>
      <c r="AD1302" s="36"/>
      <c r="AE1302" s="14" t="str">
        <f>VLOOKUP(B1302,SAOM!B$2:T2843,16,0)</f>
        <v>-</v>
      </c>
      <c r="AF1302" s="46">
        <f t="shared" si="72"/>
        <v>41336</v>
      </c>
      <c r="AG1302" s="14" t="e">
        <f>VLOOKUP(D1302,Monitoramento!A$2:C1659,3,0)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VLOOKUP(D1303,Monitoramento!A$2:C1660,3,0)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8329</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19787</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VLOOKUP(D1304,Monitoramento!A$2:C1661,3,0)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8334</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7415</v>
      </c>
      <c r="AA1305" s="46">
        <v>41248</v>
      </c>
      <c r="AB1305" s="19">
        <v>41277</v>
      </c>
      <c r="AC1305" s="254">
        <f>VLOOKUP(D1305,Faturamento!D$3:F2740,3,0)</f>
        <v>41279</v>
      </c>
      <c r="AD1305" s="36"/>
      <c r="AE1305" s="14" t="str">
        <f>VLOOKUP(B1305,SAOM!B$2:T2846,16,0)</f>
        <v>-</v>
      </c>
      <c r="AF1305" s="46">
        <f t="shared" si="72"/>
        <v>41338</v>
      </c>
      <c r="AG1305" s="14">
        <f>VLOOKUP(D1305,Monitoramento!A$2:C1662,3,0)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8337</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VLOOKUP(D1306,Monitoramento!A$2:C1663,3,0)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14050</v>
      </c>
      <c r="M1307" s="24" t="str">
        <f>VLOOKUP(B1307,SAOM!B$2:F3134,5,0)</f>
        <v>Torre</v>
      </c>
      <c r="N1307" s="11" t="s">
        <v>8342</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11842</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VLOOKUP(D1307,Monitoramento!A$2:C1664,3,0)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8345</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VLOOKUP(D1308,Monitoramento!A$2:C1665,3,0)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8350</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VLOOKUP(D1309,Monitoramento!A$2:C1666,3,0)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8355</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7415</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VLOOKUP(D1310,Monitoramento!A$2:C1667,3,0)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14050</v>
      </c>
      <c r="M1311" s="24" t="str">
        <f>VLOOKUP(B1311,SAOM!B$2:F3138,5,0)</f>
        <v>Torre</v>
      </c>
      <c r="N1311" s="31" t="s">
        <v>8359</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12026</v>
      </c>
      <c r="AA1311" s="46">
        <v>41253</v>
      </c>
      <c r="AB1311" s="19">
        <v>41255</v>
      </c>
      <c r="AC1311" s="254">
        <f>VLOOKUP(D1311,Faturamento!D$3:F2746,3,0)</f>
        <v>41284</v>
      </c>
      <c r="AD1311" s="36" t="s">
        <v>8474</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VLOOKUP(D1311,Monitoramento!A$2:C1668,3,0)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8363</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8476</v>
      </c>
      <c r="AE1312" s="14" t="str">
        <f>VLOOKUP(B1312,SAOM!B$2:T2853,16,0)</f>
        <v>-</v>
      </c>
      <c r="AF1312" s="46">
        <f t="shared" si="72"/>
        <v>41343</v>
      </c>
      <c r="AG1312" s="14" t="e">
        <f>VLOOKUP(D1312,Monitoramento!A$2:C1669,3,0)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17032</v>
      </c>
      <c r="AE1313" s="14" t="str">
        <f>VLOOKUP(B1313,SAOM!B$2:T2854,16,0)</f>
        <v>Escritório de Advocacia</v>
      </c>
      <c r="AF1313" s="14">
        <f t="shared" si="72"/>
        <v>41297</v>
      </c>
      <c r="AG1313" s="14" t="e">
        <f>VLOOKUP(D1313,Monitoramento!A$2:C1670,3,0)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14050</v>
      </c>
      <c r="M1314" s="24" t="str">
        <f>VLOOKUP(B1314,SAOM!B$2:F3141,5,0)</f>
        <v>Torre</v>
      </c>
      <c r="N1314" s="31" t="s">
        <v>8625</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12647</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VLOOKUP(D1314,Monitoramento!A$2:C1671,3,0)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14050</v>
      </c>
      <c r="M1315" s="24" t="str">
        <f>VLOOKUP(B1315,SAOM!B$2:F3142,5,0)</f>
        <v>Torre</v>
      </c>
      <c r="N1315" s="31" t="s">
        <v>8628</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12721</v>
      </c>
      <c r="AA1315" s="46">
        <v>41257</v>
      </c>
      <c r="AB1315" s="19">
        <v>41278</v>
      </c>
      <c r="AC1315" s="254">
        <f>VLOOKUP(D1315,Faturamento!D$3:F2750,3,0)</f>
        <v>41288</v>
      </c>
      <c r="AD1315" s="36"/>
      <c r="AE1315" s="46" t="str">
        <f>VLOOKUP(B1315,SAOM!B$2:T2856,16,0)</f>
        <v>-</v>
      </c>
      <c r="AF1315" s="46">
        <f t="shared" si="72"/>
        <v>41347</v>
      </c>
      <c r="AG1315" s="14" t="e">
        <f>VLOOKUP(D1315,Monitoramento!A$2:C1672,3,0)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8643</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VLOOKUP(D1316,Monitoramento!A$2:C1673,3,0)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8647</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19876</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VLOOKUP(D1317,Monitoramento!A$2:C1674,3,0)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8650</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13095</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VLOOKUP(D1318,Monitoramento!A$2:C1675,3,0)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8653</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15554</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VLOOKUP(D1319,Monitoramento!A$2:C1676,3,0)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8655</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11842</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VLOOKUP(D1320,Monitoramento!A$2:C1677,3,0)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8659</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VLOOKUP(D1321,Monitoramento!A$2:C1678,3,0)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VLOOKUP(D1322,Monitoramento!A$2:C1679,3,0)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8667</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VLOOKUP(D1323,Monitoramento!A$2:C1680,3,0)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8671</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9173</v>
      </c>
      <c r="AE1324" s="46" t="str">
        <f>VLOOKUP(B1324,SAOM!B$2:T2865,16,0)</f>
        <v>-</v>
      </c>
      <c r="AF1324" s="46">
        <f t="shared" si="72"/>
        <v>41346</v>
      </c>
      <c r="AG1324" s="14" t="e">
        <f>VLOOKUP(D1324,Monitoramento!A$2:C1681,3,0)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8676</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19360</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VLOOKUP(D1325,Monitoramento!A$2:C1682,3,0)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VLOOKUP(D1326,Monitoramento!A$2:C1683,3,0)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8683</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7415</v>
      </c>
      <c r="AA1327" s="14">
        <v>41243</v>
      </c>
      <c r="AB1327" s="19">
        <v>41299</v>
      </c>
      <c r="AC1327" s="254">
        <f>VLOOKUP(D1327,Faturamento!D$3:F2762,3,0)</f>
        <v>41274</v>
      </c>
      <c r="AD1327" s="32"/>
      <c r="AE1327" s="14" t="str">
        <f>VLOOKUP(B1327,SAOM!B$2:T2868,16,0)</f>
        <v>-</v>
      </c>
      <c r="AF1327" s="14">
        <f t="shared" si="72"/>
        <v>41333</v>
      </c>
      <c r="AG1327" s="14" t="e">
        <f>VLOOKUP(D1327,Monitoramento!A$2:C1684,3,0)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8688</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19878</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VLOOKUP(D1328,Monitoramento!A$2:C1685,3,0)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VLOOKUP(D1329,Monitoramento!A$2:C1686,3,0)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8694</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13586</v>
      </c>
      <c r="AA1330" s="14">
        <v>41283</v>
      </c>
      <c r="AB1330" s="19">
        <v>41299</v>
      </c>
      <c r="AC1330" s="254">
        <f>VLOOKUP(D1330,Faturamento!D$3:F2765,3,0)</f>
        <v>41314</v>
      </c>
      <c r="AD1330" s="32"/>
      <c r="AE1330" s="14" t="str">
        <f>VLOOKUP(B1330,SAOM!B$2:T2871,16,0)</f>
        <v>-</v>
      </c>
      <c r="AF1330" s="14">
        <f t="shared" si="72"/>
        <v>41373</v>
      </c>
      <c r="AG1330" s="14" t="e">
        <f>VLOOKUP(D1330,Monitoramento!A$2:C1687,3,0)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8699</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VLOOKUP(D1331,Monitoramento!A$2:C1688,3,0)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8704</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9173</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VLOOKUP(D1332,Monitoramento!A$2:C1689,3,0)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8707</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20262</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VLOOKUP(D1333,Monitoramento!A$2:C1690,3,0)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8711</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VLOOKUP(D1334,Monitoramento!A$2:C1691,3,0)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8716</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VLOOKUP(D1335,Monitoramento!A$2:C1692,3,0)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8721</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7415</v>
      </c>
      <c r="AA1336" s="46">
        <v>41234</v>
      </c>
      <c r="AB1336" s="19">
        <v>41277</v>
      </c>
      <c r="AC1336" s="254">
        <f>VLOOKUP(D1336,Faturamento!D$3:F2771,3,0)</f>
        <v>41265</v>
      </c>
      <c r="AD1336" s="36"/>
      <c r="AE1336" s="14" t="str">
        <f>VLOOKUP(B1336,SAOM!B$2:T2877,16,0)</f>
        <v>-</v>
      </c>
      <c r="AF1336" s="46">
        <f t="shared" si="72"/>
        <v>41324</v>
      </c>
      <c r="AG1336" s="14" t="e">
        <f>VLOOKUP(D1336,Monitoramento!A$2:C1693,3,0)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8721</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20162</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VLOOKUP(D1337,Monitoramento!A$2:C1694,3,0)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8728</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11994</v>
      </c>
      <c r="AA1338" s="14">
        <v>41255</v>
      </c>
      <c r="AB1338" s="19">
        <v>41291</v>
      </c>
      <c r="AC1338" s="254">
        <f>VLOOKUP(D1338,Faturamento!D$3:F2773,3,0)</f>
        <v>41286</v>
      </c>
      <c r="AD1338" s="32"/>
      <c r="AE1338" s="14" t="str">
        <f>VLOOKUP(B1338,SAOM!B$2:T2879,16,0)</f>
        <v>-</v>
      </c>
      <c r="AF1338" s="14">
        <f t="shared" si="72"/>
        <v>41345</v>
      </c>
      <c r="AG1338" s="14" t="e">
        <f>VLOOKUP(D1338,Monitoramento!A$2:C1695,3,0)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8733</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19745</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VLOOKUP(D1339,Monitoramento!A$2:C1696,3,0)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8736</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VLOOKUP(D1340,Monitoramento!A$2:C1697,3,0)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13095</v>
      </c>
      <c r="AA1341" s="46">
        <v>41283</v>
      </c>
      <c r="AB1341" s="19">
        <v>41299</v>
      </c>
      <c r="AC1341" s="254">
        <f>VLOOKUP(D1341,Faturamento!D$3:F2776,3,0)</f>
        <v>41314</v>
      </c>
      <c r="AD1341" s="36"/>
      <c r="AE1341" s="46" t="str">
        <f>VLOOKUP(B1341,SAOM!B$2:T2882,16,0)</f>
        <v>-</v>
      </c>
      <c r="AF1341" s="46">
        <f t="shared" si="72"/>
        <v>41373</v>
      </c>
      <c r="AG1341" s="14" t="e">
        <f>VLOOKUP(D1341,Monitoramento!A$2:C1698,3,0)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8741</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13095</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VLOOKUP(D1342,Monitoramento!A$2:C1699,3,0)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8746</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11994</v>
      </c>
      <c r="AA1343" s="14">
        <v>41261</v>
      </c>
      <c r="AB1343" s="19">
        <v>41291</v>
      </c>
      <c r="AC1343" s="254">
        <f>VLOOKUP(D1343,Faturamento!D$3:F2778,3,0)</f>
        <v>41292</v>
      </c>
      <c r="AD1343" s="32"/>
      <c r="AE1343" s="14" t="str">
        <f>VLOOKUP(B1343,SAOM!B$2:T2884,16,0)</f>
        <v>-</v>
      </c>
      <c r="AF1343" s="14">
        <f t="shared" si="72"/>
        <v>41351</v>
      </c>
      <c r="AG1343" s="14" t="e">
        <f>VLOOKUP(D1343,Monitoramento!A$2:C1700,3,0)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8751</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VLOOKUP(D1344,Monitoramento!A$2:C1701,3,0)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8756</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VLOOKUP(D1345,Monitoramento!A$2:C1702,3,0)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8761</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VLOOKUP(D1346,Monitoramento!A$2:C1703,3,0)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14050</v>
      </c>
      <c r="M1347" s="24" t="str">
        <f>VLOOKUP(B1347,SAOM!B$2:F3174,5,0)</f>
        <v>Torre</v>
      </c>
      <c r="N1347" s="31" t="s">
        <v>8766</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11992</v>
      </c>
      <c r="AA1347" s="46">
        <v>41255</v>
      </c>
      <c r="AB1347" s="19">
        <v>41257</v>
      </c>
      <c r="AC1347" s="254">
        <f>VLOOKUP(D1347,Faturamento!D$3:F2782,3,0)</f>
        <v>41286</v>
      </c>
      <c r="AD1347" s="36"/>
      <c r="AE1347" s="14" t="str">
        <f>VLOOKUP(B1347,SAOM!B$2:T2888,16,0)</f>
        <v>-</v>
      </c>
      <c r="AF1347" s="46">
        <f t="shared" si="72"/>
        <v>41345</v>
      </c>
      <c r="AG1347" s="14">
        <f>VLOOKUP(D1347,Monitoramento!A$2:C1704,3,0)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8771</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15282</v>
      </c>
      <c r="AC1348" s="254">
        <f>VLOOKUP(D1348,Faturamento!D$3:F2783,3,0)</f>
        <v>41267</v>
      </c>
      <c r="AD1348" s="36" t="s">
        <v>9173</v>
      </c>
      <c r="AE1348" s="46" t="str">
        <f>VLOOKUP(B1348,SAOM!B$2:T2889,16,0)</f>
        <v>-</v>
      </c>
      <c r="AF1348" s="46">
        <f t="shared" si="72"/>
        <v>41326</v>
      </c>
      <c r="AG1348" s="14" t="e">
        <f>VLOOKUP(D1348,Monitoramento!A$2:C1705,3,0)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8776</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VLOOKUP(D1349,Monitoramento!A$2:C1706,3,0)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8781</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VLOOKUP(D1350,Monitoramento!A$2:C1707,3,0)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8784</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20055</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VLOOKUP(D1351,Monitoramento!A$2:C1708,3,0)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VLOOKUP(D1352,Monitoramento!A$2:C1709,3,0)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VLOOKUP(D1353,Monitoramento!A$2:C1710,3,0)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9021</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VLOOKUP(D1354,Monitoramento!A$2:C1711,3,0)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7994</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VLOOKUP(D1355,Monitoramento!A$2:C1712,3,0)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9028</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9477</v>
      </c>
      <c r="AA1356" s="14">
        <v>41264</v>
      </c>
      <c r="AB1356" s="19" t="s">
        <v>15282</v>
      </c>
      <c r="AC1356" s="254">
        <f>VLOOKUP(D1356,Faturamento!D$3:F2791,3,0)</f>
        <v>41295</v>
      </c>
      <c r="AD1356" s="32"/>
      <c r="AE1356" s="14" t="str">
        <f>VLOOKUP(B1356,SAOM!B$2:T2897,16,0)</f>
        <v>-</v>
      </c>
      <c r="AF1356" s="14">
        <f t="shared" si="77"/>
        <v>41354</v>
      </c>
      <c r="AG1356" s="14" t="e">
        <f>VLOOKUP(D1356,Monitoramento!A$2:C1713,3,0)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7415</v>
      </c>
      <c r="AA1357" s="46">
        <v>41232</v>
      </c>
      <c r="AB1357" s="19">
        <v>41277</v>
      </c>
      <c r="AC1357" s="254">
        <f>VLOOKUP(D1357,Faturamento!D$3:F2792,3,0)</f>
        <v>41263</v>
      </c>
      <c r="AD1357" s="36"/>
      <c r="AE1357" s="14" t="str">
        <f>VLOOKUP(B1357,SAOM!B$2:T2898,16,0)</f>
        <v>-</v>
      </c>
      <c r="AF1357" s="46">
        <f t="shared" si="77"/>
        <v>41322</v>
      </c>
      <c r="AG1357" s="14" t="e">
        <f>VLOOKUP(D1357,Monitoramento!A$2:C1714,3,0)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11994</v>
      </c>
      <c r="AA1358" s="14">
        <v>41263</v>
      </c>
      <c r="AB1358" s="19">
        <v>41291</v>
      </c>
      <c r="AC1358" s="254">
        <f>VLOOKUP(D1358,Faturamento!D$3:F2793,3,0)</f>
        <v>41294</v>
      </c>
      <c r="AD1358" s="32"/>
      <c r="AE1358" s="14" t="str">
        <f>VLOOKUP(B1358,SAOM!B$2:T2899,16,0)</f>
        <v>-</v>
      </c>
      <c r="AF1358" s="14">
        <f t="shared" si="77"/>
        <v>41353</v>
      </c>
      <c r="AG1358" s="14" t="e">
        <f>VLOOKUP(D1358,Monitoramento!A$2:C1715,3,0)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11994</v>
      </c>
      <c r="AA1359" s="14">
        <v>41262</v>
      </c>
      <c r="AB1359" s="19">
        <v>41291</v>
      </c>
      <c r="AC1359" s="254">
        <f>VLOOKUP(D1359,Faturamento!D$3:F2794,3,0)</f>
        <v>41293</v>
      </c>
      <c r="AD1359" s="32"/>
      <c r="AE1359" s="14" t="str">
        <f>VLOOKUP(B1359,SAOM!B$2:T2900,16,0)</f>
        <v>-</v>
      </c>
      <c r="AF1359" s="14">
        <f t="shared" si="77"/>
        <v>41352</v>
      </c>
      <c r="AG1359" s="14" t="e">
        <f>VLOOKUP(D1359,Monitoramento!A$2:C1716,3,0)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14050</v>
      </c>
      <c r="M1360" s="24" t="str">
        <f>VLOOKUP(B1360,SAOM!B$2:F3187,5,0)</f>
        <v>SH Sat</v>
      </c>
      <c r="N1360" s="59" t="s">
        <v>9028</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14534</v>
      </c>
      <c r="AA1360" s="14">
        <v>41298</v>
      </c>
      <c r="AB1360" s="19">
        <v>41305</v>
      </c>
      <c r="AC1360" s="254">
        <f>VLOOKUP(D1360,Faturamento!D$3:F2795,3,0)</f>
        <v>41329</v>
      </c>
      <c r="AD1360" s="32"/>
      <c r="AE1360" s="14" t="str">
        <f>VLOOKUP(B1360,SAOM!B$2:T2901,16,0)</f>
        <v>-</v>
      </c>
      <c r="AF1360" s="14">
        <f t="shared" si="77"/>
        <v>41388</v>
      </c>
      <c r="AG1360" s="14" t="e">
        <f>VLOOKUP(D1360,Monitoramento!A$2:C1717,3,0)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9028</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9477</v>
      </c>
      <c r="AA1361" s="14">
        <v>41269</v>
      </c>
      <c r="AB1361" s="19" t="s">
        <v>15282</v>
      </c>
      <c r="AC1361" s="254">
        <f>VLOOKUP(D1361,Faturamento!D$3:F2796,3,0)</f>
        <v>41300</v>
      </c>
      <c r="AD1361" s="32"/>
      <c r="AE1361" s="14" t="str">
        <f>VLOOKUP(B1361,SAOM!B$2:T2902,16,0)</f>
        <v>-</v>
      </c>
      <c r="AF1361" s="14">
        <f t="shared" si="77"/>
        <v>41359</v>
      </c>
      <c r="AG1361" s="14" t="e">
        <f>VLOOKUP(D1361,Monitoramento!A$2:C1718,3,0)</f>
        <v>#N/A</v>
      </c>
      <c r="AH1361" s="98" t="str">
        <f>VLOOKUP(B1361,SAOM!B$2:S3441,18,0)</f>
        <v>10.173.90.1</v>
      </c>
      <c r="AI1361" s="11" t="str">
        <f>VLOOKUP(B1361,SAOM!B$2:U3019,20,0)</f>
        <v>Não possui computador na localidade</v>
      </c>
      <c r="AJ1361" s="14">
        <v>41282</v>
      </c>
      <c r="AK1361" s="14">
        <v>41296</v>
      </c>
      <c r="AL1361" s="38" t="s">
        <v>454</v>
      </c>
      <c r="AM1361" s="99" t="s">
        <v>13588</v>
      </c>
      <c r="AN1361" s="99" t="s">
        <v>14147</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9050</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VLOOKUP(D1362,Monitoramento!A$2:C1719,3,0)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7977</v>
      </c>
      <c r="AA1363" s="14">
        <v>41235</v>
      </c>
      <c r="AB1363" s="19">
        <v>41277</v>
      </c>
      <c r="AC1363" s="254">
        <f>VLOOKUP(D1363,Faturamento!D$3:F2798,3,0)</f>
        <v>41266</v>
      </c>
      <c r="AD1363" s="32"/>
      <c r="AE1363" s="14" t="str">
        <f>VLOOKUP(B1363,SAOM!B$2:T2904,16,0)</f>
        <v>-</v>
      </c>
      <c r="AF1363" s="14">
        <f t="shared" si="77"/>
        <v>41325</v>
      </c>
      <c r="AG1363" s="14">
        <f>VLOOKUP(D1363,Monitoramento!A$2:C1720,3,0)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9058</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VLOOKUP(D1364,Monitoramento!A$2:C1721,3,0)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VLOOKUP(D1365,Monitoramento!A$2:C1722,3,0)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9066</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VLOOKUP(D1366,Monitoramento!A$2:C1723,3,0)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7869</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13092</v>
      </c>
      <c r="AE1367" s="46" t="str">
        <f>VLOOKUP(B1367,SAOM!B$2:T2908,16,0)</f>
        <v>29/11/2012 17:15:28 	Ivan Santos 	Aprovado  	Pendência Ativação Resolvida</v>
      </c>
      <c r="AF1367" s="46">
        <f t="shared" si="77"/>
        <v>41353</v>
      </c>
      <c r="AG1367" s="14">
        <f>VLOOKUP(D1367,Monitoramento!A$2:C1724,3,0)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9074</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9254</v>
      </c>
      <c r="AA1368" s="46">
        <v>41234</v>
      </c>
      <c r="AB1368" s="19">
        <v>41291</v>
      </c>
      <c r="AC1368" s="254">
        <f>VLOOKUP(D1368,Faturamento!D$3:F2803,3,0)</f>
        <v>41265</v>
      </c>
      <c r="AD1368" s="36"/>
      <c r="AE1368" s="14" t="str">
        <f>VLOOKUP(B1368,SAOM!B$2:T2909,16,0)</f>
        <v>-</v>
      </c>
      <c r="AF1368" s="46">
        <f t="shared" si="77"/>
        <v>41324</v>
      </c>
      <c r="AG1368" s="14" t="e">
        <f>VLOOKUP(D1368,Monitoramento!A$2:C1725,3,0)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14050</v>
      </c>
      <c r="M1369" s="24" t="str">
        <f>VLOOKUP(B1369,SAOM!B$2:F3196,5,0)</f>
        <v>SH Sat</v>
      </c>
      <c r="N1369" s="11" t="s">
        <v>9079</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14060</v>
      </c>
      <c r="AA1369" s="14">
        <v>41290</v>
      </c>
      <c r="AB1369" s="19">
        <v>41295</v>
      </c>
      <c r="AC1369" s="254">
        <f>VLOOKUP(D1369,Faturamento!D$3:F2804,3,0)</f>
        <v>41321</v>
      </c>
      <c r="AD1369" s="32"/>
      <c r="AE1369" s="14" t="str">
        <f>VLOOKUP(B1369,SAOM!B$2:T2910,16,0)</f>
        <v>-</v>
      </c>
      <c r="AF1369" s="14">
        <f t="shared" si="77"/>
        <v>41380</v>
      </c>
      <c r="AG1369" s="14" t="e">
        <f>VLOOKUP(D1369,Monitoramento!A$2:C1726,3,0)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14050</v>
      </c>
      <c r="M1370" s="24" t="str">
        <f>VLOOKUP(B1370,SAOM!B$2:F3197,5,0)</f>
        <v>SH Sat</v>
      </c>
      <c r="N1370" s="11" t="s">
        <v>9079</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14060</v>
      </c>
      <c r="AA1370" s="14">
        <v>41291</v>
      </c>
      <c r="AB1370" s="19">
        <v>41295</v>
      </c>
      <c r="AC1370" s="254">
        <f>VLOOKUP(D1370,Faturamento!D$3:F2805,3,0)</f>
        <v>41322</v>
      </c>
      <c r="AD1370" s="32"/>
      <c r="AE1370" s="14" t="str">
        <f>VLOOKUP(B1370,SAOM!B$2:T2911,16,0)</f>
        <v>-</v>
      </c>
      <c r="AF1370" s="14">
        <f t="shared" si="77"/>
        <v>41381</v>
      </c>
      <c r="AG1370" s="14">
        <f>VLOOKUP(D1370,Monitoramento!A$2:C1727,3,0)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VLOOKUP(D1371,Monitoramento!A$2:C1728,3,0)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9089</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VLOOKUP(D1372,Monitoramento!A$2:C1729,3,0)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14050</v>
      </c>
      <c r="M1373" s="24" t="str">
        <f>VLOOKUP(B1373,SAOM!B$2:F3200,5,0)</f>
        <v>SH Sat</v>
      </c>
      <c r="N1373" s="11" t="s">
        <v>9079</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14060</v>
      </c>
      <c r="AA1373" s="14">
        <v>41291</v>
      </c>
      <c r="AB1373" s="19">
        <v>41295</v>
      </c>
      <c r="AC1373" s="254">
        <f>VLOOKUP(D1373,Faturamento!D$3:F2808,3,0)</f>
        <v>41322</v>
      </c>
      <c r="AD1373" s="32"/>
      <c r="AE1373" s="14" t="str">
        <f>VLOOKUP(B1373,SAOM!B$2:T2914,16,0)</f>
        <v>-</v>
      </c>
      <c r="AF1373" s="14">
        <f t="shared" si="77"/>
        <v>41381</v>
      </c>
      <c r="AG1373" s="14" t="e">
        <f>VLOOKUP(D1373,Monitoramento!A$2:C1730,3,0)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14050</v>
      </c>
      <c r="M1374" s="24" t="str">
        <f>VLOOKUP(B1374,SAOM!B$2:F3201,5,0)</f>
        <v>SH Sat</v>
      </c>
      <c r="N1374" s="11" t="s">
        <v>9079</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14060</v>
      </c>
      <c r="AA1374" s="14">
        <v>41292</v>
      </c>
      <c r="AB1374" s="19">
        <v>41295</v>
      </c>
      <c r="AC1374" s="254">
        <f>VLOOKUP(D1374,Faturamento!D$3:F2809,3,0)</f>
        <v>41323</v>
      </c>
      <c r="AD1374" s="32"/>
      <c r="AE1374" s="14" t="str">
        <f>VLOOKUP(B1374,SAOM!B$2:T2915,16,0)</f>
        <v>-</v>
      </c>
      <c r="AF1374" s="14">
        <f t="shared" si="77"/>
        <v>41382</v>
      </c>
      <c r="AG1374" s="14">
        <f>VLOOKUP(D1374,Monitoramento!A$2:C1731,3,0)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VLOOKUP(D1375,Monitoramento!A$2:C1732,3,0)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9105</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VLOOKUP(D1376,Monitoramento!A$2:C1733,3,0)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VLOOKUP(D1377,Monitoramento!A$2:C1734,3,0)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9258</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VLOOKUP(D1378,Monitoramento!A$2:C1735,3,0)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VLOOKUP(D1379,Monitoramento!A$2:C1736,3,0)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VLOOKUP(D1380,Monitoramento!A$2:C1737,3,0)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9163</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VLOOKUP(D1381,Monitoramento!A$2:C1738,3,0)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VLOOKUP(D1382,Monitoramento!A$2:C1739,3,0)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VLOOKUP(D1383,Monitoramento!A$2:C1740,3,0)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7977</v>
      </c>
      <c r="AA1384" s="14">
        <v>41235</v>
      </c>
      <c r="AB1384" s="19">
        <v>41277</v>
      </c>
      <c r="AC1384" s="254">
        <f>VLOOKUP(D1384,Faturamento!D$3:F2819,3,0)</f>
        <v>41266</v>
      </c>
      <c r="AD1384" s="32"/>
      <c r="AE1384" s="14" t="str">
        <f>VLOOKUP(B1384,SAOM!B$2:T2925,16,0)</f>
        <v>-</v>
      </c>
      <c r="AF1384" s="14">
        <f t="shared" si="77"/>
        <v>41325</v>
      </c>
      <c r="AG1384" s="14" t="e">
        <f>VLOOKUP(D1384,Monitoramento!A$2:C1741,3,0)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VLOOKUP(D1385,Monitoramento!A$2:C1742,3,0)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9375</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VLOOKUP(D1386,Monitoramento!A$2:C1743,3,0)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VLOOKUP(D1387,Monitoramento!A$2:C1744,3,0)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VLOOKUP(D1388,Monitoramento!A$2:C1745,3,0)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VLOOKUP(D1389,Monitoramento!A$2:C1746,3,0)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9385</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9302</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VLOOKUP(D1390,Monitoramento!A$2:C1747,3,0)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9385</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9302</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VLOOKUP(D1391,Monitoramento!A$2:C1748,3,0)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9385</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9258</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VLOOKUP(D1392,Monitoramento!A$2:C1749,3,0)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14050</v>
      </c>
      <c r="M1393" s="24" t="str">
        <f>VLOOKUP(B1393,SAOM!B$2:F3220,5,0)</f>
        <v>Torre</v>
      </c>
      <c r="N1393" s="31" t="s">
        <v>9393</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13090</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VLOOKUP(D1393,Monitoramento!A$2:C1750,3,0)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14050</v>
      </c>
      <c r="M1394" s="24" t="str">
        <f>VLOOKUP(B1394,SAOM!B$2:F3221,5,0)</f>
        <v>Torre</v>
      </c>
      <c r="N1394" s="31" t="s">
        <v>9393</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12724</v>
      </c>
      <c r="AA1394" s="46">
        <v>41261</v>
      </c>
      <c r="AB1394" s="19">
        <v>41278</v>
      </c>
      <c r="AC1394" s="254">
        <f>VLOOKUP(D1394,Faturamento!D$3:F2829,3,0)</f>
        <v>41292</v>
      </c>
      <c r="AD1394" s="36"/>
      <c r="AE1394" s="46" t="str">
        <f>VLOOKUP(B1394,SAOM!B$2:T2935,16,0)</f>
        <v>-</v>
      </c>
      <c r="AF1394" s="46">
        <f t="shared" si="77"/>
        <v>41351</v>
      </c>
      <c r="AG1394" s="14" t="e">
        <f>VLOOKUP(D1394,Monitoramento!A$2:C1751,3,0)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14050</v>
      </c>
      <c r="M1395" s="24" t="str">
        <f>VLOOKUP(B1395,SAOM!B$2:F3222,5,0)</f>
        <v>Torre</v>
      </c>
      <c r="N1395" s="11" t="s">
        <v>9393</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12723</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VLOOKUP(D1395,Monitoramento!A$2:C1752,3,0)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14050</v>
      </c>
      <c r="M1396" s="24" t="str">
        <f>VLOOKUP(B1396,SAOM!B$2:F3223,5,0)</f>
        <v>Torre</v>
      </c>
      <c r="N1396" s="11" t="s">
        <v>9393</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12026</v>
      </c>
      <c r="AA1396" s="14">
        <v>41261</v>
      </c>
      <c r="AB1396" s="19">
        <v>41263</v>
      </c>
      <c r="AC1396" s="254">
        <f>VLOOKUP(D1396,Faturamento!D$3:F2831,3,0)</f>
        <v>41292</v>
      </c>
      <c r="AD1396" s="32"/>
      <c r="AE1396" s="14" t="str">
        <f>VLOOKUP(B1396,SAOM!B$2:T2937,16,0)</f>
        <v>-</v>
      </c>
      <c r="AF1396" s="14">
        <f t="shared" si="77"/>
        <v>41351</v>
      </c>
      <c r="AG1396" s="14" t="e">
        <f>VLOOKUP(D1396,Monitoramento!A$2:C1753,3,0)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14050</v>
      </c>
      <c r="M1397" s="24" t="str">
        <f>VLOOKUP(B1397,SAOM!B$2:F3224,5,0)</f>
        <v>Torre</v>
      </c>
      <c r="N1397" s="11" t="s">
        <v>9393</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13087</v>
      </c>
      <c r="AA1397" s="14">
        <v>41261</v>
      </c>
      <c r="AB1397" s="19">
        <v>41278</v>
      </c>
      <c r="AC1397" s="254">
        <f>VLOOKUP(D1397,Faturamento!D$3:F2832,3,0)</f>
        <v>41292</v>
      </c>
      <c r="AD1397" s="32"/>
      <c r="AE1397" s="14" t="str">
        <f>VLOOKUP(B1397,SAOM!B$2:T2938,16,0)</f>
        <v>-</v>
      </c>
      <c r="AF1397" s="14">
        <f t="shared" si="77"/>
        <v>41351</v>
      </c>
      <c r="AG1397" s="14">
        <f>VLOOKUP(D1397,Monitoramento!A$2:C1754,3,0)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14050</v>
      </c>
      <c r="M1398" s="24" t="str">
        <f>VLOOKUP(B1398,SAOM!B$2:F3225,5,0)</f>
        <v>Torre</v>
      </c>
      <c r="N1398" s="11" t="s">
        <v>9393</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13087</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VLOOKUP(D1398,Monitoramento!A$2:C1755,3,0)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14050</v>
      </c>
      <c r="M1399" s="24" t="str">
        <f>VLOOKUP(B1399,SAOM!B$2:F3226,5,0)</f>
        <v>Torre</v>
      </c>
      <c r="N1399" s="11" t="s">
        <v>9393</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12026</v>
      </c>
      <c r="AA1399" s="14">
        <v>41262</v>
      </c>
      <c r="AB1399" s="19">
        <v>41278</v>
      </c>
      <c r="AC1399" s="254">
        <f>VLOOKUP(D1399,Faturamento!D$3:F2834,3,0)</f>
        <v>41293</v>
      </c>
      <c r="AD1399" s="32"/>
      <c r="AE1399" s="14" t="str">
        <f>VLOOKUP(B1399,SAOM!B$2:T2940,16,0)</f>
        <v>-</v>
      </c>
      <c r="AF1399" s="14">
        <f t="shared" si="77"/>
        <v>41352</v>
      </c>
      <c r="AG1399" s="14">
        <f>VLOOKUP(D1399,Monitoramento!A$2:C1756,3,0)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14050</v>
      </c>
      <c r="M1400" s="24" t="str">
        <f>VLOOKUP(B1400,SAOM!B$2:F3227,5,0)</f>
        <v>Torre</v>
      </c>
      <c r="N1400" s="11" t="s">
        <v>9393</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12026</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VLOOKUP(D1400,Monitoramento!A$2:C1757,3,0)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9302</v>
      </c>
      <c r="AA1401" s="46">
        <v>41346</v>
      </c>
      <c r="AB1401" s="349">
        <v>41337</v>
      </c>
      <c r="AC1401" s="254">
        <f>VLOOKUP(D1401,Faturamento!D$3:F2836,3,0)</f>
        <v>41377</v>
      </c>
      <c r="AD1401" s="36" t="s">
        <v>15292</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VLOOKUP(D1401,Monitoramento!A$2:C1758,3,0)</f>
        <v>41320</v>
      </c>
      <c r="AH1401" s="98" t="str">
        <f>VLOOKUP(B1401,SAOM!B$2:S3481,18,0)</f>
        <v>10.173.118.1</v>
      </c>
      <c r="AI1401" s="31" t="str">
        <f>VLOOKUP(B1401,SAOM!B$2:U3059,20,0)</f>
        <v>Conectado ao modem</v>
      </c>
      <c r="AJ1401" s="46">
        <v>41324</v>
      </c>
      <c r="AK1401" s="46">
        <v>41346</v>
      </c>
      <c r="AL1401" s="161" t="s">
        <v>8480</v>
      </c>
      <c r="AM1401" s="100" t="s">
        <v>15286</v>
      </c>
      <c r="AN1401" s="100" t="s">
        <v>15634</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9302</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VLOOKUP(D1402,Monitoramento!A$2:C1759,3,0)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9302</v>
      </c>
      <c r="AA1403" s="46">
        <v>41323</v>
      </c>
      <c r="AB1403" s="349">
        <v>41337</v>
      </c>
      <c r="AC1403" s="254">
        <f>VLOOKUP(D1403,Faturamento!D$3:F2838,3,0)</f>
        <v>41354</v>
      </c>
      <c r="AD1403" s="36"/>
      <c r="AE1403" s="46" t="str">
        <f>VLOOKUP(B1403,SAOM!B$2:T2944,16,0)</f>
        <v>-</v>
      </c>
      <c r="AF1403" s="46">
        <f t="shared" si="77"/>
        <v>41413</v>
      </c>
      <c r="AG1403" s="14" t="e">
        <f>VLOOKUP(D1403,Monitoramento!A$2:C1760,3,0)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9426</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15555</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VLOOKUP(D1404,Monitoramento!A$2:C1761,3,0)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9431</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13644</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VLOOKUP(D1405,Monitoramento!A$2:C1762,3,0)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9431</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13644</v>
      </c>
      <c r="AA1406" s="46">
        <v>41372</v>
      </c>
      <c r="AB1406" s="47">
        <v>41404</v>
      </c>
      <c r="AC1406" s="254">
        <f>VLOOKUP(D1406,Faturamento!D$3:F2841,3,0)</f>
        <v>41403</v>
      </c>
      <c r="AD1406" s="36"/>
      <c r="AE1406" s="46" t="str">
        <f>VLOOKUP(B1406,SAOM!B$2:T2947,16,0)</f>
        <v>-</v>
      </c>
      <c r="AF1406" s="46">
        <f t="shared" si="77"/>
        <v>41462</v>
      </c>
      <c r="AG1406" s="14" t="e">
        <f>VLOOKUP(D1406,Monitoramento!A$2:C1763,3,0)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9431</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13100</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VLOOKUP(D1407,Monitoramento!A$2:C1764,3,0)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9431</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13100</v>
      </c>
      <c r="AA1408" s="46">
        <v>41372</v>
      </c>
      <c r="AB1408" s="47">
        <v>41404</v>
      </c>
      <c r="AC1408" s="254">
        <f>VLOOKUP(D1408,Faturamento!D$3:F2843,3,0)</f>
        <v>41403</v>
      </c>
      <c r="AD1408" s="36"/>
      <c r="AE1408" s="46" t="str">
        <f>VLOOKUP(B1408,SAOM!B$2:T2949,16,0)</f>
        <v>-</v>
      </c>
      <c r="AF1408" s="46">
        <f t="shared" si="77"/>
        <v>41462</v>
      </c>
      <c r="AG1408" s="14" t="e">
        <f>VLOOKUP(D1408,Monitoramento!A$2:C1765,3,0)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9431</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VLOOKUP(D1409,Monitoramento!A$2:C1766,3,0)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9431</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13100</v>
      </c>
      <c r="AA1410" s="46">
        <v>41372</v>
      </c>
      <c r="AB1410" s="47">
        <v>41404</v>
      </c>
      <c r="AC1410" s="254">
        <f>VLOOKUP(D1410,Faturamento!D$3:F2845,3,0)</f>
        <v>41403</v>
      </c>
      <c r="AD1410" s="36"/>
      <c r="AE1410" s="46" t="str">
        <f>VLOOKUP(B1410,SAOM!B$2:T2951,16,0)</f>
        <v>-</v>
      </c>
      <c r="AF1410" s="46">
        <f t="shared" si="77"/>
        <v>41462</v>
      </c>
      <c r="AG1410" s="14">
        <f>VLOOKUP(D1410,Monitoramento!A$2:C1767,3,0)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9431</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VLOOKUP(D1411,Monitoramento!A$2:C1768,3,0)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14050</v>
      </c>
      <c r="M1412" s="24" t="str">
        <f>VLOOKUP(B1412,SAOM!B$2:F3239,5,0)</f>
        <v>Torre</v>
      </c>
      <c r="N1412" s="11" t="s">
        <v>9452</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12721</v>
      </c>
      <c r="AA1412" s="14">
        <v>41262</v>
      </c>
      <c r="AB1412" s="19">
        <v>41277</v>
      </c>
      <c r="AC1412" s="254">
        <f>VLOOKUP(D1412,Faturamento!D$3:F2847,3,0)</f>
        <v>41293</v>
      </c>
      <c r="AD1412" s="32"/>
      <c r="AE1412" s="14" t="str">
        <f>VLOOKUP(B1412,SAOM!B$2:T2953,16,0)</f>
        <v>-</v>
      </c>
      <c r="AF1412" s="14">
        <f t="shared" si="77"/>
        <v>41352</v>
      </c>
      <c r="AG1412" s="14" t="e">
        <f>VLOOKUP(D1412,Monitoramento!A$2:C1769,3,0)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14050</v>
      </c>
      <c r="M1413" s="24" t="str">
        <f>VLOOKUP(B1413,SAOM!B$2:F3240,5,0)</f>
        <v>Torre</v>
      </c>
      <c r="N1413" s="31" t="s">
        <v>9452</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12647</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VLOOKUP(D1413,Monitoramento!A$2:C1770,3,0)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14050</v>
      </c>
      <c r="M1414" s="24" t="str">
        <f>VLOOKUP(B1414,SAOM!B$2:F3241,5,0)</f>
        <v>Torre</v>
      </c>
      <c r="N1414" s="11" t="s">
        <v>9452</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12026</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VLOOKUP(D1414,Monitoramento!A$2:C1771,3,0)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VLOOKUP(D1415,Monitoramento!A$2:C1772,3,0)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VLOOKUP(D1416,Monitoramento!A$2:C1773,3,0)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7415</v>
      </c>
      <c r="AA1417" s="46">
        <v>41263</v>
      </c>
      <c r="AB1417" s="19">
        <v>41277</v>
      </c>
      <c r="AC1417" s="254">
        <f>VLOOKUP(D1417,Faturamento!D$3:F2852,3,0)</f>
        <v>41294</v>
      </c>
      <c r="AD1417" s="36" t="s">
        <v>9502</v>
      </c>
      <c r="AE1417" s="46" t="str">
        <f>VLOOKUP(B1417,SAOM!B$2:T2958,16,0)</f>
        <v>-</v>
      </c>
      <c r="AF1417" s="46">
        <f t="shared" si="82"/>
        <v>41353</v>
      </c>
      <c r="AG1417" s="14" t="e">
        <f>VLOOKUP(D1417,Monitoramento!A$2:C1774,3,0)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VLOOKUP(D1418,Monitoramento!A$2:C1775,3,0)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VLOOKUP(D1419,Monitoramento!A$2:C1776,3,0)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13094</v>
      </c>
      <c r="AA1420" s="14">
        <v>41262</v>
      </c>
      <c r="AB1420" s="19">
        <v>41299</v>
      </c>
      <c r="AC1420" s="254">
        <f>VLOOKUP(D1420,Faturamento!D$3:F2855,3,0)</f>
        <v>41293</v>
      </c>
      <c r="AD1420" s="32"/>
      <c r="AE1420" s="14" t="str">
        <f>VLOOKUP(B1420,SAOM!B$2:T2961,16,0)</f>
        <v>-</v>
      </c>
      <c r="AF1420" s="14">
        <f t="shared" si="82"/>
        <v>41352</v>
      </c>
      <c r="AG1420" s="14" t="e">
        <f>VLOOKUP(D1420,Monitoramento!A$2:C1777,3,0)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VLOOKUP(D1421,Monitoramento!A$2:C1778,3,0)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VLOOKUP(D1422,Monitoramento!A$2:C1779,3,0)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7415</v>
      </c>
      <c r="AA1423" s="14">
        <v>41262</v>
      </c>
      <c r="AB1423" s="19">
        <v>41277</v>
      </c>
      <c r="AC1423" s="254">
        <f>VLOOKUP(D1423,Faturamento!D$3:F2858,3,0)</f>
        <v>41293</v>
      </c>
      <c r="AD1423" s="32"/>
      <c r="AE1423" s="14" t="str">
        <f>VLOOKUP(B1423,SAOM!B$2:T2964,16,0)</f>
        <v>-</v>
      </c>
      <c r="AF1423" s="14">
        <f t="shared" si="82"/>
        <v>41352</v>
      </c>
      <c r="AG1423" s="14" t="e">
        <f>VLOOKUP(D1423,Monitoramento!A$2:C1780,3,0)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14050</v>
      </c>
      <c r="M1424" s="24" t="str">
        <f>VLOOKUP(B1424,SAOM!B$2:F3251,5,0)</f>
        <v>Torre</v>
      </c>
      <c r="N1424" s="11" t="s">
        <v>11900</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13087</v>
      </c>
      <c r="AA1424" s="14">
        <v>41262</v>
      </c>
      <c r="AB1424" s="19">
        <v>41278</v>
      </c>
      <c r="AC1424" s="254">
        <f>VLOOKUP(D1424,Faturamento!D$3:F2859,3,0)</f>
        <v>41293</v>
      </c>
      <c r="AD1424" s="32"/>
      <c r="AE1424" s="14" t="str">
        <f>VLOOKUP(B1424,SAOM!B$2:T2965,16,0)</f>
        <v>-</v>
      </c>
      <c r="AF1424" s="14">
        <f t="shared" si="82"/>
        <v>41352</v>
      </c>
      <c r="AG1424" s="14" t="e">
        <f>VLOOKUP(D1424,Monitoramento!A$2:C1781,3,0)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14050</v>
      </c>
      <c r="M1425" s="24" t="str">
        <f>VLOOKUP(B1425,SAOM!B$2:F3252,5,0)</f>
        <v>Torre</v>
      </c>
      <c r="N1425" s="11" t="s">
        <v>11906</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13449</v>
      </c>
      <c r="AA1425" s="14">
        <v>41263</v>
      </c>
      <c r="AB1425" s="19">
        <v>41278</v>
      </c>
      <c r="AC1425" s="254">
        <f>VLOOKUP(D1425,Faturamento!D$3:F2860,3,0)</f>
        <v>41294</v>
      </c>
      <c r="AD1425" s="32"/>
      <c r="AE1425" s="14" t="str">
        <f>VLOOKUP(B1425,SAOM!B$2:T2966,16,0)</f>
        <v>-</v>
      </c>
      <c r="AF1425" s="14">
        <f t="shared" si="82"/>
        <v>41353</v>
      </c>
      <c r="AG1425" s="14">
        <f>VLOOKUP(D1425,Monitoramento!A$2:C1782,3,0)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12185</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VLOOKUP(D1426,Monitoramento!A$2:C1783,3,0)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12185</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VLOOKUP(D1427,Monitoramento!A$2:C1784,3,0)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12185</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VLOOKUP(D1428,Monitoramento!A$2:C1785,3,0)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12185</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VLOOKUP(D1429,Monitoramento!A$2:C1786,3,0)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12185</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15777</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VLOOKUP(D1430,Monitoramento!A$2:C1787,3,0)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12185</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7415</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VLOOKUP(D1431,Monitoramento!A$2:C1788,3,0)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12185</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VLOOKUP(D1432,Monitoramento!A$2:C1789,3,0)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12185</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VLOOKUP(D1433,Monitoramento!A$2:C1790,3,0)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12185</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VLOOKUP(D1434,Monitoramento!A$2:C1791,3,0)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12185</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9502</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VLOOKUP(D1435,Monitoramento!A$2:C1792,3,0)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12185</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VLOOKUP(D1436,Monitoramento!A$2:C1793,3,0)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12222</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VLOOKUP(D1437,Monitoramento!A$2:C1794,3,0)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12222</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VLOOKUP(D1438,Monitoramento!A$2:C1795,3,0)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14050</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14584</v>
      </c>
      <c r="AA1439" s="14">
        <v>41310</v>
      </c>
      <c r="AB1439" s="19">
        <v>41311</v>
      </c>
      <c r="AC1439" s="254">
        <f>VLOOKUP(D1439,Faturamento!D$3:F2874,3,0)</f>
        <v>41341</v>
      </c>
      <c r="AD1439" s="32"/>
      <c r="AE1439" s="14" t="str">
        <f>VLOOKUP(B1439,SAOM!B$2:T2980,16,0)</f>
        <v>-</v>
      </c>
      <c r="AF1439" s="14">
        <f t="shared" si="82"/>
        <v>41400</v>
      </c>
      <c r="AG1439" s="14">
        <f>VLOOKUP(D1439,Monitoramento!A$2:C1796,3,0)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7994</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VLOOKUP(D1440,Monitoramento!A$2:C1797,3,0)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7994</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15298</v>
      </c>
      <c r="AA1441" s="46">
        <v>41333</v>
      </c>
      <c r="AB1441" s="47"/>
      <c r="AC1441" s="254">
        <f>VLOOKUP(D1441,Faturamento!D$3:F2876,3,0)</f>
        <v>41364</v>
      </c>
      <c r="AD1441" s="36"/>
      <c r="AE1441" s="46" t="str">
        <f>VLOOKUP(B1441,SAOM!B$2:T2982,16,0)</f>
        <v>-</v>
      </c>
      <c r="AF1441" s="46">
        <f t="shared" si="82"/>
        <v>41423</v>
      </c>
      <c r="AG1441" s="14" t="e">
        <f>VLOOKUP(D1441,Monitoramento!A$2:C1798,3,0)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7994</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15298</v>
      </c>
      <c r="AA1442" s="46">
        <v>41332</v>
      </c>
      <c r="AB1442" s="47"/>
      <c r="AC1442" s="254">
        <f>VLOOKUP(D1442,Faturamento!D$3:F2877,3,0)</f>
        <v>41363</v>
      </c>
      <c r="AD1442" s="36"/>
      <c r="AE1442" s="46" t="str">
        <f>VLOOKUP(B1442,SAOM!B$2:T2983,16,0)</f>
        <v>-</v>
      </c>
      <c r="AF1442" s="46">
        <f t="shared" si="82"/>
        <v>41422</v>
      </c>
      <c r="AG1442" s="14" t="e">
        <f>VLOOKUP(D1442,Monitoramento!A$2:C1799,3,0)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14050</v>
      </c>
      <c r="M1443" s="24" t="str">
        <f>VLOOKUP(B1443,SAOM!B$2:F3270,5,0)</f>
        <v>SH Sat</v>
      </c>
      <c r="N1443" s="11" t="s">
        <v>7994</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19362</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VLOOKUP(D1443,Monitoramento!A$2:C1800,3,0)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7994</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7978</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VLOOKUP(D1444,Monitoramento!A$2:C1801,3,0)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7994</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7978</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VLOOKUP(D1445,Monitoramento!A$2:C1802,3,0)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7994</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9129</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VLOOKUP(D1446,Monitoramento!A$2:C1803,3,0)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7994</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15844</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VLOOKUP(D1447,Monitoramento!A$2:C1804,3,0)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7994</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15890</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VLOOKUP(D1448,Monitoramento!A$2:C1805,3,0)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7994</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VLOOKUP(D1449,Monitoramento!A$2:C1806,3,0)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VLOOKUP(D1450,Monitoramento!A$2:C1807,3,0)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12276</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16272</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VLOOKUP(D1451,Monitoramento!A$2:C1808,3,0)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7415</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VLOOKUP(D1452,Monitoramento!A$2:C1809,3,0)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14050</v>
      </c>
      <c r="M1453" s="24" t="str">
        <f>VLOOKUP(B1453,SAOM!B$2:F3280,5,0)</f>
        <v>SH Sat</v>
      </c>
      <c r="N1453" s="11" t="s">
        <v>12284</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12723</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VLOOKUP(D1453,Monitoramento!A$2:C1810,3,0)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12288</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19350</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VLOOKUP(D1454,Monitoramento!A$2:C1811,3,0)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14050</v>
      </c>
      <c r="M1455" s="24" t="str">
        <f>VLOOKUP(B1455,SAOM!B$2:F3282,5,0)</f>
        <v>SH Sat</v>
      </c>
      <c r="N1455" s="11" t="s">
        <v>12293</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14623</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VLOOKUP(D1455,Monitoramento!A$2:C1812,3,0)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14050</v>
      </c>
      <c r="M1456" s="22" t="str">
        <f>VLOOKUP(B1456,SAOM!B$2:F3283,5,0)</f>
        <v>SH Sat</v>
      </c>
      <c r="N1456" s="31" t="s">
        <v>12299</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12026</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VLOOKUP(D1456,Monitoramento!A$2:C1813,3,0)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14050</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12721</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VLOOKUP(D1457,Monitoramento!A$2:C1814,3,0)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14050</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14581</v>
      </c>
      <c r="AA1458" s="14">
        <v>41381</v>
      </c>
      <c r="AB1458" s="19">
        <v>41382</v>
      </c>
      <c r="AC1458" s="254">
        <f>VLOOKUP(D1458,Faturamento!D$3:F2893,3,0)</f>
        <v>41412</v>
      </c>
      <c r="AD1458" s="32"/>
      <c r="AE1458" s="14" t="str">
        <f>VLOOKUP(B1458,SAOM!B$2:T2999,16,0)</f>
        <v>-</v>
      </c>
      <c r="AF1458" s="14">
        <f t="shared" si="82"/>
        <v>41471</v>
      </c>
      <c r="AG1458" s="14" t="e">
        <f>VLOOKUP(D1458,Monitoramento!A$2:C1815,3,0)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14050</v>
      </c>
      <c r="M1459" s="24" t="str">
        <f>VLOOKUP(B1459,SAOM!B$2:F3286,5,0)</f>
        <v>SH Sat</v>
      </c>
      <c r="N1459" s="11" t="s">
        <v>12312</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14581</v>
      </c>
      <c r="AA1459" s="14">
        <v>41302</v>
      </c>
      <c r="AB1459" s="19">
        <v>41304</v>
      </c>
      <c r="AC1459" s="254">
        <f>VLOOKUP(D1459,Faturamento!D$3:F2894,3,0)</f>
        <v>41333</v>
      </c>
      <c r="AD1459" s="32"/>
      <c r="AE1459" s="14" t="str">
        <f>VLOOKUP(B1459,SAOM!B$2:T3000,16,0)</f>
        <v>-</v>
      </c>
      <c r="AF1459" s="14">
        <f t="shared" si="82"/>
        <v>41392</v>
      </c>
      <c r="AG1459" s="14">
        <f>VLOOKUP(D1459,Monitoramento!A$2:C1816,3,0)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14050</v>
      </c>
      <c r="M1460" s="24" t="str">
        <f>VLOOKUP(B1460,SAOM!B$2:F3287,5,0)</f>
        <v>SH Sat</v>
      </c>
      <c r="N1460" s="31" t="s">
        <v>12317</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13462</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VLOOKUP(D1460,Monitoramento!A$2:C1817,3,0)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14050</v>
      </c>
      <c r="M1461" s="24" t="str">
        <f>VLOOKUP(B1461,SAOM!B$2:F3288,5,0)</f>
        <v>SH Sat</v>
      </c>
      <c r="N1461" s="11" t="s">
        <v>12317</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11992</v>
      </c>
      <c r="AA1461" s="14">
        <v>41303</v>
      </c>
      <c r="AB1461" s="19">
        <v>41304</v>
      </c>
      <c r="AC1461" s="254">
        <f>VLOOKUP(D1461,Faturamento!D$3:F2896,3,0)</f>
        <v>41322</v>
      </c>
      <c r="AD1461" s="32"/>
      <c r="AE1461" s="14" t="str">
        <f>VLOOKUP(B1461,SAOM!B$2:T3002,16,0)</f>
        <v>-</v>
      </c>
      <c r="AF1461" s="14">
        <f t="shared" si="82"/>
        <v>41393</v>
      </c>
      <c r="AG1461" s="14">
        <f>VLOOKUP(D1461,Monitoramento!A$2:C1818,3,0)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14050</v>
      </c>
      <c r="M1462" s="24" t="str">
        <f>VLOOKUP(B1462,SAOM!B$2:F3289,5,0)</f>
        <v>SH Sat</v>
      </c>
      <c r="N1462" s="31" t="s">
        <v>12317</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11992</v>
      </c>
      <c r="AA1462" s="46">
        <v>41291</v>
      </c>
      <c r="AB1462" s="19">
        <v>41295</v>
      </c>
      <c r="AC1462" s="254">
        <f>VLOOKUP(D1462,Faturamento!D$3:F2897,3,0)</f>
        <v>41326</v>
      </c>
      <c r="AD1462" s="36"/>
      <c r="AE1462" s="46" t="str">
        <f>VLOOKUP(B1462,SAOM!B$2:T3003,16,0)</f>
        <v>-</v>
      </c>
      <c r="AF1462" s="46">
        <f t="shared" si="82"/>
        <v>41381</v>
      </c>
      <c r="AG1462" s="14" t="e">
        <f>VLOOKUP(D1462,Monitoramento!A$2:C1819,3,0)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14050</v>
      </c>
      <c r="M1463" s="24" t="str">
        <f>VLOOKUP(B1463,SAOM!B$2:F3290,5,0)</f>
        <v>SH Sat</v>
      </c>
      <c r="N1463" s="31" t="s">
        <v>12317</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11992</v>
      </c>
      <c r="AA1463" s="46">
        <v>41295</v>
      </c>
      <c r="AB1463" s="19">
        <v>41295</v>
      </c>
      <c r="AC1463" s="254">
        <f>VLOOKUP(D1463,Faturamento!D$3:F2898,3,0)</f>
        <v>41326</v>
      </c>
      <c r="AD1463" s="36"/>
      <c r="AE1463" s="46" t="str">
        <f>VLOOKUP(B1463,SAOM!B$2:T3004,16,0)</f>
        <v>-</v>
      </c>
      <c r="AF1463" s="46">
        <f t="shared" si="82"/>
        <v>41385</v>
      </c>
      <c r="AG1463" s="14">
        <f>VLOOKUP(D1463,Monitoramento!A$2:C1820,3,0)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14050</v>
      </c>
      <c r="M1464" s="24" t="str">
        <f>VLOOKUP(B1464,SAOM!B$2:F3291,5,0)</f>
        <v>SH Sat</v>
      </c>
      <c r="N1464" s="31" t="s">
        <v>12317</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11992</v>
      </c>
      <c r="AA1464" s="46">
        <v>41297</v>
      </c>
      <c r="AB1464" s="19">
        <v>41298</v>
      </c>
      <c r="AC1464" s="254">
        <f>VLOOKUP(D1464,Faturamento!D$3:F2899,3,0)</f>
        <v>41326</v>
      </c>
      <c r="AD1464" s="36"/>
      <c r="AE1464" s="46" t="str">
        <f>VLOOKUP(B1464,SAOM!B$2:T3005,16,0)</f>
        <v>-</v>
      </c>
      <c r="AF1464" s="46">
        <f t="shared" si="82"/>
        <v>41387</v>
      </c>
      <c r="AG1464" s="14" t="e">
        <f>VLOOKUP(D1464,Monitoramento!A$2:C1821,3,0)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14050</v>
      </c>
      <c r="M1465" s="24" t="str">
        <f>VLOOKUP(B1465,SAOM!B$2:F3292,5,0)</f>
        <v>SH Sat</v>
      </c>
      <c r="N1465" s="31" t="s">
        <v>12317</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12026</v>
      </c>
      <c r="AA1465" s="46">
        <v>41295</v>
      </c>
      <c r="AB1465" s="19">
        <v>41295</v>
      </c>
      <c r="AC1465" s="254">
        <f>VLOOKUP(D1465,Faturamento!D$3:F2900,3,0)</f>
        <v>41327</v>
      </c>
      <c r="AD1465" s="36"/>
      <c r="AE1465" s="46" t="str">
        <f>VLOOKUP(B1465,SAOM!B$2:T3006,16,0)</f>
        <v>-</v>
      </c>
      <c r="AF1465" s="46">
        <f t="shared" si="82"/>
        <v>41385</v>
      </c>
      <c r="AG1465" s="14">
        <f>VLOOKUP(D1465,Monitoramento!A$2:C1822,3,0)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14050</v>
      </c>
      <c r="M1466" s="24" t="str">
        <f>VLOOKUP(B1466,SAOM!B$2:F3293,5,0)</f>
        <v>SH Sat</v>
      </c>
      <c r="N1466" s="31" t="s">
        <v>12317</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12026</v>
      </c>
      <c r="AA1466" s="46">
        <v>41296</v>
      </c>
      <c r="AB1466" s="19">
        <v>41298</v>
      </c>
      <c r="AC1466" s="254">
        <f>VLOOKUP(D1466,Faturamento!D$3:F2901,3,0)</f>
        <v>41327</v>
      </c>
      <c r="AD1466" s="36"/>
      <c r="AE1466" s="46" t="str">
        <f>VLOOKUP(B1466,SAOM!B$2:T3007,16,0)</f>
        <v>-</v>
      </c>
      <c r="AF1466" s="46">
        <f t="shared" si="82"/>
        <v>41386</v>
      </c>
      <c r="AG1466" s="14" t="e">
        <f>VLOOKUP(D1466,Monitoramento!A$2:C1823,3,0)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14050</v>
      </c>
      <c r="M1467" s="24" t="str">
        <f>VLOOKUP(B1467,SAOM!B$2:F3294,5,0)</f>
        <v>SH Sat</v>
      </c>
      <c r="N1467" s="11" t="s">
        <v>12317</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12026</v>
      </c>
      <c r="AA1467" s="14">
        <v>41302</v>
      </c>
      <c r="AB1467" s="19">
        <v>41304</v>
      </c>
      <c r="AC1467" s="254">
        <f>VLOOKUP(D1467,Faturamento!D$3:F2902,3,0)</f>
        <v>41328</v>
      </c>
      <c r="AD1467" s="32"/>
      <c r="AE1467" s="14" t="str">
        <f>VLOOKUP(B1467,SAOM!B$2:T3008,16,0)</f>
        <v>-</v>
      </c>
      <c r="AF1467" s="14">
        <f t="shared" si="82"/>
        <v>41392</v>
      </c>
      <c r="AG1467" s="14" t="e">
        <f>VLOOKUP(D1467,Monitoramento!A$2:C1824,3,0)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14050</v>
      </c>
      <c r="M1468" s="24" t="str">
        <f>VLOOKUP(B1468,SAOM!B$2:F3295,5,0)</f>
        <v>SH Sat</v>
      </c>
      <c r="N1468" s="31" t="s">
        <v>12317</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12026</v>
      </c>
      <c r="AA1468" s="46">
        <v>41296</v>
      </c>
      <c r="AB1468" s="19">
        <v>41298</v>
      </c>
      <c r="AC1468" s="254">
        <f>VLOOKUP(D1468,Faturamento!D$3:F2903,3,0)</f>
        <v>41328</v>
      </c>
      <c r="AD1468" s="36"/>
      <c r="AE1468" s="46" t="str">
        <f>VLOOKUP(B1468,SAOM!B$2:T3009,16,0)</f>
        <v>-</v>
      </c>
      <c r="AF1468" s="46">
        <f t="shared" si="82"/>
        <v>41386</v>
      </c>
      <c r="AG1468" s="14" t="e">
        <f>VLOOKUP(D1468,Monitoramento!A$2:C1825,3,0)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14050</v>
      </c>
      <c r="M1469" s="24" t="str">
        <f>VLOOKUP(B1469,SAOM!B$2:F3296,5,0)</f>
        <v>SH Sat</v>
      </c>
      <c r="N1469" s="11" t="s">
        <v>12317</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12026</v>
      </c>
      <c r="AA1469" s="14">
        <v>41304</v>
      </c>
      <c r="AB1469" s="19">
        <v>41304</v>
      </c>
      <c r="AC1469" s="254">
        <f>VLOOKUP(D1469,Faturamento!D$3:F2904,3,0)</f>
        <v>41329</v>
      </c>
      <c r="AD1469" s="32"/>
      <c r="AE1469" s="14" t="str">
        <f>VLOOKUP(B1469,SAOM!B$2:T3010,16,0)</f>
        <v>-</v>
      </c>
      <c r="AF1469" s="14">
        <f t="shared" si="82"/>
        <v>41394</v>
      </c>
      <c r="AG1469" s="14">
        <f>VLOOKUP(D1469,Monitoramento!A$2:C1826,3,0)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14050</v>
      </c>
      <c r="M1470" s="24" t="str">
        <f>VLOOKUP(B1470,SAOM!B$2:F3297,5,0)</f>
        <v>SH Sat</v>
      </c>
      <c r="N1470" s="11" t="s">
        <v>12317</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12026</v>
      </c>
      <c r="AA1470" s="14">
        <v>41297</v>
      </c>
      <c r="AB1470" s="19">
        <v>41299</v>
      </c>
      <c r="AC1470" s="254">
        <f>VLOOKUP(D1470,Faturamento!D$3:F2905,3,0)</f>
        <v>41333</v>
      </c>
      <c r="AD1470" s="32"/>
      <c r="AE1470" s="14" t="str">
        <f>VLOOKUP(B1470,SAOM!B$2:T3011,16,0)</f>
        <v>-</v>
      </c>
      <c r="AF1470" s="14">
        <f t="shared" si="82"/>
        <v>41387</v>
      </c>
      <c r="AG1470" s="14" t="e">
        <f>VLOOKUP(D1470,Monitoramento!A$2:C1827,3,0)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14050</v>
      </c>
      <c r="M1471" s="24" t="str">
        <f>VLOOKUP(B1471,SAOM!B$2:F3298,5,0)</f>
        <v>SH Sat</v>
      </c>
      <c r="N1471" s="11" t="s">
        <v>12317</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12026</v>
      </c>
      <c r="AA1471" s="14">
        <v>41304</v>
      </c>
      <c r="AB1471" s="19">
        <v>41305</v>
      </c>
      <c r="AC1471" s="254">
        <f>VLOOKUP(D1471,Faturamento!D$3:F2906,3,0)</f>
        <v>41333</v>
      </c>
      <c r="AD1471" s="32"/>
      <c r="AE1471" s="14" t="str">
        <f>VLOOKUP(B1471,SAOM!B$2:T3012,16,0)</f>
        <v>-</v>
      </c>
      <c r="AF1471" s="14">
        <f t="shared" si="82"/>
        <v>41394</v>
      </c>
      <c r="AG1471" s="14" t="e">
        <f>VLOOKUP(D1471,Monitoramento!A$2:C1828,3,0)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12317</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VLOOKUP(D1472,Monitoramento!A$2:C1829,3,0)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14050</v>
      </c>
      <c r="M1473" s="24" t="str">
        <f>VLOOKUP(B1473,SAOM!B$2:F3300,5,0)</f>
        <v>SH Sat</v>
      </c>
      <c r="N1473" s="31" t="s">
        <v>12317</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12026</v>
      </c>
      <c r="AA1473" s="46">
        <v>41295</v>
      </c>
      <c r="AB1473" s="19">
        <v>41295</v>
      </c>
      <c r="AC1473" s="254">
        <f>VLOOKUP(D1473,Faturamento!D$3:F2908,3,0)</f>
        <v>41333</v>
      </c>
      <c r="AD1473" s="36"/>
      <c r="AE1473" s="46" t="str">
        <f>VLOOKUP(B1473,SAOM!B$2:T3014,16,0)</f>
        <v>-</v>
      </c>
      <c r="AF1473" s="46">
        <f t="shared" si="82"/>
        <v>41385</v>
      </c>
      <c r="AG1473" s="14" t="e">
        <f>VLOOKUP(D1473,Monitoramento!A$2:C1830,3,0)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14050</v>
      </c>
      <c r="M1474" s="24" t="str">
        <f>VLOOKUP(B1474,SAOM!B$2:F3301,5,0)</f>
        <v>SH Sat</v>
      </c>
      <c r="N1474" s="11" t="s">
        <v>12317</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12026</v>
      </c>
      <c r="AA1474" s="14">
        <v>41302</v>
      </c>
      <c r="AB1474" s="19">
        <v>41304</v>
      </c>
      <c r="AC1474" s="254">
        <f>VLOOKUP(D1474,Faturamento!D$3:F2909,3,0)</f>
        <v>41333</v>
      </c>
      <c r="AD1474" s="32"/>
      <c r="AE1474" s="14" t="str">
        <f>VLOOKUP(B1474,SAOM!B$2:T3015,16,0)</f>
        <v>-</v>
      </c>
      <c r="AF1474" s="14">
        <f t="shared" si="82"/>
        <v>41392</v>
      </c>
      <c r="AG1474" s="14" t="e">
        <f>VLOOKUP(D1474,Monitoramento!A$2:C1831,3,0)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14050</v>
      </c>
      <c r="M1475" s="24" t="str">
        <f>VLOOKUP(B1475,SAOM!B$2:F3302,5,0)</f>
        <v>SH Sat</v>
      </c>
      <c r="N1475" s="11" t="s">
        <v>12317</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11992</v>
      </c>
      <c r="AA1475" s="14">
        <v>41298</v>
      </c>
      <c r="AB1475" s="19">
        <v>41299</v>
      </c>
      <c r="AC1475" s="254">
        <f>VLOOKUP(D1475,Faturamento!D$3:F2910,3,0)</f>
        <v>41334</v>
      </c>
      <c r="AD1475" s="32"/>
      <c r="AE1475" s="14" t="str">
        <f>VLOOKUP(B1475,SAOM!B$2:T3016,16,0)</f>
        <v>-</v>
      </c>
      <c r="AF1475" s="14">
        <f t="shared" si="82"/>
        <v>41388</v>
      </c>
      <c r="AG1475" s="14" t="e">
        <f>VLOOKUP(D1475,Monitoramento!A$2:C1832,3,0)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14050</v>
      </c>
      <c r="M1476" s="24" t="str">
        <f>VLOOKUP(B1476,SAOM!B$2:F3303,5,0)</f>
        <v>SH Sat</v>
      </c>
      <c r="N1476" s="11" t="s">
        <v>12317</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11992</v>
      </c>
      <c r="AA1476" s="14">
        <v>41303</v>
      </c>
      <c r="AB1476" s="19">
        <v>41304</v>
      </c>
      <c r="AC1476" s="254">
        <f>VLOOKUP(D1476,Faturamento!D$3:F2911,3,0)</f>
        <v>41334</v>
      </c>
      <c r="AD1476" s="32"/>
      <c r="AE1476" s="14" t="str">
        <f>VLOOKUP(B1476,SAOM!B$2:T3017,16,0)</f>
        <v>-</v>
      </c>
      <c r="AF1476" s="14">
        <f t="shared" si="82"/>
        <v>41393</v>
      </c>
      <c r="AG1476" s="14">
        <f>VLOOKUP(D1476,Monitoramento!A$2:C1833,3,0)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14050</v>
      </c>
      <c r="M1477" s="24" t="str">
        <f>VLOOKUP(B1477,SAOM!B$2:F3304,5,0)</f>
        <v>SH Sat</v>
      </c>
      <c r="N1477" s="11" t="s">
        <v>12317</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11992</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VLOOKUP(D1477,Monitoramento!A$2:C1834,3,0)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14050</v>
      </c>
      <c r="M1478" s="24" t="str">
        <f>VLOOKUP(B1478,SAOM!B$2:F3305,5,0)</f>
        <v>SH Sat</v>
      </c>
      <c r="N1478" s="11" t="s">
        <v>12317</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11992</v>
      </c>
      <c r="AA1478" s="14">
        <v>41341</v>
      </c>
      <c r="AB1478" s="19">
        <v>41305</v>
      </c>
      <c r="AC1478" s="254">
        <f>VLOOKUP(D1478,Faturamento!D$3:F2913,3,0)</f>
        <v>41372</v>
      </c>
      <c r="AD1478" s="32"/>
      <c r="AE1478" s="14" t="str">
        <f>VLOOKUP(B1478,SAOM!B$2:T3019,16,0)</f>
        <v>-</v>
      </c>
      <c r="AF1478" s="14">
        <f t="shared" si="86"/>
        <v>41431</v>
      </c>
      <c r="AG1478" s="14" t="e">
        <f>VLOOKUP(D1478,Monitoramento!A$2:C1835,3,0)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14050</v>
      </c>
      <c r="M1479" s="24" t="str">
        <f>VLOOKUP(B1479,SAOM!B$2:F3306,5,0)</f>
        <v>SH Sat</v>
      </c>
      <c r="N1479" s="11" t="s">
        <v>12317</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12026</v>
      </c>
      <c r="AA1479" s="14">
        <v>41302</v>
      </c>
      <c r="AB1479" s="19">
        <v>41304</v>
      </c>
      <c r="AC1479" s="254">
        <f>VLOOKUP(D1479,Faturamento!D$3:F2914,3,0)</f>
        <v>41335</v>
      </c>
      <c r="AD1479" s="32"/>
      <c r="AE1479" s="14" t="str">
        <f>VLOOKUP(B1479,SAOM!B$2:T3020,16,0)</f>
        <v>-</v>
      </c>
      <c r="AF1479" s="14">
        <f t="shared" si="86"/>
        <v>41392</v>
      </c>
      <c r="AG1479" s="14">
        <f>VLOOKUP(D1479,Monitoramento!A$2:C1836,3,0)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14050</v>
      </c>
      <c r="M1480" s="24" t="str">
        <f>VLOOKUP(B1480,SAOM!B$2:F3307,5,0)</f>
        <v>SH Sat</v>
      </c>
      <c r="N1480" s="11" t="s">
        <v>12394</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13090</v>
      </c>
      <c r="AA1480" s="14">
        <v>41305</v>
      </c>
      <c r="AB1480" s="19">
        <v>41309</v>
      </c>
      <c r="AC1480" s="254">
        <f>VLOOKUP(D1480,Faturamento!D$3:F2915,3,0)</f>
        <v>41336</v>
      </c>
      <c r="AD1480" s="32"/>
      <c r="AE1480" s="14" t="str">
        <f>VLOOKUP(B1480,SAOM!B$2:T3021,16,0)</f>
        <v>-</v>
      </c>
      <c r="AF1480" s="14">
        <f t="shared" si="86"/>
        <v>41395</v>
      </c>
      <c r="AG1480" s="14">
        <f>VLOOKUP(D1480,Monitoramento!A$2:C1837,3,0)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12400</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17515</v>
      </c>
      <c r="AA1481" s="14">
        <v>41383</v>
      </c>
      <c r="AB1481" s="47">
        <v>41404</v>
      </c>
      <c r="AC1481" s="255">
        <f>VLOOKUP(D1481,Faturamento!D$3:F2916,3,0)</f>
        <v>41414</v>
      </c>
      <c r="AD1481" s="36"/>
      <c r="AE1481" s="46" t="str">
        <f>VLOOKUP(B1481,SAOM!B$2:T3022,16,0)</f>
        <v>-</v>
      </c>
      <c r="AF1481" s="46">
        <f t="shared" si="86"/>
        <v>41473</v>
      </c>
      <c r="AG1481" s="14" t="e">
        <f>VLOOKUP(D1481,Monitoramento!A$2:C1838,3,0)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14050</v>
      </c>
      <c r="M1482" s="22" t="str">
        <f>VLOOKUP(B1482,SAOM!B$2:F3309,5,0)</f>
        <v>SH Sat</v>
      </c>
      <c r="N1482" s="31" t="s">
        <v>12406</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12026</v>
      </c>
      <c r="AA1482" s="46"/>
      <c r="AB1482" s="47">
        <v>41332</v>
      </c>
      <c r="AC1482" s="255" t="e">
        <f>VLOOKUP(D1482,Faturamento!D$3:F2917,3,0)</f>
        <v>#N/A</v>
      </c>
      <c r="AD1482" s="36" t="s">
        <v>15352</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VLOOKUP(D1482,Monitoramento!A$2:C1839,3,0)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14050</v>
      </c>
      <c r="M1483" s="24" t="str">
        <f>VLOOKUP(B1483,SAOM!B$2:F3310,5,0)</f>
        <v>SH Sat</v>
      </c>
      <c r="N1483" s="31" t="s">
        <v>12406</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12026</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VLOOKUP(D1483,Monitoramento!A$2:C1840,3,0)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14050</v>
      </c>
      <c r="M1484" s="24" t="str">
        <f>VLOOKUP(B1484,SAOM!B$2:F3311,5,0)</f>
        <v>SH Sat</v>
      </c>
      <c r="N1484" s="31" t="s">
        <v>12406</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12026</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VLOOKUP(D1484,Monitoramento!A$2:C1841,3,0)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14050</v>
      </c>
      <c r="M1485" s="24" t="str">
        <f>VLOOKUP(B1485,SAOM!B$2:F3312,5,0)</f>
        <v>SH Sat</v>
      </c>
      <c r="N1485" s="31" t="s">
        <v>12406</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19303</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VLOOKUP(D1485,Monitoramento!A$2:C1842,3,0)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14050</v>
      </c>
      <c r="M1486" s="24" t="str">
        <f>VLOOKUP(B1486,SAOM!B$2:F3313,5,0)</f>
        <v>SH Sat</v>
      </c>
      <c r="N1486" s="31" t="s">
        <v>12406</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12798</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VLOOKUP(D1486,Monitoramento!A$2:C1843,3,0)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14050</v>
      </c>
      <c r="M1487" s="24" t="str">
        <f>VLOOKUP(B1487,SAOM!B$2:F3314,5,0)</f>
        <v>SH Sat</v>
      </c>
      <c r="N1487" s="31" t="s">
        <v>12406</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12026</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VLOOKUP(D1487,Monitoramento!A$2:C1844,3,0)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14050</v>
      </c>
      <c r="M1488" s="24" t="str">
        <f>VLOOKUP(B1488,SAOM!B$2:F3315,5,0)</f>
        <v>SH Sat</v>
      </c>
      <c r="N1488" s="31" t="s">
        <v>12406</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12026</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VLOOKUP(D1488,Monitoramento!A$2:C1845,3,0)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14050</v>
      </c>
      <c r="M1489" s="24" t="str">
        <f>VLOOKUP(B1489,SAOM!B$2:F3316,5,0)</f>
        <v>SH Sat</v>
      </c>
      <c r="N1489" s="31" t="s">
        <v>12406</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12026</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VLOOKUP(D1489,Monitoramento!A$2:C1846,3,0)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14050</v>
      </c>
      <c r="M1490" s="24" t="str">
        <f>VLOOKUP(B1490,SAOM!B$2:F3317,5,0)</f>
        <v>SH Sat</v>
      </c>
      <c r="N1490" s="31" t="s">
        <v>12406</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12026</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VLOOKUP(D1490,Monitoramento!A$2:C1847,3,0)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14050</v>
      </c>
      <c r="M1491" s="24" t="str">
        <f>VLOOKUP(B1491,SAOM!B$2:F3318,5,0)</f>
        <v>SH Sat</v>
      </c>
      <c r="N1491" s="11" t="s">
        <v>12431</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13090</v>
      </c>
      <c r="AA1491" s="14">
        <v>41352</v>
      </c>
      <c r="AB1491" s="19">
        <v>41355</v>
      </c>
      <c r="AC1491" s="254">
        <f>VLOOKUP(D1491,Faturamento!D$3:F2926,3,0)</f>
        <v>41383</v>
      </c>
      <c r="AD1491" s="32"/>
      <c r="AE1491" s="14" t="str">
        <f>VLOOKUP(B1491,SAOM!B$2:T3032,16,0)</f>
        <v>-</v>
      </c>
      <c r="AF1491" s="14">
        <f t="shared" si="86"/>
        <v>41442</v>
      </c>
      <c r="AG1491" s="14" t="e">
        <f>VLOOKUP(D1491,Monitoramento!A$2:C1848,3,0)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14050</v>
      </c>
      <c r="M1492" s="24" t="str">
        <f>VLOOKUP(B1492,SAOM!B$2:F3319,5,0)</f>
        <v>SH Sat</v>
      </c>
      <c r="N1492" s="11" t="s">
        <v>8650</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VLOOKUP(D1492,Monitoramento!A$2:C1849,3,0)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14050</v>
      </c>
      <c r="M1493" s="24" t="str">
        <f>VLOOKUP(B1493,SAOM!B$2:F3320,5,0)</f>
        <v>SH Sat</v>
      </c>
      <c r="N1493" s="11" t="s">
        <v>12431</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15765</v>
      </c>
      <c r="AA1493" s="14">
        <v>41352</v>
      </c>
      <c r="AB1493" s="19">
        <v>41355</v>
      </c>
      <c r="AC1493" s="254">
        <f>VLOOKUP(D1493,Faturamento!D$3:F2928,3,0)</f>
        <v>41383</v>
      </c>
      <c r="AD1493" s="32"/>
      <c r="AE1493" s="14" t="str">
        <f>VLOOKUP(B1493,SAOM!B$2:T3034,16,0)</f>
        <v>-</v>
      </c>
      <c r="AF1493" s="14">
        <f t="shared" si="86"/>
        <v>41442</v>
      </c>
      <c r="AG1493" s="14" t="e">
        <f>VLOOKUP(D1493,Monitoramento!A$2:C1850,3,0)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14050</v>
      </c>
      <c r="M1494" s="24" t="str">
        <f>VLOOKUP(B1494,SAOM!B$2:F3321,5,0)</f>
        <v>SH Sat</v>
      </c>
      <c r="N1494" s="11" t="s">
        <v>12431</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VLOOKUP(D1494,Monitoramento!A$2:C1851,3,0)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14050</v>
      </c>
      <c r="M1495" s="24" t="str">
        <f>VLOOKUP(B1495,SAOM!B$2:F3322,5,0)</f>
        <v>SH Sat</v>
      </c>
      <c r="N1495" s="31" t="s">
        <v>12431</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VLOOKUP(D1495,Monitoramento!A$2:C1852,3,0)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14050</v>
      </c>
      <c r="M1496" s="24" t="str">
        <f>VLOOKUP(B1496,SAOM!B$2:F3323,5,0)</f>
        <v>SH Sat</v>
      </c>
      <c r="N1496" s="31" t="s">
        <v>12431</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13090</v>
      </c>
      <c r="AA1496" s="46">
        <v>41351</v>
      </c>
      <c r="AB1496" s="47">
        <v>41355</v>
      </c>
      <c r="AC1496" s="254">
        <f>VLOOKUP(D1496,Faturamento!D$3:F2931,3,0)</f>
        <v>41382</v>
      </c>
      <c r="AD1496" s="36"/>
      <c r="AE1496" s="46" t="str">
        <f>VLOOKUP(B1496,SAOM!B$2:T3037,16,0)</f>
        <v>-</v>
      </c>
      <c r="AF1496" s="46">
        <f t="shared" si="86"/>
        <v>41441</v>
      </c>
      <c r="AG1496" s="14">
        <f>VLOOKUP(D1496,Monitoramento!A$2:C1853,3,0)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14050</v>
      </c>
      <c r="M1497" s="24" t="str">
        <f>VLOOKUP(B1497,SAOM!B$2:F3324,5,0)</f>
        <v>SH Sat</v>
      </c>
      <c r="N1497" s="11" t="s">
        <v>12431</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13090</v>
      </c>
      <c r="AA1497" s="14">
        <v>41354</v>
      </c>
      <c r="AB1497" s="47">
        <v>41355</v>
      </c>
      <c r="AC1497" s="254">
        <f>VLOOKUP(D1497,Faturamento!D$3:F2932,3,0)</f>
        <v>41385</v>
      </c>
      <c r="AD1497" s="32"/>
      <c r="AE1497" s="14" t="str">
        <f>VLOOKUP(B1497,SAOM!B$2:T3038,16,0)</f>
        <v>-</v>
      </c>
      <c r="AF1497" s="14">
        <f t="shared" si="86"/>
        <v>41444</v>
      </c>
      <c r="AG1497" s="14" t="e">
        <f>VLOOKUP(D1497,Monitoramento!A$2:C1854,3,0)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14050</v>
      </c>
      <c r="M1498" s="24" t="str">
        <f>VLOOKUP(B1498,SAOM!B$2:F3325,5,0)</f>
        <v>SH Sat</v>
      </c>
      <c r="N1498" s="31" t="s">
        <v>12431</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13462</v>
      </c>
      <c r="AA1498" s="46">
        <v>41348</v>
      </c>
      <c r="AB1498" s="47">
        <v>41355</v>
      </c>
      <c r="AC1498" s="254">
        <f>VLOOKUP(D1498,Faturamento!D$3:F2933,3,0)</f>
        <v>41379</v>
      </c>
      <c r="AD1498" s="36"/>
      <c r="AE1498" s="46" t="str">
        <f>VLOOKUP(B1498,SAOM!B$2:T3039,16,0)</f>
        <v>-</v>
      </c>
      <c r="AF1498" s="46">
        <f t="shared" si="86"/>
        <v>41438</v>
      </c>
      <c r="AG1498" s="14" t="e">
        <f>VLOOKUP(D1498,Monitoramento!A$2:C1855,3,0)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VLOOKUP(D1499,Monitoramento!A$2:C1856,3,0)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VLOOKUP(D1500,Monitoramento!A$2:C1857,3,0)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12453</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15934</v>
      </c>
      <c r="AA1501" s="46">
        <v>41368</v>
      </c>
      <c r="AB1501" s="47">
        <v>41404</v>
      </c>
      <c r="AC1501" s="254">
        <f>VLOOKUP(D1501,Faturamento!D$3:F2936,3,0)</f>
        <v>41399</v>
      </c>
      <c r="AD1501" s="36"/>
      <c r="AE1501" s="46" t="str">
        <f>VLOOKUP(B1501,SAOM!B$2:T3042,16,0)</f>
        <v>-</v>
      </c>
      <c r="AF1501" s="46">
        <f t="shared" si="86"/>
        <v>41458</v>
      </c>
      <c r="AG1501" s="14" t="e">
        <f>VLOOKUP(D1501,Monitoramento!A$2:C1858,3,0)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12453</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15934</v>
      </c>
      <c r="AA1502" s="46">
        <v>41369</v>
      </c>
      <c r="AB1502" s="47">
        <v>41404</v>
      </c>
      <c r="AC1502" s="254">
        <f>VLOOKUP(D1502,Faturamento!D$3:F2937,3,0)</f>
        <v>41400</v>
      </c>
      <c r="AD1502" s="36"/>
      <c r="AE1502" s="46" t="str">
        <f>VLOOKUP(B1502,SAOM!B$2:T3043,16,0)</f>
        <v>-</v>
      </c>
      <c r="AF1502" s="46">
        <f t="shared" si="86"/>
        <v>41459</v>
      </c>
      <c r="AG1502" s="14" t="e">
        <f>VLOOKUP(D1502,Monitoramento!A$2:C1859,3,0)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12453</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15843</v>
      </c>
      <c r="AA1503" s="46">
        <v>41365</v>
      </c>
      <c r="AB1503" s="47"/>
      <c r="AC1503" s="254">
        <f>VLOOKUP(D1503,Faturamento!D$3:F2938,3,0)</f>
        <v>41396</v>
      </c>
      <c r="AD1503" s="36"/>
      <c r="AE1503" s="46" t="str">
        <f>VLOOKUP(B1503,SAOM!B$2:T3044,16,0)</f>
        <v>-</v>
      </c>
      <c r="AF1503" s="46">
        <f t="shared" si="86"/>
        <v>41455</v>
      </c>
      <c r="AG1503" s="14" t="e">
        <f>VLOOKUP(D1503,Monitoramento!A$2:C1860,3,0)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12453</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15934</v>
      </c>
      <c r="AA1504" s="46">
        <v>41367</v>
      </c>
      <c r="AB1504" s="47">
        <v>41404</v>
      </c>
      <c r="AC1504" s="254">
        <f>VLOOKUP(D1504,Faturamento!D$3:F2939,3,0)</f>
        <v>41398</v>
      </c>
      <c r="AD1504" s="36"/>
      <c r="AE1504" s="46" t="str">
        <f>VLOOKUP(B1504,SAOM!B$2:T3045,16,0)</f>
        <v>-</v>
      </c>
      <c r="AF1504" s="46">
        <f t="shared" si="86"/>
        <v>41457</v>
      </c>
      <c r="AG1504" s="14" t="e">
        <f>VLOOKUP(D1504,Monitoramento!A$2:C1861,3,0)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12453</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15939</v>
      </c>
      <c r="AA1505" s="46">
        <v>41368</v>
      </c>
      <c r="AB1505" s="47">
        <v>41404</v>
      </c>
      <c r="AC1505" s="254">
        <f>VLOOKUP(D1505,Faturamento!D$3:F2940,3,0)</f>
        <v>41399</v>
      </c>
      <c r="AD1505" s="36"/>
      <c r="AE1505" s="46" t="str">
        <f>VLOOKUP(B1505,SAOM!B$2:T3046,16,0)</f>
        <v>-</v>
      </c>
      <c r="AF1505" s="46">
        <f t="shared" si="86"/>
        <v>41458</v>
      </c>
      <c r="AG1505" s="14" t="e">
        <f>VLOOKUP(D1505,Monitoramento!A$2:C1862,3,0)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12453</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15937</v>
      </c>
      <c r="AA1506" s="46">
        <v>41368</v>
      </c>
      <c r="AB1506" s="47">
        <v>41404</v>
      </c>
      <c r="AC1506" s="254">
        <f>VLOOKUP(D1506,Faturamento!D$3:F2941,3,0)</f>
        <v>41399</v>
      </c>
      <c r="AD1506" s="36"/>
      <c r="AE1506" s="46" t="str">
        <f>VLOOKUP(B1506,SAOM!B$2:T3047,16,0)</f>
        <v>-</v>
      </c>
      <c r="AF1506" s="46">
        <f t="shared" si="86"/>
        <v>41458</v>
      </c>
      <c r="AG1506" s="14" t="e">
        <f>VLOOKUP(D1506,Monitoramento!A$2:C1863,3,0)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14050</v>
      </c>
      <c r="M1507" s="24" t="str">
        <f>VLOOKUP(B1507,SAOM!B$2:F3334,5,0)</f>
        <v>SH Sat</v>
      </c>
      <c r="N1507" s="11" t="s">
        <v>12476</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14584</v>
      </c>
      <c r="AA1507" s="14">
        <v>41302</v>
      </c>
      <c r="AB1507" s="19">
        <v>41309</v>
      </c>
      <c r="AC1507" s="254">
        <f>VLOOKUP(D1507,Faturamento!D$3:F2942,3,0)</f>
        <v>41333</v>
      </c>
      <c r="AD1507" s="32"/>
      <c r="AE1507" s="14" t="str">
        <f>VLOOKUP(B1507,SAOM!B$2:T3048,16,0)</f>
        <v>-</v>
      </c>
      <c r="AF1507" s="14">
        <f t="shared" si="86"/>
        <v>41392</v>
      </c>
      <c r="AG1507" s="14" t="e">
        <f>VLOOKUP(D1507,Monitoramento!A$2:C1864,3,0)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14050</v>
      </c>
      <c r="M1508" s="24" t="str">
        <f>VLOOKUP(B1508,SAOM!B$2:F3335,5,0)</f>
        <v>SH Sat</v>
      </c>
      <c r="N1508" s="11" t="s">
        <v>12476</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VLOOKUP(D1508,Monitoramento!A$2:C1865,3,0)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14050</v>
      </c>
      <c r="M1509" s="24" t="str">
        <f>VLOOKUP(B1509,SAOM!B$2:F3336,5,0)</f>
        <v>SH Sat</v>
      </c>
      <c r="N1509" s="11" t="s">
        <v>12476</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14584</v>
      </c>
      <c r="AA1509" s="14">
        <v>41309</v>
      </c>
      <c r="AB1509" s="19">
        <v>41311</v>
      </c>
      <c r="AC1509" s="254">
        <f>VLOOKUP(D1509,Faturamento!D$3:F2944,3,0)</f>
        <v>41340</v>
      </c>
      <c r="AD1509" s="32"/>
      <c r="AE1509" s="14" t="str">
        <f>VLOOKUP(B1509,SAOM!B$2:T3050,16,0)</f>
        <v>-</v>
      </c>
      <c r="AF1509" s="14">
        <f t="shared" si="86"/>
        <v>41399</v>
      </c>
      <c r="AG1509" s="14" t="e">
        <f>VLOOKUP(D1509,Monitoramento!A$2:C1866,3,0)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14050</v>
      </c>
      <c r="M1510" s="24" t="str">
        <f>VLOOKUP(B1510,SAOM!B$2:F3337,5,0)</f>
        <v>SH Sat</v>
      </c>
      <c r="N1510" s="11" t="s">
        <v>12476</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12721</v>
      </c>
      <c r="AA1510" s="14">
        <v>41303</v>
      </c>
      <c r="AB1510" s="19">
        <v>41305</v>
      </c>
      <c r="AC1510" s="254">
        <f>VLOOKUP(D1510,Faturamento!D$3:F2945,3,0)</f>
        <v>41334</v>
      </c>
      <c r="AD1510" s="32"/>
      <c r="AE1510" s="14" t="str">
        <f>VLOOKUP(B1510,SAOM!B$2:T3051,16,0)</f>
        <v>-</v>
      </c>
      <c r="AF1510" s="14">
        <f t="shared" si="86"/>
        <v>41393</v>
      </c>
      <c r="AG1510" s="14" t="e">
        <f>VLOOKUP(D1510,Monitoramento!A$2:C1867,3,0)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14050</v>
      </c>
      <c r="M1511" s="24" t="str">
        <f>VLOOKUP(B1511,SAOM!B$2:F3338,5,0)</f>
        <v>SH Sat</v>
      </c>
      <c r="N1511" s="11" t="s">
        <v>12476</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14584</v>
      </c>
      <c r="AA1511" s="14">
        <v>41304</v>
      </c>
      <c r="AB1511" s="19">
        <v>41309</v>
      </c>
      <c r="AC1511" s="254">
        <f>VLOOKUP(D1511,Faturamento!D$3:F2946,3,0)</f>
        <v>41334</v>
      </c>
      <c r="AD1511" s="32"/>
      <c r="AE1511" s="14" t="str">
        <f>VLOOKUP(B1511,SAOM!B$2:T3052,16,0)</f>
        <v>-</v>
      </c>
      <c r="AF1511" s="14">
        <f t="shared" si="86"/>
        <v>41394</v>
      </c>
      <c r="AG1511" s="14" t="e">
        <f>VLOOKUP(D1511,Monitoramento!A$2:C1868,3,0)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14050</v>
      </c>
      <c r="M1512" s="24" t="str">
        <f>VLOOKUP(B1512,SAOM!B$2:F3339,5,0)</f>
        <v>SH Sat</v>
      </c>
      <c r="N1512" s="11" t="s">
        <v>12476</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14621</v>
      </c>
      <c r="AA1512" s="14">
        <v>41303</v>
      </c>
      <c r="AB1512" s="19">
        <v>41305</v>
      </c>
      <c r="AC1512" s="254">
        <f>VLOOKUP(D1512,Faturamento!D$3:F2947,3,0)</f>
        <v>41335</v>
      </c>
      <c r="AD1512" s="32"/>
      <c r="AE1512" s="14" t="str">
        <f>VLOOKUP(B1512,SAOM!B$2:T3053,16,0)</f>
        <v>-</v>
      </c>
      <c r="AF1512" s="14">
        <f t="shared" si="86"/>
        <v>41393</v>
      </c>
      <c r="AG1512" s="14" t="e">
        <f>VLOOKUP(D1512,Monitoramento!A$2:C1869,3,0)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14050</v>
      </c>
      <c r="M1513" s="24" t="str">
        <f>VLOOKUP(B1513,SAOM!B$2:F3340,5,0)</f>
        <v>SH Sat</v>
      </c>
      <c r="N1513" s="11" t="s">
        <v>9452</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13090</v>
      </c>
      <c r="AA1513" s="14">
        <v>41302</v>
      </c>
      <c r="AB1513" s="19">
        <v>41309</v>
      </c>
      <c r="AC1513" s="254">
        <f>VLOOKUP(D1513,Faturamento!D$3:F2948,3,0)</f>
        <v>41330</v>
      </c>
      <c r="AD1513" s="32"/>
      <c r="AE1513" s="14" t="str">
        <f>VLOOKUP(B1513,SAOM!B$2:T3054,16,0)</f>
        <v>-</v>
      </c>
      <c r="AF1513" s="14">
        <f t="shared" si="86"/>
        <v>41392</v>
      </c>
      <c r="AG1513" s="14" t="e">
        <f>VLOOKUP(D1513,Monitoramento!A$2:C1870,3,0)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14050</v>
      </c>
      <c r="M1514" s="24" t="str">
        <f>VLOOKUP(B1514,SAOM!B$2:F3341,5,0)</f>
        <v>Torre</v>
      </c>
      <c r="N1514" s="11" t="s">
        <v>9452</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12721</v>
      </c>
      <c r="AA1514" s="14">
        <v>41263</v>
      </c>
      <c r="AB1514" s="19">
        <v>41277</v>
      </c>
      <c r="AC1514" s="254">
        <f>VLOOKUP(D1514,Faturamento!D$3:F2949,3,0)</f>
        <v>41294</v>
      </c>
      <c r="AD1514" s="32"/>
      <c r="AE1514" s="14" t="str">
        <f>VLOOKUP(B1514,SAOM!B$2:T3055,16,0)</f>
        <v>-</v>
      </c>
      <c r="AF1514" s="14">
        <f t="shared" si="86"/>
        <v>41353</v>
      </c>
      <c r="AG1514" s="14" t="e">
        <f>VLOOKUP(D1514,Monitoramento!A$2:C1871,3,0)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14050</v>
      </c>
      <c r="M1515" s="24" t="str">
        <f>VLOOKUP(B1515,SAOM!B$2:F3342,5,0)</f>
        <v>Torre</v>
      </c>
      <c r="N1515" s="31" t="s">
        <v>9452</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13090</v>
      </c>
      <c r="AA1515" s="46">
        <v>41264</v>
      </c>
      <c r="AB1515" s="19">
        <v>41281</v>
      </c>
      <c r="AC1515" s="254">
        <f>VLOOKUP(D1515,Faturamento!D$3:F2950,3,0)</f>
        <v>41295</v>
      </c>
      <c r="AD1515" s="36" t="s">
        <v>13461</v>
      </c>
      <c r="AE1515" s="46" t="str">
        <f>VLOOKUP(B1515,SAOM!B$2:T3056,16,0)</f>
        <v>-</v>
      </c>
      <c r="AF1515" s="46">
        <f t="shared" si="86"/>
        <v>41354</v>
      </c>
      <c r="AG1515" s="14" t="e">
        <f>VLOOKUP(D1515,Monitoramento!A$2:C1872,3,0)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14050</v>
      </c>
      <c r="M1516" s="24" t="str">
        <f>VLOOKUP(B1516,SAOM!B$2:F3343,5,0)</f>
        <v>Torre</v>
      </c>
      <c r="N1516" s="31" t="s">
        <v>9452</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13462</v>
      </c>
      <c r="AA1516" s="46">
        <v>41264</v>
      </c>
      <c r="AB1516" s="19">
        <v>41281</v>
      </c>
      <c r="AC1516" s="254">
        <f>VLOOKUP(D1516,Faturamento!D$3:F2951,3,0)</f>
        <v>41295</v>
      </c>
      <c r="AD1516" s="36"/>
      <c r="AE1516" s="46" t="str">
        <f>VLOOKUP(B1516,SAOM!B$2:T3057,16,0)</f>
        <v>-</v>
      </c>
      <c r="AF1516" s="46">
        <f t="shared" si="86"/>
        <v>41354</v>
      </c>
      <c r="AG1516" s="14" t="e">
        <f>VLOOKUP(D1516,Monitoramento!A$2:C1873,3,0)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14050</v>
      </c>
      <c r="M1517" s="24" t="str">
        <f>VLOOKUP(B1517,SAOM!B$2:F3344,5,0)</f>
        <v>Torre</v>
      </c>
      <c r="N1517" s="11" t="s">
        <v>9452</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12026</v>
      </c>
      <c r="AA1517" s="14">
        <v>41263</v>
      </c>
      <c r="AB1517" s="19">
        <v>41278</v>
      </c>
      <c r="AC1517" s="254">
        <f>VLOOKUP(D1517,Faturamento!D$3:F2952,3,0)</f>
        <v>41294</v>
      </c>
      <c r="AD1517" s="32"/>
      <c r="AE1517" s="14" t="str">
        <f>VLOOKUP(B1517,SAOM!B$2:T3058,16,0)</f>
        <v>-</v>
      </c>
      <c r="AF1517" s="14">
        <f t="shared" si="86"/>
        <v>41353</v>
      </c>
      <c r="AG1517" s="14">
        <f>VLOOKUP(D1517,Monitoramento!A$2:C1874,3,0)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15358</v>
      </c>
      <c r="AA1518" s="46">
        <v>41338</v>
      </c>
      <c r="AB1518" s="47"/>
      <c r="AC1518" s="254">
        <f>VLOOKUP(D1518,Faturamento!D$3:F2953,3,0)</f>
        <v>41369</v>
      </c>
      <c r="AD1518" s="36" t="s">
        <v>15556</v>
      </c>
      <c r="AE1518" s="46" t="str">
        <f>VLOOKUP(B1518,SAOM!B$2:T3059,16,0)</f>
        <v>-</v>
      </c>
      <c r="AF1518" s="46">
        <f t="shared" si="86"/>
        <v>41428</v>
      </c>
      <c r="AG1518" s="14">
        <f>VLOOKUP(D1518,Monitoramento!A$2:C1875,3,0)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VLOOKUP(D1519,Monitoramento!A$2:C1876,3,0)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VLOOKUP(D1520,Monitoramento!A$2:C1877,3,0)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VLOOKUP(D1521,Monitoramento!A$2:C1878,3,0)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VLOOKUP(D1522,Monitoramento!A$2:C1879,3,0)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VLOOKUP(D1523,Monitoramento!A$2:C1880,3,0)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VLOOKUP(D1524,Monitoramento!A$2:C1881,3,0)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VLOOKUP(D1525,Monitoramento!A$2:C1882,3,0)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VLOOKUP(D1526,Monitoramento!A$2:C1883,3,0)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VLOOKUP(D1527,Monitoramento!A$2:C1884,3,0)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15538</v>
      </c>
      <c r="AE1528" s="46" t="str">
        <f>VLOOKUP(B1528,SAOM!B$2:T3069,16,0)</f>
        <v>-</v>
      </c>
      <c r="AF1528" s="46">
        <f t="shared" si="86"/>
        <v>41429</v>
      </c>
      <c r="AG1528" s="14" t="e">
        <f>VLOOKUP(D1528,Monitoramento!A$2:C1885,3,0)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VLOOKUP(D1529,Monitoramento!A$2:C1886,3,0)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VLOOKUP(D1530,Monitoramento!A$2:C1887,3,0)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VLOOKUP(D1531,Monitoramento!A$2:C1888,3,0)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14050</v>
      </c>
      <c r="M1532" s="24" t="str">
        <f>VLOOKUP(B1532,SAOM!B$2:F3359,5,0)</f>
        <v>SH Sat</v>
      </c>
      <c r="N1532" s="11" t="s">
        <v>12675</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VLOOKUP(D1532,Monitoramento!A$2:C1889,3,0)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14050</v>
      </c>
      <c r="M1533" s="24" t="str">
        <f>VLOOKUP(B1533,SAOM!B$2:F3360,5,0)</f>
        <v>SH Sat</v>
      </c>
      <c r="N1533" s="11" t="s">
        <v>12675</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14581</v>
      </c>
      <c r="AA1533" s="14">
        <v>41304</v>
      </c>
      <c r="AB1533" s="19">
        <v>41304</v>
      </c>
      <c r="AC1533" s="254">
        <f>VLOOKUP(D1533,Faturamento!D$3:F2968,3,0)</f>
        <v>41334</v>
      </c>
      <c r="AD1533" s="32"/>
      <c r="AE1533" s="14" t="str">
        <f>VLOOKUP(B1533,SAOM!B$2:T3074,16,0)</f>
        <v>-</v>
      </c>
      <c r="AF1533" s="14">
        <f t="shared" si="86"/>
        <v>41394</v>
      </c>
      <c r="AG1533" s="14" t="e">
        <f>VLOOKUP(D1533,Monitoramento!A$2:C1890,3,0)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14050</v>
      </c>
      <c r="M1534" s="24" t="str">
        <f>VLOOKUP(B1534,SAOM!B$2:F3361,5,0)</f>
        <v>SH Sat</v>
      </c>
      <c r="N1534" s="11" t="s">
        <v>12675</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14060</v>
      </c>
      <c r="AA1534" s="14">
        <v>41303</v>
      </c>
      <c r="AB1534" s="19">
        <v>41304</v>
      </c>
      <c r="AC1534" s="254">
        <f>VLOOKUP(D1534,Faturamento!D$3:F2969,3,0)</f>
        <v>41335</v>
      </c>
      <c r="AD1534" s="32"/>
      <c r="AE1534" s="14" t="str">
        <f>VLOOKUP(B1534,SAOM!B$2:T3075,16,0)</f>
        <v>-</v>
      </c>
      <c r="AF1534" s="14">
        <f t="shared" si="86"/>
        <v>41393</v>
      </c>
      <c r="AG1534" s="14">
        <f>VLOOKUP(D1534,Monitoramento!A$2:C1891,3,0)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8741</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VLOOKUP(D1535,Monitoramento!A$2:C1892,3,0)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8741</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VLOOKUP(D1536,Monitoramento!A$2:C1893,3,0)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8650</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VLOOKUP(D1537,Monitoramento!A$2:C1894,3,0)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14050</v>
      </c>
      <c r="M1538" s="24" t="str">
        <f>VLOOKUP(B1538,SAOM!B$2:F3365,5,0)</f>
        <v>SH Sat</v>
      </c>
      <c r="N1538" s="11" t="s">
        <v>7713</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VLOOKUP(D1538,Monitoramento!A$2:C1895,3,0)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14050</v>
      </c>
      <c r="M1539" s="24" t="str">
        <f>VLOOKUP(B1539,SAOM!B$2:F3366,5,0)</f>
        <v>SH Sat</v>
      </c>
      <c r="N1539" s="11" t="s">
        <v>7713</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11992</v>
      </c>
      <c r="AA1539" s="14">
        <v>41306</v>
      </c>
      <c r="AB1539" s="19">
        <v>41309</v>
      </c>
      <c r="AC1539" s="254">
        <f>VLOOKUP(D1539,Faturamento!D$3:F2974,3,0)</f>
        <v>41337</v>
      </c>
      <c r="AD1539" s="32"/>
      <c r="AE1539" s="14" t="str">
        <f>VLOOKUP(B1539,SAOM!B$2:T3080,16,0)</f>
        <v>-</v>
      </c>
      <c r="AF1539" s="14">
        <f t="shared" si="86"/>
        <v>41396</v>
      </c>
      <c r="AG1539" s="14" t="e">
        <f>VLOOKUP(D1539,Monitoramento!A$2:C1896,3,0)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14050</v>
      </c>
      <c r="M1540" s="24" t="str">
        <f>VLOOKUP(B1540,SAOM!B$2:F3367,5,0)</f>
        <v>SH Sat</v>
      </c>
      <c r="N1540" s="11" t="s">
        <v>9452</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14580</v>
      </c>
      <c r="AA1540" s="14">
        <v>41303</v>
      </c>
      <c r="AB1540" s="19">
        <v>41309</v>
      </c>
      <c r="AC1540" s="254">
        <f>VLOOKUP(D1540,Faturamento!D$3:F2975,3,0)</f>
        <v>41333</v>
      </c>
      <c r="AD1540" s="32"/>
      <c r="AE1540" s="14" t="str">
        <f>VLOOKUP(B1540,SAOM!B$2:T3081,16,0)</f>
        <v>-</v>
      </c>
      <c r="AF1540" s="14">
        <f t="shared" si="86"/>
        <v>41393</v>
      </c>
      <c r="AG1540" s="14" t="e">
        <f>VLOOKUP(D1540,Monitoramento!A$2:C1897,3,0)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14050</v>
      </c>
      <c r="M1541" s="24" t="str">
        <f>VLOOKUP(B1541,SAOM!B$2:F3368,5,0)</f>
        <v>SH Sat</v>
      </c>
      <c r="N1541" s="11" t="s">
        <v>9452</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14580</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VLOOKUP(D1541,Monitoramento!A$2:C1898,3,0)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14050</v>
      </c>
      <c r="M1542" s="24" t="str">
        <f>VLOOKUP(B1542,SAOM!B$2:F3369,5,0)</f>
        <v>SH Sat</v>
      </c>
      <c r="N1542" s="11" t="s">
        <v>9452</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14580</v>
      </c>
      <c r="AA1542" s="14">
        <v>41304</v>
      </c>
      <c r="AB1542" s="19">
        <v>41309</v>
      </c>
      <c r="AC1542" s="254">
        <f>VLOOKUP(D1542,Faturamento!D$3:F2977,3,0)</f>
        <v>41335</v>
      </c>
      <c r="AD1542" s="32"/>
      <c r="AE1542" s="14" t="str">
        <f>VLOOKUP(B1542,SAOM!B$2:T3083,16,0)</f>
        <v>-</v>
      </c>
      <c r="AF1542" s="14">
        <f t="shared" si="90"/>
        <v>41394</v>
      </c>
      <c r="AG1542" s="14" t="e">
        <f>VLOOKUP(D1542,Monitoramento!A$2:C1899,3,0)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14050</v>
      </c>
      <c r="M1543" s="24" t="str">
        <f>VLOOKUP(B1543,SAOM!B$2:F3370,5,0)</f>
        <v>SH Sat</v>
      </c>
      <c r="N1543" s="11" t="s">
        <v>7713</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11992</v>
      </c>
      <c r="AA1543" s="14">
        <v>41305</v>
      </c>
      <c r="AB1543" s="19">
        <v>41306</v>
      </c>
      <c r="AC1543" s="254">
        <f>VLOOKUP(D1543,Faturamento!D$3:F2978,3,0)</f>
        <v>41336</v>
      </c>
      <c r="AD1543" s="32"/>
      <c r="AE1543" s="14" t="str">
        <f>VLOOKUP(B1543,SAOM!B$2:T3084,16,0)</f>
        <v>-</v>
      </c>
      <c r="AF1543" s="14">
        <f t="shared" si="90"/>
        <v>41395</v>
      </c>
      <c r="AG1543" s="14" t="e">
        <f>VLOOKUP(D1543,Monitoramento!A$2:C1900,3,0)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14050</v>
      </c>
      <c r="M1544" s="24" t="str">
        <f>VLOOKUP(B1544,SAOM!B$2:F3371,5,0)</f>
        <v>SH Sat</v>
      </c>
      <c r="N1544" s="31" t="s">
        <v>7713</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11992</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VLOOKUP(D1544,Monitoramento!A$2:C1901,3,0)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12888</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13100</v>
      </c>
      <c r="AA1545" s="14">
        <v>41368</v>
      </c>
      <c r="AB1545" s="19">
        <v>41404</v>
      </c>
      <c r="AC1545" s="254">
        <f>VLOOKUP(D1545,Faturamento!D$3:F2980,3,0)</f>
        <v>41399</v>
      </c>
      <c r="AD1545" s="32"/>
      <c r="AE1545" s="14" t="str">
        <f>VLOOKUP(B1545,SAOM!B$2:T3086,16,0)</f>
        <v>-</v>
      </c>
      <c r="AF1545" s="14">
        <f t="shared" si="90"/>
        <v>41458</v>
      </c>
      <c r="AG1545" s="14" t="e">
        <f>VLOOKUP(D1545,Monitoramento!A$2:C1902,3,0)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12888</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15936</v>
      </c>
      <c r="AA1546" s="14">
        <v>41367</v>
      </c>
      <c r="AB1546" s="19">
        <v>41404</v>
      </c>
      <c r="AC1546" s="254">
        <f>VLOOKUP(D1546,Faturamento!D$3:F2981,3,0)</f>
        <v>41398</v>
      </c>
      <c r="AD1546" s="32"/>
      <c r="AE1546" s="14" t="str">
        <f>VLOOKUP(B1546,SAOM!B$2:T3087,16,0)</f>
        <v>-</v>
      </c>
      <c r="AF1546" s="14">
        <f t="shared" si="90"/>
        <v>41457</v>
      </c>
      <c r="AG1546" s="14" t="e">
        <f>VLOOKUP(D1546,Monitoramento!A$2:C1903,3,0)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12888</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15920</v>
      </c>
      <c r="AA1547" s="14">
        <v>41372</v>
      </c>
      <c r="AB1547" s="19">
        <v>41404</v>
      </c>
      <c r="AC1547" s="254">
        <f>VLOOKUP(D1547,Faturamento!D$3:F2982,3,0)</f>
        <v>41403</v>
      </c>
      <c r="AD1547" s="32"/>
      <c r="AE1547" s="14" t="str">
        <f>VLOOKUP(B1547,SAOM!B$2:T3088,16,0)</f>
        <v>-</v>
      </c>
      <c r="AF1547" s="14">
        <f t="shared" si="90"/>
        <v>41462</v>
      </c>
      <c r="AG1547" s="14" t="e">
        <f>VLOOKUP(D1547,Monitoramento!A$2:C1904,3,0)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12888</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13095</v>
      </c>
      <c r="AA1548" s="46">
        <v>41366</v>
      </c>
      <c r="AB1548" s="47">
        <v>41404</v>
      </c>
      <c r="AC1548" s="254">
        <f>VLOOKUP(D1548,Faturamento!D$3:F2983,3,0)</f>
        <v>41397</v>
      </c>
      <c r="AD1548" s="36"/>
      <c r="AE1548" s="46" t="str">
        <f>VLOOKUP(B1548,SAOM!B$2:T3089,16,0)</f>
        <v>-</v>
      </c>
      <c r="AF1548" s="46">
        <f t="shared" si="90"/>
        <v>41456</v>
      </c>
      <c r="AG1548" s="14" t="e">
        <f>VLOOKUP(D1548,Monitoramento!A$2:C1905,3,0)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12888</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15932</v>
      </c>
      <c r="AA1549" s="46">
        <v>41366</v>
      </c>
      <c r="AB1549" s="19">
        <v>41404</v>
      </c>
      <c r="AC1549" s="254">
        <f>VLOOKUP(D1549,Faturamento!D$3:F2984,3,0)</f>
        <v>41397</v>
      </c>
      <c r="AD1549" s="32"/>
      <c r="AE1549" s="14" t="str">
        <f>VLOOKUP(B1549,SAOM!B$2:T3090,16,0)</f>
        <v>-</v>
      </c>
      <c r="AF1549" s="14">
        <f t="shared" si="90"/>
        <v>41456</v>
      </c>
      <c r="AG1549" s="14" t="e">
        <f>VLOOKUP(D1549,Monitoramento!A$2:C1906,3,0)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12888</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13095</v>
      </c>
      <c r="AA1550" s="14">
        <v>41367</v>
      </c>
      <c r="AB1550" s="19">
        <v>41404</v>
      </c>
      <c r="AC1550" s="254">
        <f>VLOOKUP(D1550,Faturamento!D$3:F2985,3,0)</f>
        <v>41398</v>
      </c>
      <c r="AD1550" s="32"/>
      <c r="AE1550" s="14" t="str">
        <f>VLOOKUP(B1550,SAOM!B$2:T3091,16,0)</f>
        <v>-</v>
      </c>
      <c r="AF1550" s="14">
        <f t="shared" si="90"/>
        <v>41457</v>
      </c>
      <c r="AG1550" s="14" t="e">
        <f>VLOOKUP(D1550,Monitoramento!A$2:C1907,3,0)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12888</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15932</v>
      </c>
      <c r="AA1551" s="14">
        <v>41367</v>
      </c>
      <c r="AB1551" s="19">
        <v>41404</v>
      </c>
      <c r="AC1551" s="254">
        <f>VLOOKUP(D1551,Faturamento!D$3:F2986,3,0)</f>
        <v>41398</v>
      </c>
      <c r="AD1551" s="32"/>
      <c r="AE1551" s="14" t="str">
        <f>VLOOKUP(B1551,SAOM!B$2:T3092,16,0)</f>
        <v>-</v>
      </c>
      <c r="AF1551" s="14">
        <f t="shared" si="90"/>
        <v>41457</v>
      </c>
      <c r="AG1551" s="14" t="e">
        <f>VLOOKUP(D1551,Monitoramento!A$2:C1908,3,0)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14050</v>
      </c>
      <c r="M1552" s="24" t="str">
        <f>VLOOKUP(B1552,SAOM!B$2:F3379,5,0)</f>
        <v>SH Sat</v>
      </c>
      <c r="N1552" s="31" t="s">
        <v>12911</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14060</v>
      </c>
      <c r="AA1552" s="46">
        <v>41302</v>
      </c>
      <c r="AB1552" s="47">
        <v>41305</v>
      </c>
      <c r="AC1552" s="254">
        <f>VLOOKUP(D1552,Faturamento!D$3:F2987,3,0)</f>
        <v>41330</v>
      </c>
      <c r="AD1552" s="36"/>
      <c r="AE1552" s="46" t="str">
        <f>VLOOKUP(B1552,SAOM!B$2:T3093,16,0)</f>
        <v>-</v>
      </c>
      <c r="AF1552" s="46">
        <f t="shared" si="90"/>
        <v>41392</v>
      </c>
      <c r="AG1552" s="14" t="e">
        <f>VLOOKUP(D1552,Monitoramento!A$2:C1909,3,0)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14050</v>
      </c>
      <c r="M1553" s="24" t="str">
        <f>VLOOKUP(B1553,SAOM!B$2:F3380,5,0)</f>
        <v>SH Sat</v>
      </c>
      <c r="N1553" s="11" t="s">
        <v>12911</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14060</v>
      </c>
      <c r="AA1553" s="14">
        <v>41302</v>
      </c>
      <c r="AB1553" s="19">
        <v>41305</v>
      </c>
      <c r="AC1553" s="254">
        <f>VLOOKUP(D1553,Faturamento!D$3:F2988,3,0)</f>
        <v>41333</v>
      </c>
      <c r="AD1553" s="32"/>
      <c r="AE1553" s="14" t="str">
        <f>VLOOKUP(B1553,SAOM!B$2:T3094,16,0)</f>
        <v>-</v>
      </c>
      <c r="AF1553" s="14">
        <f t="shared" si="90"/>
        <v>41392</v>
      </c>
      <c r="AG1553" s="14" t="e">
        <f>VLOOKUP(D1553,Monitoramento!A$2:C1910,3,0)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14050</v>
      </c>
      <c r="M1554" s="24" t="str">
        <f>VLOOKUP(B1554,SAOM!B$2:F3381,5,0)</f>
        <v>SH Sat</v>
      </c>
      <c r="N1554" s="11" t="s">
        <v>12911</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14060</v>
      </c>
      <c r="AA1554" s="14">
        <v>41299</v>
      </c>
      <c r="AB1554" s="19">
        <v>41305</v>
      </c>
      <c r="AC1554" s="254">
        <f>VLOOKUP(D1554,Faturamento!D$3:F2989,3,0)</f>
        <v>41333</v>
      </c>
      <c r="AD1554" s="32"/>
      <c r="AE1554" s="14" t="str">
        <f>VLOOKUP(B1554,SAOM!B$2:T3095,16,0)</f>
        <v>-</v>
      </c>
      <c r="AF1554" s="14">
        <f t="shared" si="90"/>
        <v>41389</v>
      </c>
      <c r="AG1554" s="14" t="e">
        <f>VLOOKUP(D1554,Monitoramento!A$2:C1911,3,0)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14050</v>
      </c>
      <c r="M1555" s="24" t="str">
        <f>VLOOKUP(B1555,SAOM!B$2:F3382,5,0)</f>
        <v>SH Sat</v>
      </c>
      <c r="N1555" s="11" t="s">
        <v>7807</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12647</v>
      </c>
      <c r="AA1555" s="14">
        <v>41396</v>
      </c>
      <c r="AB1555" s="19">
        <v>41401</v>
      </c>
      <c r="AC1555" s="254">
        <f>VLOOKUP(D1555,Faturamento!D$3:F2990,3,0)</f>
        <v>41427</v>
      </c>
      <c r="AD1555" s="32"/>
      <c r="AE1555" s="14" t="str">
        <f>VLOOKUP(B1555,SAOM!B$2:T3096,16,0)</f>
        <v>-</v>
      </c>
      <c r="AF1555" s="14">
        <f t="shared" si="90"/>
        <v>41486</v>
      </c>
      <c r="AG1555" s="14" t="e">
        <f>VLOOKUP(D1555,Monitoramento!A$2:C1912,3,0)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14050</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14621</v>
      </c>
      <c r="AA1556" s="14">
        <v>41304</v>
      </c>
      <c r="AB1556" s="19">
        <v>41305</v>
      </c>
      <c r="AC1556" s="254">
        <f>VLOOKUP(D1556,Faturamento!D$3:F2991,3,0)</f>
        <v>41335</v>
      </c>
      <c r="AD1556" s="32"/>
      <c r="AE1556" s="14" t="str">
        <f>VLOOKUP(B1556,SAOM!B$2:T3097,16,0)</f>
        <v>-</v>
      </c>
      <c r="AF1556" s="14">
        <f t="shared" si="90"/>
        <v>41394</v>
      </c>
      <c r="AG1556" s="14" t="e">
        <f>VLOOKUP(D1556,Monitoramento!A$2:C1913,3,0)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14050</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VLOOKUP(D1557,Monitoramento!A$2:C1914,3,0)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14050</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14584</v>
      </c>
      <c r="AA1558" s="14">
        <v>41309</v>
      </c>
      <c r="AB1558" s="19">
        <v>41309</v>
      </c>
      <c r="AC1558" s="254">
        <f>VLOOKUP(D1558,Faturamento!D$3:F2993,3,0)</f>
        <v>41340</v>
      </c>
      <c r="AD1558" s="32"/>
      <c r="AE1558" s="14" t="str">
        <f>VLOOKUP(B1558,SAOM!B$2:T3099,16,0)</f>
        <v>-</v>
      </c>
      <c r="AF1558" s="14">
        <f t="shared" si="90"/>
        <v>41399</v>
      </c>
      <c r="AG1558" s="14" t="e">
        <f>VLOOKUP(D1558,Monitoramento!A$2:C1915,3,0)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14050</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14584</v>
      </c>
      <c r="AA1559" s="14">
        <v>41305</v>
      </c>
      <c r="AB1559" s="19">
        <v>41309</v>
      </c>
      <c r="AC1559" s="254">
        <f>VLOOKUP(D1559,Faturamento!D$3:F2994,3,0)</f>
        <v>41336</v>
      </c>
      <c r="AD1559" s="32"/>
      <c r="AE1559" s="14" t="str">
        <f>VLOOKUP(B1559,SAOM!B$2:T3100,16,0)</f>
        <v>-</v>
      </c>
      <c r="AF1559" s="14">
        <f t="shared" si="90"/>
        <v>41395</v>
      </c>
      <c r="AG1559" s="14" t="e">
        <f>VLOOKUP(D1559,Monitoramento!A$2:C1916,3,0)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9129</v>
      </c>
      <c r="AA1560" s="46">
        <v>41376</v>
      </c>
      <c r="AB1560" s="47">
        <v>41404</v>
      </c>
      <c r="AC1560" s="254">
        <f>VLOOKUP(D1560,Faturamento!D$3:F2995,3,0)</f>
        <v>41407</v>
      </c>
      <c r="AD1560" s="36"/>
      <c r="AE1560" s="46" t="str">
        <f>VLOOKUP(B1560,SAOM!B$2:T3101,16,0)</f>
        <v>-</v>
      </c>
      <c r="AF1560" s="46">
        <f t="shared" si="90"/>
        <v>41466</v>
      </c>
      <c r="AG1560" s="14" t="e">
        <f>VLOOKUP(D1560,Monitoramento!A$2:C1917,3,0)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9129</v>
      </c>
      <c r="AA1561" s="46">
        <v>41376</v>
      </c>
      <c r="AB1561" s="47">
        <v>41404</v>
      </c>
      <c r="AC1561" s="254">
        <f>VLOOKUP(D1561,Faturamento!D$3:F2996,3,0)</f>
        <v>41407</v>
      </c>
      <c r="AD1561" s="36"/>
      <c r="AE1561" s="46" t="str">
        <f>VLOOKUP(B1561,SAOM!B$2:T3102,16,0)</f>
        <v>-</v>
      </c>
      <c r="AF1561" s="46">
        <f t="shared" si="90"/>
        <v>41466</v>
      </c>
      <c r="AG1561" s="14" t="e">
        <f>VLOOKUP(D1561,Monitoramento!A$2:C1918,3,0)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9129</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VLOOKUP(D1562,Monitoramento!A$2:C1919,3,0)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7811</v>
      </c>
      <c r="AA1563" s="46">
        <v>41375</v>
      </c>
      <c r="AB1563" s="47">
        <v>41404</v>
      </c>
      <c r="AC1563" s="254">
        <f>VLOOKUP(D1563,Faturamento!D$3:F2998,3,0)</f>
        <v>41406</v>
      </c>
      <c r="AD1563" s="36"/>
      <c r="AE1563" s="46" t="str">
        <f>VLOOKUP(B1563,SAOM!B$2:T3104,16,0)</f>
        <v>-</v>
      </c>
      <c r="AF1563" s="46">
        <f t="shared" si="90"/>
        <v>41465</v>
      </c>
      <c r="AG1563" s="14" t="e">
        <f>VLOOKUP(D1563,Monitoramento!A$2:C1920,3,0)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VLOOKUP(D1564,Monitoramento!A$2:C1921,3,0)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VLOOKUP(D1565,Monitoramento!A$2:C1922,3,0)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14050</v>
      </c>
      <c r="M1566" s="24" t="str">
        <f>VLOOKUP(B1566,SAOM!B$2:F3393,5,0)</f>
        <v>SH Sat</v>
      </c>
      <c r="N1566" s="31" t="s">
        <v>9079</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14060</v>
      </c>
      <c r="AA1566" s="46">
        <v>41296</v>
      </c>
      <c r="AB1566" s="19">
        <v>41298</v>
      </c>
      <c r="AC1566" s="254">
        <f>VLOOKUP(D1566,Faturamento!D$3:F3001,3,0)</f>
        <v>41327</v>
      </c>
      <c r="AD1566" s="36"/>
      <c r="AE1566" s="46" t="str">
        <f>VLOOKUP(B1566,SAOM!B$2:T3107,16,0)</f>
        <v>-</v>
      </c>
      <c r="AF1566" s="46">
        <f t="shared" si="90"/>
        <v>41386</v>
      </c>
      <c r="AG1566" s="14" t="e">
        <f>VLOOKUP(D1566,Monitoramento!A$2:C1923,3,0)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14050</v>
      </c>
      <c r="M1567" s="24" t="str">
        <f>VLOOKUP(B1567,SAOM!B$2:F3394,5,0)</f>
        <v>SH Sat</v>
      </c>
      <c r="N1567" s="11" t="s">
        <v>9079</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14060</v>
      </c>
      <c r="AA1567" s="14">
        <v>41297</v>
      </c>
      <c r="AB1567" s="19">
        <v>41298</v>
      </c>
      <c r="AC1567" s="254">
        <f>VLOOKUP(D1567,Faturamento!D$3:F3002,3,0)</f>
        <v>41328</v>
      </c>
      <c r="AD1567" s="32"/>
      <c r="AE1567" s="14" t="str">
        <f>VLOOKUP(B1567,SAOM!B$2:T3108,16,0)</f>
        <v>-</v>
      </c>
      <c r="AF1567" s="14">
        <f t="shared" si="90"/>
        <v>41387</v>
      </c>
      <c r="AG1567" s="14">
        <f>VLOOKUP(D1567,Monitoramento!A$2:C1924,3,0)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14050</v>
      </c>
      <c r="M1568" s="24" t="str">
        <f>VLOOKUP(B1568,SAOM!B$2:F3395,5,0)</f>
        <v>SH Sat</v>
      </c>
      <c r="N1568" s="11" t="s">
        <v>9079</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14060</v>
      </c>
      <c r="AA1568" s="14">
        <v>41298</v>
      </c>
      <c r="AB1568" s="19">
        <v>41305</v>
      </c>
      <c r="AC1568" s="254">
        <f>VLOOKUP(D1568,Faturamento!D$3:F3003,3,0)</f>
        <v>41329</v>
      </c>
      <c r="AD1568" s="32"/>
      <c r="AE1568" s="14" t="str">
        <f>VLOOKUP(B1568,SAOM!B$2:T3109,16,0)</f>
        <v>-</v>
      </c>
      <c r="AF1568" s="14">
        <f t="shared" si="90"/>
        <v>41388</v>
      </c>
      <c r="AG1568" s="14" t="e">
        <f>VLOOKUP(D1568,Monitoramento!A$2:C1925,3,0)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14050</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12723</v>
      </c>
      <c r="AA1569" s="14">
        <v>41337</v>
      </c>
      <c r="AB1569" s="347">
        <v>41337</v>
      </c>
      <c r="AC1569" s="254">
        <f>VLOOKUP(D1569,Faturamento!D$3:F3004,3,0)</f>
        <v>41368</v>
      </c>
      <c r="AD1569" s="36" t="s">
        <v>15553</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VLOOKUP(D1569,Monitoramento!A$2:C1926,3,0)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14050</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12723</v>
      </c>
      <c r="AA1570" s="46">
        <v>41334</v>
      </c>
      <c r="AB1570" s="349">
        <v>41337</v>
      </c>
      <c r="AC1570" s="254">
        <f>VLOOKUP(D1570,Faturamento!D$3:F3005,3,0)</f>
        <v>41365</v>
      </c>
      <c r="AD1570" s="36" t="s">
        <v>15557</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VLOOKUP(D1570,Monitoramento!A$2:C1927,3,0)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14050</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15354</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VLOOKUP(D1571,Monitoramento!A$2:C1928,3,0)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14050</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12723</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VLOOKUP(D1572,Monitoramento!A$2:C1929,3,0)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14050</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12798</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VLOOKUP(D1573,Monitoramento!A$2:C1930,3,0)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14050</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15354</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VLOOKUP(D1574,Monitoramento!A$2:C1931,3,0)</f>
        <v>#N/A</v>
      </c>
      <c r="AH1574" s="98" t="str">
        <f>VLOOKUP(B1574,SAOM!B$2:S3654,18,0)</f>
        <v>10.174.71.1</v>
      </c>
      <c r="AI1574" s="11" t="str">
        <f>VLOOKUP(B1574,SAOM!B$2:U3232,20,0)</f>
        <v>Vai deixar conectado no modem.</v>
      </c>
      <c r="AJ1574" s="46">
        <v>41473</v>
      </c>
      <c r="AK1574" s="161" t="s">
        <v>15887</v>
      </c>
      <c r="AL1574" s="100" t="s">
        <v>15287</v>
      </c>
      <c r="AM1574" s="100" t="s">
        <v>20191</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14050</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15354</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VLOOKUP(D1575,Monitoramento!A$2:C1932,3,0)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14050</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15478</v>
      </c>
      <c r="AA1576" s="46">
        <v>41337</v>
      </c>
      <c r="AB1576" s="349">
        <v>41337</v>
      </c>
      <c r="AC1576" s="254">
        <f>VLOOKUP(D1576,Faturamento!D$3:F3011,3,0)</f>
        <v>41368</v>
      </c>
      <c r="AD1576" s="36" t="s">
        <v>15479</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VLOOKUP(D1576,Monitoramento!A$2:C1933,3,0)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14050</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15478</v>
      </c>
      <c r="AA1577" s="14">
        <v>41337</v>
      </c>
      <c r="AB1577" s="347">
        <v>41337</v>
      </c>
      <c r="AC1577" s="254">
        <f>VLOOKUP(D1577,Faturamento!D$3:F3012,3,0)</f>
        <v>41368</v>
      </c>
      <c r="AD1577" s="36" t="s">
        <v>15553</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VLOOKUP(D1577,Monitoramento!A$2:C1934,3,0)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14050</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15354</v>
      </c>
      <c r="AA1578" s="46">
        <v>41338</v>
      </c>
      <c r="AB1578" s="349">
        <v>41337</v>
      </c>
      <c r="AC1578" s="254">
        <f>VLOOKUP(D1578,Faturamento!D$3:F3013,3,0)</f>
        <v>41369</v>
      </c>
      <c r="AD1578" s="36" t="s">
        <v>15558</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VLOOKUP(D1578,Monitoramento!A$2:C1935,3,0)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13013</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9253</v>
      </c>
      <c r="AA1579" s="14">
        <v>41359</v>
      </c>
      <c r="AB1579" s="19">
        <v>41390</v>
      </c>
      <c r="AC1579" s="254">
        <f>VLOOKUP(D1579,Faturamento!D$3:F3014,3,0)</f>
        <v>41390</v>
      </c>
      <c r="AD1579" s="32"/>
      <c r="AE1579" s="14" t="str">
        <f>VLOOKUP(B1579,SAOM!B$2:T3120,16,0)</f>
        <v>-</v>
      </c>
      <c r="AF1579" s="14">
        <f t="shared" si="90"/>
        <v>41449</v>
      </c>
      <c r="AG1579" s="14" t="e">
        <f>VLOOKUP(D1579,Monitoramento!A$2:C1936,3,0)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13013</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7415</v>
      </c>
      <c r="AA1580" s="47">
        <v>41394</v>
      </c>
      <c r="AB1580" s="47"/>
      <c r="AC1580" s="255">
        <f>VLOOKUP(D1580,Faturamento!D$3:F3015,3,0)</f>
        <v>41425</v>
      </c>
      <c r="AD1580" s="36"/>
      <c r="AE1580" s="46" t="str">
        <f>VLOOKUP(B1580,SAOM!B$2:T3121,16,0)</f>
        <v>-</v>
      </c>
      <c r="AF1580" s="46">
        <f t="shared" si="90"/>
        <v>41484</v>
      </c>
      <c r="AG1580" s="14" t="e">
        <f>VLOOKUP(D1580,Monitoramento!A$2:C1937,3,0)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13013</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VLOOKUP(D1581,Monitoramento!A$2:C1938,3,0)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13013</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9302</v>
      </c>
      <c r="AA1582" s="46">
        <v>41360</v>
      </c>
      <c r="AB1582" s="47">
        <v>41390</v>
      </c>
      <c r="AC1582" s="254">
        <f>VLOOKUP(D1582,Faturamento!D$3:F3017,3,0)</f>
        <v>41391</v>
      </c>
      <c r="AD1582" s="36"/>
      <c r="AE1582" s="46" t="str">
        <f>VLOOKUP(B1582,SAOM!B$2:T3123,16,0)</f>
        <v>-</v>
      </c>
      <c r="AF1582" s="46">
        <f t="shared" si="90"/>
        <v>41450</v>
      </c>
      <c r="AG1582" s="14" t="e">
        <f>VLOOKUP(D1582,Monitoramento!A$2:C1939,3,0)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14050</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14534</v>
      </c>
      <c r="AA1583" s="46">
        <v>41339</v>
      </c>
      <c r="AB1583" s="47">
        <v>41340</v>
      </c>
      <c r="AC1583" s="254">
        <f>VLOOKUP(D1583,Faturamento!D$3:F3018,3,0)</f>
        <v>41370</v>
      </c>
      <c r="AD1583" s="36" t="s">
        <v>15553</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VLOOKUP(D1583,Monitoramento!A$2:C1940,3,0)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14050</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14534</v>
      </c>
      <c r="AA1584" s="14">
        <v>41338</v>
      </c>
      <c r="AB1584" s="47">
        <v>41340</v>
      </c>
      <c r="AC1584" s="254">
        <f>VLOOKUP(D1584,Faturamento!D$3:F3019,3,0)</f>
        <v>41369</v>
      </c>
      <c r="AD1584" s="32" t="s">
        <v>15553</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VLOOKUP(D1584,Monitoramento!A$2:C1941,3,0)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13093</v>
      </c>
      <c r="AA1585" s="46">
        <v>41339</v>
      </c>
      <c r="AB1585" s="47">
        <v>41390</v>
      </c>
      <c r="AC1585" s="254">
        <f>VLOOKUP(D1585,Faturamento!D$3:F3020,3,0)</f>
        <v>41370</v>
      </c>
      <c r="AD1585" s="36" t="s">
        <v>15553</v>
      </c>
      <c r="AE1585" s="46" t="str">
        <f>VLOOKUP(B1585,SAOM!B$2:T3126,16,0)</f>
        <v>-</v>
      </c>
      <c r="AF1585" s="46">
        <f t="shared" si="90"/>
        <v>41429</v>
      </c>
      <c r="AG1585" s="14" t="e">
        <f>VLOOKUP(D1585,Monitoramento!A$2:C1942,3,0)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13093</v>
      </c>
      <c r="AA1586" s="46">
        <v>41334</v>
      </c>
      <c r="AB1586" s="47">
        <v>41390</v>
      </c>
      <c r="AC1586" s="254">
        <f>VLOOKUP(D1586,Faturamento!D$3:F3021,3,0)</f>
        <v>41365</v>
      </c>
      <c r="AD1586" s="36" t="s">
        <v>15553</v>
      </c>
      <c r="AE1586" s="46" t="str">
        <f>VLOOKUP(B1586,SAOM!B$2:T3127,16,0)</f>
        <v>-</v>
      </c>
      <c r="AF1586" s="46">
        <f t="shared" si="90"/>
        <v>41424</v>
      </c>
      <c r="AG1586" s="14" t="e">
        <f>VLOOKUP(D1586,Monitoramento!A$2:C1943,3,0)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13043</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9253</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VLOOKUP(D1587,Monitoramento!A$2:C1944,3,0)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13043</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VLOOKUP(D1588,Monitoramento!A$2:C1945,3,0)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13043</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VLOOKUP(D1589,Monitoramento!A$2:C1946,3,0)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14050</v>
      </c>
      <c r="M1590" s="24" t="str">
        <f>VLOOKUP(B1590,SAOM!B$2:F3417,5,0)</f>
        <v>SH Sat</v>
      </c>
      <c r="N1590" s="11" t="s">
        <v>13054</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14060</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VLOOKUP(D1590,Monitoramento!A$2:C1947,3,0)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14050</v>
      </c>
      <c r="M1591" s="22" t="str">
        <f>VLOOKUP(B1591,SAOM!B$2:F3418,5,0)</f>
        <v>SH Sat</v>
      </c>
      <c r="N1591" s="31" t="s">
        <v>13054</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12647</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VLOOKUP(D1591,Monitoramento!A$2:C1948,3,0)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14050</v>
      </c>
      <c r="M1592" s="24" t="str">
        <f>VLOOKUP(B1592,SAOM!B$2:F3419,5,0)</f>
        <v>SH Sat</v>
      </c>
      <c r="N1592" s="11" t="s">
        <v>13054</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12798</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VLOOKUP(D1592,Monitoramento!A$2:C1949,3,0)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14050</v>
      </c>
      <c r="M1593" s="24" t="str">
        <f>VLOOKUP(B1593,SAOM!B$2:F3420,5,0)</f>
        <v>SH Sat</v>
      </c>
      <c r="N1593" s="11" t="s">
        <v>13054</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14060</v>
      </c>
      <c r="AA1593" s="14">
        <v>41337</v>
      </c>
      <c r="AB1593" s="19">
        <v>41340</v>
      </c>
      <c r="AC1593" s="254">
        <f>VLOOKUP(D1593,Faturamento!D$3:F3028,3,0)</f>
        <v>41368</v>
      </c>
      <c r="AD1593" s="32" t="s">
        <v>15552</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VLOOKUP(D1593,Monitoramento!A$2:C1950,3,0)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14050</v>
      </c>
      <c r="M1594" s="24" t="str">
        <f>VLOOKUP(B1594,SAOM!B$2:F3421,5,0)</f>
        <v>SH Sat</v>
      </c>
      <c r="N1594" s="11" t="s">
        <v>13054</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14060</v>
      </c>
      <c r="AA1594" s="14">
        <v>41337</v>
      </c>
      <c r="AB1594" s="19">
        <v>41341</v>
      </c>
      <c r="AC1594" s="254">
        <f>VLOOKUP(D1594,Faturamento!D$3:F3029,3,0)</f>
        <v>41368</v>
      </c>
      <c r="AD1594" s="32" t="s">
        <v>15552</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VLOOKUP(D1594,Monitoramento!A$2:C1951,3,0)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14050</v>
      </c>
      <c r="M1595" s="24" t="str">
        <f>VLOOKUP(B1595,SAOM!B$2:F3422,5,0)</f>
        <v>SH Sat</v>
      </c>
      <c r="N1595" s="11" t="s">
        <v>13054</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14060</v>
      </c>
      <c r="AA1595" s="14">
        <v>41337</v>
      </c>
      <c r="AB1595" s="19">
        <v>41340</v>
      </c>
      <c r="AC1595" s="254">
        <f>VLOOKUP(D1595,Faturamento!D$3:F3030,3,0)</f>
        <v>41368</v>
      </c>
      <c r="AD1595" s="32" t="s">
        <v>15552</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VLOOKUP(D1595,Monitoramento!A$2:C1952,3,0)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13054</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VLOOKUP(D1596,Monitoramento!A$2:C1953,3,0)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14050</v>
      </c>
      <c r="M1597" s="24" t="str">
        <f>VLOOKUP(B1597,SAOM!B$2:F3424,5,0)</f>
        <v>SH Sat</v>
      </c>
      <c r="N1597" s="11" t="s">
        <v>13054</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14060</v>
      </c>
      <c r="AA1597" s="14">
        <v>41334</v>
      </c>
      <c r="AB1597" s="19">
        <v>41334</v>
      </c>
      <c r="AC1597" s="254">
        <f>VLOOKUP(D1597,Faturamento!D$3:F3032,3,0)</f>
        <v>41365</v>
      </c>
      <c r="AD1597" s="32" t="s">
        <v>15552</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VLOOKUP(D1597,Monitoramento!A$2:C1954,3,0)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14050</v>
      </c>
      <c r="M1598" s="24" t="str">
        <f>VLOOKUP(B1598,SAOM!B$2:F3425,5,0)</f>
        <v>SH Sat</v>
      </c>
      <c r="N1598" s="11" t="s">
        <v>13054</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VLOOKUP(D1598,Monitoramento!A$2:C1955,3,0)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14050</v>
      </c>
      <c r="M1599" s="24" t="str">
        <f>VLOOKUP(B1599,SAOM!B$2:F3426,5,0)</f>
        <v>SH Sat</v>
      </c>
      <c r="N1599" s="31" t="s">
        <v>13054</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13644</v>
      </c>
      <c r="AA1599" s="46">
        <v>41338</v>
      </c>
      <c r="AB1599" s="47">
        <v>41340</v>
      </c>
      <c r="AC1599" s="254">
        <f>VLOOKUP(D1599,Faturamento!D$3:F3034,3,0)</f>
        <v>41369</v>
      </c>
      <c r="AD1599" s="36" t="s">
        <v>15552</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VLOOKUP(D1599,Monitoramento!A$2:C1956,3,0)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14050</v>
      </c>
      <c r="M1600" s="24" t="str">
        <f>VLOOKUP(B1600,SAOM!B$2:F3427,5,0)</f>
        <v>SH Sat</v>
      </c>
      <c r="N1600" s="11" t="s">
        <v>13054</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14534</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VLOOKUP(D1600,Monitoramento!A$2:C1957,3,0)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14050</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11992</v>
      </c>
      <c r="AA1601" s="46">
        <v>41348</v>
      </c>
      <c r="AB1601" s="19">
        <v>41353</v>
      </c>
      <c r="AC1601" s="254">
        <f>VLOOKUP(D1601,Faturamento!D$3:F3036,3,0)</f>
        <v>41379</v>
      </c>
      <c r="AD1601" s="32"/>
      <c r="AE1601" s="14" t="str">
        <f>VLOOKUP(B1601,SAOM!B$2:T3142,16,0)</f>
        <v>-</v>
      </c>
      <c r="AF1601" s="14">
        <f t="shared" si="90"/>
        <v>41438</v>
      </c>
      <c r="AG1601" s="14" t="e">
        <f>VLOOKUP(D1601,Monitoramento!A$2:C1958,3,0)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14050</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12026</v>
      </c>
      <c r="AA1602" s="14">
        <v>41348</v>
      </c>
      <c r="AB1602" s="19">
        <v>41353</v>
      </c>
      <c r="AC1602" s="254">
        <f>VLOOKUP(D1602,Faturamento!D$3:F3037,3,0)</f>
        <v>41379</v>
      </c>
      <c r="AD1602" s="32"/>
      <c r="AE1602" s="14" t="str">
        <f>VLOOKUP(B1602,SAOM!B$2:T3143,16,0)</f>
        <v>-</v>
      </c>
      <c r="AF1602" s="14">
        <f t="shared" si="90"/>
        <v>41438</v>
      </c>
      <c r="AG1602" s="14" t="e">
        <f>VLOOKUP(D1602,Monitoramento!A$2:C1959,3,0)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14050</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12798</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VLOOKUP(D1603,Monitoramento!A$2:C1960,3,0)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14050</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12026</v>
      </c>
      <c r="AA1604" s="46">
        <v>41348</v>
      </c>
      <c r="AB1604" s="47">
        <v>41353</v>
      </c>
      <c r="AC1604" s="254">
        <f>VLOOKUP(D1604,Faturamento!D$3:F3039,3,0)</f>
        <v>41379</v>
      </c>
      <c r="AD1604" s="36"/>
      <c r="AE1604" s="46" t="str">
        <f>VLOOKUP(B1604,SAOM!B$2:T3145,16,0)</f>
        <v>-</v>
      </c>
      <c r="AF1604" s="46">
        <f t="shared" si="90"/>
        <v>41438</v>
      </c>
      <c r="AG1604" s="14" t="e">
        <f>VLOOKUP(D1604,Monitoramento!A$2:C1961,3,0)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14050</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12026</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VLOOKUP(D1605,Monitoramento!A$2:C1962,3,0)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14050</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11992</v>
      </c>
      <c r="AA1606" s="14">
        <v>41348</v>
      </c>
      <c r="AB1606" s="47">
        <v>41353</v>
      </c>
      <c r="AC1606" s="254">
        <f>VLOOKUP(D1606,Faturamento!D$3:F3041,3,0)</f>
        <v>41379</v>
      </c>
      <c r="AD1606" s="32"/>
      <c r="AE1606" s="14" t="str">
        <f>VLOOKUP(B1606,SAOM!B$2:T3147,16,0)</f>
        <v>-</v>
      </c>
      <c r="AF1606" s="14">
        <f t="shared" si="94"/>
        <v>41438</v>
      </c>
      <c r="AG1606" s="14" t="e">
        <f>VLOOKUP(D1606,Monitoramento!A$2:C1963,3,0)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14050</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19431</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VLOOKUP(D1607,Monitoramento!A$2:C1964,3,0)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14050</v>
      </c>
      <c r="M1608" s="24" t="str">
        <f>VLOOKUP(B1608,SAOM!B$2:F3435,5,0)</f>
        <v>SH Sat</v>
      </c>
      <c r="N1608" s="11" t="s">
        <v>13324</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14622</v>
      </c>
      <c r="AA1608" s="14">
        <v>41311</v>
      </c>
      <c r="AB1608" s="19">
        <v>41313</v>
      </c>
      <c r="AC1608" s="254">
        <f>VLOOKUP(D1608,Faturamento!D$3:F3043,3,0)</f>
        <v>41342</v>
      </c>
      <c r="AD1608" s="32"/>
      <c r="AE1608" s="14" t="str">
        <f>VLOOKUP(B1608,SAOM!B$2:T3149,16,0)</f>
        <v>-</v>
      </c>
      <c r="AF1608" s="14">
        <f t="shared" si="94"/>
        <v>41401</v>
      </c>
      <c r="AG1608" s="14" t="e">
        <f>VLOOKUP(D1608,Monitoramento!A$2:C1965,3,0)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14050</v>
      </c>
      <c r="M1609" s="24" t="str">
        <f>VLOOKUP(B1609,SAOM!B$2:F3436,5,0)</f>
        <v>SH Sat</v>
      </c>
      <c r="N1609" s="11" t="s">
        <v>13324</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14622</v>
      </c>
      <c r="AA1609" s="14">
        <v>41309</v>
      </c>
      <c r="AB1609" s="19">
        <v>41310</v>
      </c>
      <c r="AC1609" s="254">
        <f>VLOOKUP(D1609,Faturamento!D$3:F3044,3,0)</f>
        <v>41340</v>
      </c>
      <c r="AD1609" s="32"/>
      <c r="AE1609" s="14" t="str">
        <f>VLOOKUP(B1609,SAOM!B$2:T3150,16,0)</f>
        <v>-</v>
      </c>
      <c r="AF1609" s="14">
        <f t="shared" si="94"/>
        <v>41399</v>
      </c>
      <c r="AG1609" s="14" t="e">
        <f>VLOOKUP(D1609,Monitoramento!A$2:C1966,3,0)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14050</v>
      </c>
      <c r="M1610" s="24" t="str">
        <f>VLOOKUP(B1610,SAOM!B$2:F3437,5,0)</f>
        <v>SH Sat</v>
      </c>
      <c r="N1610" s="11" t="s">
        <v>13324</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14625</v>
      </c>
      <c r="AA1610" s="46">
        <v>41310</v>
      </c>
      <c r="AB1610" s="19">
        <v>41313</v>
      </c>
      <c r="AC1610" s="254">
        <f>VLOOKUP(D1610,Faturamento!D$3:F3045,3,0)</f>
        <v>41341</v>
      </c>
      <c r="AD1610" s="32"/>
      <c r="AE1610" s="14" t="str">
        <f>VLOOKUP(B1610,SAOM!B$2:T3151,16,0)</f>
        <v>-</v>
      </c>
      <c r="AF1610" s="14">
        <f t="shared" si="94"/>
        <v>41400</v>
      </c>
      <c r="AG1610" s="14" t="e">
        <f>VLOOKUP(D1610,Monitoramento!A$2:C1967,3,0)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14050</v>
      </c>
      <c r="M1611" s="24" t="str">
        <f>VLOOKUP(B1611,SAOM!B$2:F3438,5,0)</f>
        <v>SH Sat</v>
      </c>
      <c r="N1611" s="11" t="s">
        <v>13324</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14622</v>
      </c>
      <c r="AA1611" s="14">
        <v>41303</v>
      </c>
      <c r="AB1611" s="19">
        <v>41305</v>
      </c>
      <c r="AC1611" s="254">
        <f>VLOOKUP(D1611,Faturamento!D$3:F3046,3,0)</f>
        <v>41334</v>
      </c>
      <c r="AD1611" s="32"/>
      <c r="AE1611" s="14" t="str">
        <f>VLOOKUP(B1611,SAOM!B$2:T3152,16,0)</f>
        <v>-</v>
      </c>
      <c r="AF1611" s="14">
        <f t="shared" si="94"/>
        <v>41393</v>
      </c>
      <c r="AG1611" s="14" t="e">
        <f>VLOOKUP(D1611,Monitoramento!A$2:C1968,3,0)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14050</v>
      </c>
      <c r="M1612" s="24" t="str">
        <f>VLOOKUP(B1612,SAOM!B$2:F3439,5,0)</f>
        <v>SH Sat</v>
      </c>
      <c r="N1612" s="11" t="s">
        <v>13324</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14622</v>
      </c>
      <c r="AA1612" s="14">
        <v>41304</v>
      </c>
      <c r="AB1612" s="19">
        <v>41310</v>
      </c>
      <c r="AC1612" s="254">
        <f>VLOOKUP(D1612,Faturamento!D$3:F3047,3,0)</f>
        <v>41335</v>
      </c>
      <c r="AD1612" s="32"/>
      <c r="AE1612" s="14" t="str">
        <f>VLOOKUP(B1612,SAOM!B$2:T3153,16,0)</f>
        <v>-</v>
      </c>
      <c r="AF1612" s="14">
        <f t="shared" si="94"/>
        <v>41394</v>
      </c>
      <c r="AG1612" s="14" t="e">
        <f>VLOOKUP(D1612,Monitoramento!A$2:C1969,3,0)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14050</v>
      </c>
      <c r="M1613" s="24" t="str">
        <f>VLOOKUP(B1613,SAOM!B$2:F3440,5,0)</f>
        <v>SH Sat</v>
      </c>
      <c r="N1613" s="31" t="s">
        <v>13324</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14622</v>
      </c>
      <c r="AA1613" s="46">
        <v>41351</v>
      </c>
      <c r="AB1613" s="47">
        <v>41313</v>
      </c>
      <c r="AC1613" s="254">
        <f>VLOOKUP(D1613,Faturamento!D$3:F3048,3,0)</f>
        <v>41382</v>
      </c>
      <c r="AD1613" s="36" t="s">
        <v>15353</v>
      </c>
      <c r="AE1613" s="46" t="str">
        <f>VLOOKUP(B1613,SAOM!B$2:T3154,16,0)</f>
        <v>-</v>
      </c>
      <c r="AF1613" s="46">
        <f t="shared" si="94"/>
        <v>41441</v>
      </c>
      <c r="AG1613" s="14" t="e">
        <f>VLOOKUP(D1613,Monitoramento!A$2:C1970,3,0)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14050</v>
      </c>
      <c r="M1614" s="24" t="str">
        <f>VLOOKUP(B1614,SAOM!B$2:F3441,5,0)</f>
        <v>SH Sat</v>
      </c>
      <c r="N1614" s="11" t="s">
        <v>13324</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14622</v>
      </c>
      <c r="AA1614" s="14">
        <v>41310</v>
      </c>
      <c r="AB1614" s="19">
        <v>41130</v>
      </c>
      <c r="AC1614" s="254">
        <f>VLOOKUP(D1614,Faturamento!D$3:F3049,3,0)</f>
        <v>41341</v>
      </c>
      <c r="AD1614" s="32"/>
      <c r="AE1614" s="14" t="str">
        <f>VLOOKUP(B1614,SAOM!B$2:T3155,16,0)</f>
        <v>-</v>
      </c>
      <c r="AF1614" s="14">
        <f t="shared" si="94"/>
        <v>41400</v>
      </c>
      <c r="AG1614" s="14" t="e">
        <f>VLOOKUP(D1614,Monitoramento!A$2:C1971,3,0)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14050</v>
      </c>
      <c r="M1615" s="24" t="str">
        <f>VLOOKUP(B1615,SAOM!B$2:F3442,5,0)</f>
        <v>SH Sat</v>
      </c>
      <c r="N1615" s="11" t="s">
        <v>13324</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14622</v>
      </c>
      <c r="AA1615" s="14">
        <v>41309</v>
      </c>
      <c r="AB1615" s="19">
        <v>41310</v>
      </c>
      <c r="AC1615" s="254">
        <f>VLOOKUP(D1615,Faturamento!D$3:F3050,3,0)</f>
        <v>41340</v>
      </c>
      <c r="AD1615" s="32"/>
      <c r="AE1615" s="14" t="str">
        <f>VLOOKUP(B1615,SAOM!B$2:T3156,16,0)</f>
        <v>-</v>
      </c>
      <c r="AF1615" s="14">
        <f t="shared" si="94"/>
        <v>41399</v>
      </c>
      <c r="AG1615" s="14" t="e">
        <f>VLOOKUP(D1615,Monitoramento!A$2:C1972,3,0)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14050</v>
      </c>
      <c r="M1616" s="24" t="str">
        <f>VLOOKUP(B1616,SAOM!B$2:F3443,5,0)</f>
        <v>SH Sat</v>
      </c>
      <c r="N1616" s="11" t="s">
        <v>13324</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14622</v>
      </c>
      <c r="AA1616" s="14">
        <v>41309</v>
      </c>
      <c r="AB1616" s="19">
        <v>41310</v>
      </c>
      <c r="AC1616" s="254">
        <f>VLOOKUP(D1616,Faturamento!D$3:F3051,3,0)</f>
        <v>41340</v>
      </c>
      <c r="AD1616" s="32"/>
      <c r="AE1616" s="14" t="str">
        <f>VLOOKUP(B1616,SAOM!B$2:T3157,16,0)</f>
        <v>-</v>
      </c>
      <c r="AF1616" s="14">
        <f t="shared" si="94"/>
        <v>41399</v>
      </c>
      <c r="AG1616" s="14" t="e">
        <f>VLOOKUP(D1616,Monitoramento!A$2:C1973,3,0)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14050</v>
      </c>
      <c r="M1617" s="24" t="str">
        <f>VLOOKUP(B1617,SAOM!B$2:F3444,5,0)</f>
        <v>SH Sat</v>
      </c>
      <c r="N1617" s="11" t="s">
        <v>13324</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14623</v>
      </c>
      <c r="AA1617" s="14">
        <v>41309</v>
      </c>
      <c r="AB1617" s="19">
        <v>41310</v>
      </c>
      <c r="AC1617" s="254">
        <f>VLOOKUP(D1617,Faturamento!D$3:F3052,3,0)</f>
        <v>41340</v>
      </c>
      <c r="AD1617" s="32"/>
      <c r="AE1617" s="14" t="str">
        <f>VLOOKUP(B1617,SAOM!B$2:T3158,16,0)</f>
        <v>-</v>
      </c>
      <c r="AF1617" s="14">
        <f t="shared" si="94"/>
        <v>41399</v>
      </c>
      <c r="AG1617" s="14" t="e">
        <f>VLOOKUP(D1617,Monitoramento!A$2:C1974,3,0)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14050</v>
      </c>
      <c r="M1618" s="24" t="str">
        <f>VLOOKUP(B1618,SAOM!B$2:F3445,5,0)</f>
        <v>SH Sat</v>
      </c>
      <c r="N1618" s="11" t="s">
        <v>13324</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14625</v>
      </c>
      <c r="AA1618" s="14">
        <v>41304</v>
      </c>
      <c r="AB1618" s="19">
        <v>41310</v>
      </c>
      <c r="AC1618" s="254">
        <f>VLOOKUP(D1618,Faturamento!D$3:F3053,3,0)</f>
        <v>41335</v>
      </c>
      <c r="AD1618" s="32"/>
      <c r="AE1618" s="14" t="str">
        <f>VLOOKUP(B1618,SAOM!B$2:T3159,16,0)</f>
        <v>-</v>
      </c>
      <c r="AF1618" s="14">
        <f t="shared" si="94"/>
        <v>41394</v>
      </c>
      <c r="AG1618" s="14" t="e">
        <f>VLOOKUP(D1618,Monitoramento!A$2:C1975,3,0)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14050</v>
      </c>
      <c r="M1619" s="24" t="str">
        <f>VLOOKUP(B1619,SAOM!B$2:F3446,5,0)</f>
        <v>SH Sat</v>
      </c>
      <c r="N1619" s="11" t="s">
        <v>13324</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VLOOKUP(D1619,Monitoramento!A$2:C1976,3,0)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14050</v>
      </c>
      <c r="M1620" s="24" t="str">
        <f>VLOOKUP(B1620,SAOM!B$2:F3447,5,0)</f>
        <v>SH Sat</v>
      </c>
      <c r="N1620" s="31" t="s">
        <v>13324</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14623</v>
      </c>
      <c r="AA1620" s="46">
        <v>41310</v>
      </c>
      <c r="AB1620" s="47">
        <v>41311</v>
      </c>
      <c r="AC1620" s="254">
        <f>VLOOKUP(D1620,Faturamento!D$3:F3055,3,0)</f>
        <v>41341</v>
      </c>
      <c r="AD1620" s="36"/>
      <c r="AE1620" s="46" t="str">
        <f>VLOOKUP(B1620,SAOM!B$2:T3161,16,0)</f>
        <v>-</v>
      </c>
      <c r="AF1620" s="46">
        <f t="shared" si="94"/>
        <v>41400</v>
      </c>
      <c r="AG1620" s="14" t="e">
        <f>VLOOKUP(D1620,Monitoramento!A$2:C1977,3,0)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14050</v>
      </c>
      <c r="M1621" s="24" t="str">
        <f>VLOOKUP(B1621,SAOM!B$2:F3448,5,0)</f>
        <v>SH Sat</v>
      </c>
      <c r="N1621" s="11" t="s">
        <v>13324</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14623</v>
      </c>
      <c r="AA1621" s="14">
        <v>41309</v>
      </c>
      <c r="AB1621" s="19">
        <v>41310</v>
      </c>
      <c r="AC1621" s="254">
        <f>VLOOKUP(D1621,Faturamento!D$3:F3056,3,0)</f>
        <v>41340</v>
      </c>
      <c r="AD1621" s="32"/>
      <c r="AE1621" s="14" t="str">
        <f>VLOOKUP(B1621,SAOM!B$2:T3162,16,0)</f>
        <v>-</v>
      </c>
      <c r="AF1621" s="14">
        <f t="shared" si="94"/>
        <v>41399</v>
      </c>
      <c r="AG1621" s="14" t="e">
        <f>VLOOKUP(D1621,Monitoramento!A$2:C1978,3,0)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14050</v>
      </c>
      <c r="M1622" s="24" t="str">
        <f>VLOOKUP(B1622,SAOM!B$2:F3449,5,0)</f>
        <v>SH Sat</v>
      </c>
      <c r="N1622" s="11" t="s">
        <v>13324</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14623</v>
      </c>
      <c r="AA1622" s="14">
        <v>41310</v>
      </c>
      <c r="AB1622" s="19">
        <v>41311</v>
      </c>
      <c r="AC1622" s="254">
        <f>VLOOKUP(D1622,Faturamento!D$3:F3057,3,0)</f>
        <v>41341</v>
      </c>
      <c r="AD1622" s="32"/>
      <c r="AE1622" s="14" t="str">
        <f>VLOOKUP(B1622,SAOM!B$2:T3163,16,0)</f>
        <v>-</v>
      </c>
      <c r="AF1622" s="14">
        <f t="shared" si="94"/>
        <v>41400</v>
      </c>
      <c r="AG1622" s="14" t="e">
        <f>VLOOKUP(D1622,Monitoramento!A$2:C1979,3,0)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14050</v>
      </c>
      <c r="M1623" s="24" t="str">
        <f>VLOOKUP(B1623,SAOM!B$2:F3450,5,0)</f>
        <v>SH Sat</v>
      </c>
      <c r="N1623" s="11" t="s">
        <v>13324</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14623</v>
      </c>
      <c r="AA1623" s="14">
        <v>41303</v>
      </c>
      <c r="AB1623" s="19">
        <v>41306</v>
      </c>
      <c r="AC1623" s="254">
        <f>VLOOKUP(D1623,Faturamento!D$3:F3058,3,0)</f>
        <v>41334</v>
      </c>
      <c r="AD1623" s="32"/>
      <c r="AE1623" s="14" t="str">
        <f>VLOOKUP(B1623,SAOM!B$2:T3164,16,0)</f>
        <v>-</v>
      </c>
      <c r="AF1623" s="14">
        <f t="shared" si="94"/>
        <v>41393</v>
      </c>
      <c r="AG1623" s="14" t="e">
        <f>VLOOKUP(D1623,Monitoramento!A$2:C1980,3,0)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14050</v>
      </c>
      <c r="M1624" s="24" t="str">
        <f>VLOOKUP(B1624,SAOM!B$2:F3451,5,0)</f>
        <v>SH Sat</v>
      </c>
      <c r="N1624" s="11" t="s">
        <v>13324</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14623</v>
      </c>
      <c r="AA1624" s="14">
        <v>41309</v>
      </c>
      <c r="AB1624" s="19">
        <v>41310</v>
      </c>
      <c r="AC1624" s="254">
        <f>VLOOKUP(D1624,Faturamento!D$3:F3059,3,0)</f>
        <v>41340</v>
      </c>
      <c r="AD1624" s="32"/>
      <c r="AE1624" s="14" t="str">
        <f>VLOOKUP(B1624,SAOM!B$2:T3165,16,0)</f>
        <v>-</v>
      </c>
      <c r="AF1624" s="14">
        <f t="shared" si="94"/>
        <v>41399</v>
      </c>
      <c r="AG1624" s="14" t="e">
        <f>VLOOKUP(D1624,Monitoramento!A$2:C1981,3,0)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14050</v>
      </c>
      <c r="M1625" s="24" t="str">
        <f>VLOOKUP(B1625,SAOM!B$2:F3452,5,0)</f>
        <v>SH Sat</v>
      </c>
      <c r="N1625" s="11" t="s">
        <v>13324</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14623</v>
      </c>
      <c r="AA1625" s="14">
        <v>41309</v>
      </c>
      <c r="AB1625" s="19">
        <v>41310</v>
      </c>
      <c r="AC1625" s="254">
        <f>VLOOKUP(D1625,Faturamento!D$3:F3060,3,0)</f>
        <v>41340</v>
      </c>
      <c r="AD1625" s="32"/>
      <c r="AE1625" s="14" t="str">
        <f>VLOOKUP(B1625,SAOM!B$2:T3166,16,0)</f>
        <v>-</v>
      </c>
      <c r="AF1625" s="14">
        <f t="shared" si="94"/>
        <v>41399</v>
      </c>
      <c r="AG1625" s="14" t="e">
        <f>VLOOKUP(D1625,Monitoramento!A$2:C1982,3,0)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14050</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11992</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VLOOKUP(D1626,Monitoramento!A$2:C1983,3,0)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14050</v>
      </c>
      <c r="M1627" s="24" t="str">
        <f>VLOOKUP(B1627,SAOM!B$2:F3454,5,0)</f>
        <v>SH Sat</v>
      </c>
      <c r="N1627" s="11" t="s">
        <v>8318</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15766</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VLOOKUP(D1627,Monitoramento!A$2:C1984,3,0)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14050</v>
      </c>
      <c r="M1628" s="24" t="str">
        <f>VLOOKUP(B1628,SAOM!B$2:F3455,5,0)</f>
        <v>SH Sat</v>
      </c>
      <c r="N1628" s="11" t="s">
        <v>8318</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12647</v>
      </c>
      <c r="AA1628" s="14">
        <v>41452</v>
      </c>
      <c r="AB1628" s="19">
        <v>41456</v>
      </c>
      <c r="AC1628" s="254">
        <f>VLOOKUP(D1628,Faturamento!D$3:F3063,3,0)</f>
        <v>41483</v>
      </c>
      <c r="AD1628" s="32" t="s">
        <v>15766</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VLOOKUP(D1628,Monitoramento!A$2:C1985,3,0)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14050</v>
      </c>
      <c r="M1629" s="24" t="str">
        <f>VLOOKUP(B1629,SAOM!B$2:F3456,5,0)</f>
        <v>SH Sat</v>
      </c>
      <c r="N1629" s="11" t="s">
        <v>8318</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12026</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VLOOKUP(D1629,Monitoramento!A$2:C1986,3,0)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15533</v>
      </c>
      <c r="M1630" s="24" t="str">
        <f>VLOOKUP(B1630,SAOM!B$2:F3457,5,0)</f>
        <v>Lider</v>
      </c>
      <c r="N1630" s="11" t="s">
        <v>8318</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17525</v>
      </c>
      <c r="AA1630" s="14">
        <v>41387</v>
      </c>
      <c r="AB1630" s="19">
        <v>41394</v>
      </c>
      <c r="AC1630" s="254">
        <f>VLOOKUP(D1630,Faturamento!D$3:F3065,3,0)</f>
        <v>41418</v>
      </c>
      <c r="AD1630" s="32"/>
      <c r="AE1630" s="14" t="str">
        <f>VLOOKUP(B1630,SAOM!B$2:T3171,16,0)</f>
        <v>-</v>
      </c>
      <c r="AF1630" s="14">
        <f t="shared" si="94"/>
        <v>41477</v>
      </c>
      <c r="AG1630" s="14" t="e">
        <f>VLOOKUP(D1630,Monitoramento!A$2:C1987,3,0)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15533</v>
      </c>
      <c r="M1631" s="24" t="str">
        <f>VLOOKUP(B1631,SAOM!B$2:F3458,5,0)</f>
        <v>Lider</v>
      </c>
      <c r="N1631" s="11" t="s">
        <v>8318</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VLOOKUP(D1631,Monitoramento!A$2:C1988,3,0)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15533</v>
      </c>
      <c r="M1632" s="24" t="str">
        <f>VLOOKUP(B1632,SAOM!B$2:F3459,5,0)</f>
        <v>Vodanet</v>
      </c>
      <c r="N1632" s="31" t="s">
        <v>8318</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VLOOKUP(D1632,Monitoramento!A$2:C1989,3,0)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15533</v>
      </c>
      <c r="M1633" s="24" t="str">
        <f>VLOOKUP(B1633,SAOM!B$2:F3460,5,0)</f>
        <v>Vodanet</v>
      </c>
      <c r="N1633" s="31" t="s">
        <v>8318</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VLOOKUP(D1633,Monitoramento!A$2:C1990,3,0)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12185</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VLOOKUP(D1634,Monitoramento!A$2:C1991,3,0)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12185</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VLOOKUP(D1635,Monitoramento!A$2:C1992,3,0)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12185</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VLOOKUP(D1636,Monitoramento!A$2:C1993,3,0)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12185</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VLOOKUP(D1637,Monitoramento!A$2:C1994,3,0)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12185</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VLOOKUP(D1638,Monitoramento!A$2:C1995,3,0)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12185</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VLOOKUP(D1639,Monitoramento!A$2:C1996,3,0)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12185</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15553</v>
      </c>
      <c r="AE1640" s="46" t="str">
        <f>VLOOKUP(B1640,SAOM!B$2:T3181,16,0)</f>
        <v>-</v>
      </c>
      <c r="AF1640" s="46">
        <f t="shared" si="94"/>
        <v>41431</v>
      </c>
      <c r="AG1640" s="14" t="e">
        <f>VLOOKUP(D1640,Monitoramento!A$2:C1997,3,0)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12185</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VLOOKUP(D1641,Monitoramento!A$2:C1998,3,0)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12185</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VLOOKUP(D1642,Monitoramento!A$2:C1999,3,0)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12185</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VLOOKUP(D1643,Monitoramento!A$2:C2000,3,0)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12185</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15553</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VLOOKUP(D1644,Monitoramento!A$2:C2001,3,0)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12185</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VLOOKUP(D1645,Monitoramento!A$2:C2002,3,0)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12185</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VLOOKUP(D1646,Monitoramento!A$2:C2003,3,0)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14050</v>
      </c>
      <c r="M1647" s="22" t="str">
        <f>VLOOKUP(B1647,SAOM!B$2:F3474,5,0)</f>
        <v>SH Sat</v>
      </c>
      <c r="N1647" s="31" t="s">
        <v>13455</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12026</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VLOOKUP(D1647,Monitoramento!A$2:C2004,3,0)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VLOOKUP(D1648,Monitoramento!A$2:C2005,3,0)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14050</v>
      </c>
      <c r="M1649" s="24" t="str">
        <f>VLOOKUP(B1649,SAOM!B$2:F3476,5,0)</f>
        <v>SH Sat</v>
      </c>
      <c r="N1649" s="11" t="s">
        <v>13746</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11992</v>
      </c>
      <c r="AA1649" s="19">
        <v>41386</v>
      </c>
      <c r="AB1649" s="19">
        <v>41085</v>
      </c>
      <c r="AC1649" s="254">
        <f>VLOOKUP(D1649,Faturamento!D$3:F3084,3,0)</f>
        <v>41417</v>
      </c>
      <c r="AD1649" s="32"/>
      <c r="AE1649" s="14" t="str">
        <f>VLOOKUP(B1649,SAOM!B$2:T3190,16,0)</f>
        <v>-</v>
      </c>
      <c r="AF1649" s="14">
        <f t="shared" si="94"/>
        <v>41476</v>
      </c>
      <c r="AG1649" s="14">
        <f>VLOOKUP(D1649,Monitoramento!A$2:C2006,3,0)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14050</v>
      </c>
      <c r="M1650" s="24" t="str">
        <f>VLOOKUP(B1650,SAOM!B$2:F3477,5,0)</f>
        <v>SH Sat</v>
      </c>
      <c r="N1650" s="11" t="s">
        <v>13866</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13462</v>
      </c>
      <c r="AA1650" s="19">
        <v>41382</v>
      </c>
      <c r="AB1650" s="19">
        <v>41392</v>
      </c>
      <c r="AC1650" s="254">
        <f>VLOOKUP(D1650,Faturamento!D$3:F3085,3,0)</f>
        <v>41413</v>
      </c>
      <c r="AD1650" s="32"/>
      <c r="AE1650" s="14" t="str">
        <f>VLOOKUP(B1650,SAOM!B$2:T3191,16,0)</f>
        <v>-</v>
      </c>
      <c r="AF1650" s="14">
        <f t="shared" si="94"/>
        <v>41472</v>
      </c>
      <c r="AG1650" s="14">
        <f>VLOOKUP(D1650,Monitoramento!A$2:C2007,3,0)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14050</v>
      </c>
      <c r="M1651" s="24" t="str">
        <f>VLOOKUP(B1651,SAOM!B$2:F3478,5,0)</f>
        <v>SH Sat</v>
      </c>
      <c r="N1651" s="31" t="s">
        <v>13671</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12721</v>
      </c>
      <c r="AA1651" s="19">
        <v>41386</v>
      </c>
      <c r="AB1651" s="19">
        <v>41392</v>
      </c>
      <c r="AC1651" s="255">
        <f>VLOOKUP(D1651,Faturamento!D$3:F3086,3,0)</f>
        <v>41417</v>
      </c>
      <c r="AD1651" s="36"/>
      <c r="AE1651" s="46" t="str">
        <f>VLOOKUP(B1651,SAOM!B$2:T3192,16,0)</f>
        <v>-</v>
      </c>
      <c r="AF1651" s="46">
        <f t="shared" si="94"/>
        <v>41476</v>
      </c>
      <c r="AG1651" s="14" t="e">
        <f>VLOOKUP(D1651,Monitoramento!A$2:C2008,3,0)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14050</v>
      </c>
      <c r="M1652" s="24" t="str">
        <f>VLOOKUP(B1652,SAOM!B$2:F3479,5,0)</f>
        <v>SH Sat</v>
      </c>
      <c r="N1652" s="11" t="s">
        <v>13671</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12647</v>
      </c>
      <c r="AA1652" s="19">
        <v>41383</v>
      </c>
      <c r="AB1652" s="19">
        <v>41392</v>
      </c>
      <c r="AC1652" s="254">
        <f>VLOOKUP(D1652,Faturamento!D$3:F3087,3,0)</f>
        <v>41414</v>
      </c>
      <c r="AD1652" s="32"/>
      <c r="AE1652" s="14" t="str">
        <f>VLOOKUP(B1652,SAOM!B$2:T3193,16,0)</f>
        <v>-</v>
      </c>
      <c r="AF1652" s="14">
        <f t="shared" si="94"/>
        <v>41473</v>
      </c>
      <c r="AG1652" s="14" t="e">
        <f>VLOOKUP(D1652,Monitoramento!A$2:C2009,3,0)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14050</v>
      </c>
      <c r="M1653" s="24" t="str">
        <f>VLOOKUP(B1653,SAOM!B$2:F3480,5,0)</f>
        <v>SH Sat</v>
      </c>
      <c r="N1653" s="31" t="s">
        <v>13671</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12721</v>
      </c>
      <c r="AA1653" s="19">
        <v>41386</v>
      </c>
      <c r="AB1653" s="19">
        <v>41392</v>
      </c>
      <c r="AC1653" s="255">
        <f>VLOOKUP(D1653,Faturamento!D$3:F3088,3,0)</f>
        <v>41417</v>
      </c>
      <c r="AD1653" s="36"/>
      <c r="AE1653" s="46" t="str">
        <f>VLOOKUP(B1653,SAOM!B$2:T3194,16,0)</f>
        <v>-</v>
      </c>
      <c r="AF1653" s="46">
        <f t="shared" si="94"/>
        <v>41476</v>
      </c>
      <c r="AG1653" s="14" t="e">
        <f>VLOOKUP(D1653,Monitoramento!A$2:C2010,3,0)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14050</v>
      </c>
      <c r="M1654" s="24" t="str">
        <f>VLOOKUP(B1654,SAOM!B$2:F3481,5,0)</f>
        <v>SH Sat</v>
      </c>
      <c r="N1654" s="31" t="s">
        <v>13669</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12026</v>
      </c>
      <c r="AA1654" s="47">
        <v>41388</v>
      </c>
      <c r="AB1654" s="19">
        <v>41392</v>
      </c>
      <c r="AC1654" s="255">
        <f>VLOOKUP(D1654,Faturamento!D$3:F3089,3,0)</f>
        <v>41419</v>
      </c>
      <c r="AD1654" s="36"/>
      <c r="AE1654" s="46" t="str">
        <f>VLOOKUP(B1654,SAOM!B$2:T3195,16,0)</f>
        <v>-</v>
      </c>
      <c r="AF1654" s="46">
        <f t="shared" si="94"/>
        <v>41478</v>
      </c>
      <c r="AG1654" s="14">
        <f>VLOOKUP(D1654,Monitoramento!A$2:C2011,3,0)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14050</v>
      </c>
      <c r="M1655" s="24" t="str">
        <f>VLOOKUP(B1655,SAOM!B$2:F3482,5,0)</f>
        <v>SH Sat</v>
      </c>
      <c r="N1655" s="11" t="s">
        <v>13669</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12798</v>
      </c>
      <c r="AA1655" s="46">
        <v>41389</v>
      </c>
      <c r="AB1655" s="19">
        <v>41392</v>
      </c>
      <c r="AC1655" s="254">
        <f>VLOOKUP(D1655,Faturamento!D$3:F3090,3,0)</f>
        <v>41420</v>
      </c>
      <c r="AD1655" s="32"/>
      <c r="AE1655" s="14" t="str">
        <f>VLOOKUP(B1655,SAOM!B$2:T3196,16,0)</f>
        <v>-</v>
      </c>
      <c r="AF1655" s="14">
        <f t="shared" si="94"/>
        <v>41479</v>
      </c>
      <c r="AG1655" s="14">
        <f>VLOOKUP(D1655,Monitoramento!A$2:C2012,3,0)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14050</v>
      </c>
      <c r="M1656" s="24" t="str">
        <f>VLOOKUP(B1656,SAOM!B$2:F3483,5,0)</f>
        <v>SH Sat</v>
      </c>
      <c r="N1656" s="11" t="s">
        <v>13669</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12721</v>
      </c>
      <c r="AA1656" s="19">
        <v>41389</v>
      </c>
      <c r="AB1656" s="19">
        <v>41392</v>
      </c>
      <c r="AC1656" s="254">
        <f>VLOOKUP(D1656,Faturamento!D$3:F3091,3,0)</f>
        <v>41420</v>
      </c>
      <c r="AD1656" s="32"/>
      <c r="AE1656" s="14" t="str">
        <f>VLOOKUP(B1656,SAOM!B$2:T3197,16,0)</f>
        <v>-</v>
      </c>
      <c r="AF1656" s="14">
        <f t="shared" si="94"/>
        <v>41479</v>
      </c>
      <c r="AG1656" s="14" t="e">
        <f>VLOOKUP(D1656,Monitoramento!A$2:C2013,3,0)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14050</v>
      </c>
      <c r="M1657" s="24" t="str">
        <f>VLOOKUP(B1657,SAOM!B$2:F3484,5,0)</f>
        <v>SH Sat</v>
      </c>
      <c r="N1657" s="11" t="s">
        <v>13669</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12798</v>
      </c>
      <c r="AA1657" s="19">
        <v>41389</v>
      </c>
      <c r="AB1657" s="19">
        <v>41392</v>
      </c>
      <c r="AC1657" s="254">
        <f>VLOOKUP(D1657,Faturamento!D$3:F3092,3,0)</f>
        <v>41420</v>
      </c>
      <c r="AD1657" s="32"/>
      <c r="AE1657" s="14" t="str">
        <f>VLOOKUP(B1657,SAOM!B$2:T3198,16,0)</f>
        <v>-</v>
      </c>
      <c r="AF1657" s="14">
        <f t="shared" si="94"/>
        <v>41479</v>
      </c>
      <c r="AG1657" s="14">
        <f>VLOOKUP(D1657,Monitoramento!A$2:C2014,3,0)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14050</v>
      </c>
      <c r="M1658" s="24" t="str">
        <f>VLOOKUP(B1658,SAOM!B$2:F3485,5,0)</f>
        <v>SH Sat</v>
      </c>
      <c r="N1658" s="11" t="s">
        <v>13669</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17576</v>
      </c>
      <c r="AA1658" s="19">
        <v>41389</v>
      </c>
      <c r="AB1658" s="19">
        <v>41392</v>
      </c>
      <c r="AC1658" s="254">
        <f>VLOOKUP(D1658,Faturamento!D$3:F3093,3,0)</f>
        <v>41420</v>
      </c>
      <c r="AD1658" s="32"/>
      <c r="AE1658" s="14" t="str">
        <f>VLOOKUP(B1658,SAOM!B$2:T3199,16,0)</f>
        <v>-</v>
      </c>
      <c r="AF1658" s="14">
        <f t="shared" si="94"/>
        <v>41479</v>
      </c>
      <c r="AG1658" s="14">
        <f>VLOOKUP(D1658,Monitoramento!A$2:C2015,3,0)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14050</v>
      </c>
      <c r="M1659" s="24" t="str">
        <f>VLOOKUP(B1659,SAOM!B$2:F3486,5,0)</f>
        <v>SH Sat</v>
      </c>
      <c r="N1659" s="31" t="s">
        <v>13685</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12026</v>
      </c>
      <c r="AA1659" s="47">
        <v>41389</v>
      </c>
      <c r="AB1659" s="47">
        <v>41389</v>
      </c>
      <c r="AC1659" s="255">
        <f>VLOOKUP(D1659,Faturamento!D$3:F3094,3,0)</f>
        <v>41420</v>
      </c>
      <c r="AD1659" s="36" t="s">
        <v>17600</v>
      </c>
      <c r="AE1659" s="46" t="str">
        <f>VLOOKUP(B1659,SAOM!B$2:T3200,16,0)</f>
        <v>-</v>
      </c>
      <c r="AF1659" s="46">
        <f t="shared" si="94"/>
        <v>41479</v>
      </c>
      <c r="AG1659" s="14" t="e">
        <f>VLOOKUP(D1659,Monitoramento!A$2:C2016,3,0)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14050</v>
      </c>
      <c r="M1660" s="22" t="str">
        <f>VLOOKUP(B1660,SAOM!B$2:F3487,5,0)</f>
        <v>SH Sat</v>
      </c>
      <c r="N1660" s="31" t="s">
        <v>13685</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11992</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VLOOKUP(D1660,Monitoramento!A$2:C2017,3,0)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14050</v>
      </c>
      <c r="M1661" s="24" t="str">
        <f>VLOOKUP(B1661,SAOM!B$2:F3488,5,0)</f>
        <v>SH Sat</v>
      </c>
      <c r="N1661" s="11" t="s">
        <v>13685</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12026</v>
      </c>
      <c r="AA1661" s="19">
        <v>41388</v>
      </c>
      <c r="AB1661" s="19">
        <v>41085</v>
      </c>
      <c r="AC1661" s="254">
        <f>VLOOKUP(D1661,Faturamento!D$3:F3096,3,0)</f>
        <v>41419</v>
      </c>
      <c r="AD1661" s="32"/>
      <c r="AE1661" s="14" t="str">
        <f>VLOOKUP(B1661,SAOM!B$2:T3202,16,0)</f>
        <v>-</v>
      </c>
      <c r="AF1661" s="14">
        <f t="shared" si="94"/>
        <v>41478</v>
      </c>
      <c r="AG1661" s="14" t="e">
        <f>VLOOKUP(D1661,Monitoramento!A$2:C2018,3,0)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14050</v>
      </c>
      <c r="M1662" s="24" t="str">
        <f>VLOOKUP(B1662,SAOM!B$2:F3489,5,0)</f>
        <v>SH Sat</v>
      </c>
      <c r="N1662" s="11" t="s">
        <v>13692</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12026</v>
      </c>
      <c r="AA1662" s="19">
        <v>41402</v>
      </c>
      <c r="AB1662" s="19">
        <v>41411</v>
      </c>
      <c r="AC1662" s="254">
        <f>VLOOKUP(D1662,Faturamento!D$3:F3097,3,0)</f>
        <v>41433</v>
      </c>
      <c r="AD1662" s="32"/>
      <c r="AE1662" s="14" t="str">
        <f>VLOOKUP(B1662,SAOM!B$2:T3203,16,0)</f>
        <v>-</v>
      </c>
      <c r="AF1662" s="14">
        <f t="shared" si="94"/>
        <v>41492</v>
      </c>
      <c r="AG1662" s="14" t="e">
        <f>VLOOKUP(D1662,Monitoramento!A$2:C2019,3,0)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14050</v>
      </c>
      <c r="M1663" s="24" t="str">
        <f>VLOOKUP(B1663,SAOM!B$2:F3490,5,0)</f>
        <v>SH Sat</v>
      </c>
      <c r="N1663" s="11" t="s">
        <v>13692</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11992</v>
      </c>
      <c r="AA1663" s="19">
        <v>41402</v>
      </c>
      <c r="AB1663" s="19">
        <v>41411</v>
      </c>
      <c r="AC1663" s="254">
        <f>VLOOKUP(D1663,Faturamento!D$3:F3098,3,0)</f>
        <v>41433</v>
      </c>
      <c r="AD1663" s="32"/>
      <c r="AE1663" s="14" t="str">
        <f>VLOOKUP(B1663,SAOM!B$2:T3204,16,0)</f>
        <v>-</v>
      </c>
      <c r="AF1663" s="14">
        <f t="shared" si="94"/>
        <v>41492</v>
      </c>
      <c r="AG1663" s="14" t="e">
        <f>VLOOKUP(D1663,Monitoramento!A$2:C2020,3,0)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14050</v>
      </c>
      <c r="M1664" s="24" t="str">
        <f>VLOOKUP(B1664,SAOM!B$2:F3491,5,0)</f>
        <v>SH Sat</v>
      </c>
      <c r="N1664" s="11" t="s">
        <v>13692</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11992</v>
      </c>
      <c r="AA1664" s="14">
        <v>41403</v>
      </c>
      <c r="AB1664" s="19">
        <v>41411</v>
      </c>
      <c r="AC1664" s="254">
        <f>VLOOKUP(D1664,Faturamento!D$3:F3099,3,0)</f>
        <v>41434</v>
      </c>
      <c r="AD1664" s="32"/>
      <c r="AE1664" s="14" t="str">
        <f>VLOOKUP(B1664,SAOM!B$2:T3205,16,0)</f>
        <v>-</v>
      </c>
      <c r="AF1664" s="14">
        <f t="shared" si="94"/>
        <v>41493</v>
      </c>
      <c r="AG1664" s="14" t="e">
        <f>VLOOKUP(D1664,Monitoramento!A$2:C2021,3,0)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14050</v>
      </c>
      <c r="M1665" s="24" t="str">
        <f>VLOOKUP(B1665,SAOM!B$2:F3492,5,0)</f>
        <v>SH Sat</v>
      </c>
      <c r="N1665" s="31" t="s">
        <v>13660</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11992</v>
      </c>
      <c r="AA1665" s="19">
        <v>41386</v>
      </c>
      <c r="AB1665" s="47"/>
      <c r="AC1665" s="255">
        <f>VLOOKUP(D1665,Faturamento!D$3:F3100,3,0)</f>
        <v>41417</v>
      </c>
      <c r="AD1665" s="36"/>
      <c r="AE1665" s="46" t="str">
        <f>VLOOKUP(B1665,SAOM!B$2:T3206,16,0)</f>
        <v>-</v>
      </c>
      <c r="AF1665" s="46">
        <f t="shared" si="94"/>
        <v>41476</v>
      </c>
      <c r="AG1665" s="14" t="e">
        <f>VLOOKUP(D1665,Monitoramento!A$2:C2022,3,0)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14050</v>
      </c>
      <c r="M1666" s="24" t="str">
        <f>VLOOKUP(B1666,SAOM!B$2:F3493,5,0)</f>
        <v>SH Sat</v>
      </c>
      <c r="N1666" s="31" t="s">
        <v>13660</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11992</v>
      </c>
      <c r="AA1666" s="19">
        <v>41386</v>
      </c>
      <c r="AB1666" s="47"/>
      <c r="AC1666" s="255">
        <f>VLOOKUP(D1666,Faturamento!D$3:F3101,3,0)</f>
        <v>41417</v>
      </c>
      <c r="AD1666" s="36"/>
      <c r="AE1666" s="46" t="str">
        <f>VLOOKUP(B1666,SAOM!B$2:T3207,16,0)</f>
        <v>-</v>
      </c>
      <c r="AF1666" s="46">
        <f t="shared" si="94"/>
        <v>41476</v>
      </c>
      <c r="AG1666" s="14" t="e">
        <f>VLOOKUP(D1666,Monitoramento!A$2:C2023,3,0)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14050</v>
      </c>
      <c r="M1667" s="24" t="str">
        <f>VLOOKUP(B1667,SAOM!B$2:F3494,5,0)</f>
        <v>SH Sat</v>
      </c>
      <c r="N1667" s="11" t="s">
        <v>13660</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VLOOKUP(D1667,Monitoramento!A$2:C2024,3,0)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14050</v>
      </c>
      <c r="M1668" s="24" t="str">
        <f>VLOOKUP(B1668,SAOM!B$2:F3495,5,0)</f>
        <v>SH Sat</v>
      </c>
      <c r="N1668" s="31" t="s">
        <v>13660</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12026</v>
      </c>
      <c r="AA1668" s="14">
        <v>41383</v>
      </c>
      <c r="AB1668" s="47"/>
      <c r="AC1668" s="255">
        <f>VLOOKUP(D1668,Faturamento!D$3:F3103,3,0)</f>
        <v>41414</v>
      </c>
      <c r="AD1668" s="36"/>
      <c r="AE1668" s="46" t="str">
        <f>VLOOKUP(B1668,SAOM!B$2:T3209,16,0)</f>
        <v>-</v>
      </c>
      <c r="AF1668" s="46">
        <f t="shared" si="94"/>
        <v>41473</v>
      </c>
      <c r="AG1668" s="14" t="e">
        <f>VLOOKUP(D1668,Monitoramento!A$2:C2025,3,0)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14050</v>
      </c>
      <c r="M1669" s="24" t="str">
        <f>VLOOKUP(B1669,SAOM!B$2:F3496,5,0)</f>
        <v>SH Sat</v>
      </c>
      <c r="N1669" s="11" t="s">
        <v>13662</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12647</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VLOOKUP(D1669,Monitoramento!A$2:C2026,3,0)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14050</v>
      </c>
      <c r="M1670" s="24" t="str">
        <f>VLOOKUP(B1670,SAOM!B$2:F3497,5,0)</f>
        <v>SH Sat</v>
      </c>
      <c r="N1670" s="11" t="s">
        <v>13674</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12026</v>
      </c>
      <c r="AA1670" s="19">
        <v>41396</v>
      </c>
      <c r="AB1670" s="19">
        <v>41397</v>
      </c>
      <c r="AC1670" s="254">
        <f>VLOOKUP(D1670,Faturamento!D$3:F3105,3,0)</f>
        <v>41427</v>
      </c>
      <c r="AD1670" s="32"/>
      <c r="AE1670" s="14" t="str">
        <f>VLOOKUP(B1670,SAOM!B$2:T3211,16,0)</f>
        <v>-</v>
      </c>
      <c r="AF1670" s="14">
        <f t="shared" si="99"/>
        <v>41486</v>
      </c>
      <c r="AG1670" s="14" t="e">
        <f>VLOOKUP(D1670,Monitoramento!A$2:C2027,3,0)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14050</v>
      </c>
      <c r="M1671" s="24" t="str">
        <f>VLOOKUP(B1671,SAOM!B$2:F3498,5,0)</f>
        <v>SH Sat</v>
      </c>
      <c r="N1671" s="11" t="s">
        <v>13674</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12026</v>
      </c>
      <c r="AA1671" s="19">
        <v>41397</v>
      </c>
      <c r="AB1671" s="19">
        <v>41401</v>
      </c>
      <c r="AC1671" s="254">
        <f>VLOOKUP(D1671,Faturamento!D$3:F3106,3,0)</f>
        <v>41428</v>
      </c>
      <c r="AD1671" s="32"/>
      <c r="AE1671" s="14" t="str">
        <f>VLOOKUP(B1671,SAOM!B$2:T3212,16,0)</f>
        <v>-</v>
      </c>
      <c r="AF1671" s="14">
        <f t="shared" si="99"/>
        <v>41487</v>
      </c>
      <c r="AG1671" s="14" t="e">
        <f>VLOOKUP(D1671,Monitoramento!A$2:C2028,3,0)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14050</v>
      </c>
      <c r="M1672" s="22" t="str">
        <f>VLOOKUP(B1672,SAOM!B$2:F3499,5,0)</f>
        <v>SH Sat</v>
      </c>
      <c r="N1672" s="31" t="s">
        <v>13674</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12026</v>
      </c>
      <c r="AA1672" s="47">
        <v>41394</v>
      </c>
      <c r="AB1672" s="47">
        <v>41397</v>
      </c>
      <c r="AC1672" s="255">
        <f>VLOOKUP(D1672,Faturamento!D$3:F3107,3,0)</f>
        <v>41425</v>
      </c>
      <c r="AD1672" s="36"/>
      <c r="AE1672" s="46" t="str">
        <f>VLOOKUP(B1672,SAOM!B$2:T3213,16,0)</f>
        <v>-</v>
      </c>
      <c r="AF1672" s="46">
        <f t="shared" si="99"/>
        <v>41484</v>
      </c>
      <c r="AG1672" s="14" t="e">
        <f>VLOOKUP(D1672,Monitoramento!A$2:C2029,3,0)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14050</v>
      </c>
      <c r="M1673" s="22" t="str">
        <f>VLOOKUP(B1673,SAOM!B$2:F3500,5,0)</f>
        <v>SH Sat</v>
      </c>
      <c r="N1673" s="31" t="s">
        <v>13674</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11992</v>
      </c>
      <c r="AA1673" s="47">
        <v>41394</v>
      </c>
      <c r="AB1673" s="47">
        <v>41397</v>
      </c>
      <c r="AC1673" s="255">
        <f>VLOOKUP(D1673,Faturamento!D$3:F3108,3,0)</f>
        <v>41425</v>
      </c>
      <c r="AD1673" s="36"/>
      <c r="AE1673" s="46" t="str">
        <f>VLOOKUP(B1673,SAOM!B$2:T3214,16,0)</f>
        <v>-</v>
      </c>
      <c r="AF1673" s="46">
        <f t="shared" si="99"/>
        <v>41484</v>
      </c>
      <c r="AG1673" s="14" t="e">
        <f>VLOOKUP(D1673,Monitoramento!A$2:C2030,3,0)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14050</v>
      </c>
      <c r="M1674" s="22" t="str">
        <f>VLOOKUP(B1674,SAOM!B$2:F3501,5,0)</f>
        <v>SH Sat</v>
      </c>
      <c r="N1674" s="31" t="s">
        <v>13674</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12026</v>
      </c>
      <c r="AA1674" s="47">
        <v>41394</v>
      </c>
      <c r="AB1674" s="47">
        <v>41397</v>
      </c>
      <c r="AC1674" s="255">
        <f>VLOOKUP(D1674,Faturamento!D$3:F3109,3,0)</f>
        <v>41425</v>
      </c>
      <c r="AD1674" s="36"/>
      <c r="AE1674" s="46" t="str">
        <f>VLOOKUP(B1674,SAOM!B$2:T3215,16,0)</f>
        <v>-</v>
      </c>
      <c r="AF1674" s="46">
        <f t="shared" si="99"/>
        <v>41484</v>
      </c>
      <c r="AG1674" s="14" t="e">
        <f>VLOOKUP(D1674,Monitoramento!A$2:C2031,3,0)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14050</v>
      </c>
      <c r="M1675" s="22" t="str">
        <f>VLOOKUP(B1675,SAOM!B$2:F3502,5,0)</f>
        <v>SH Sat</v>
      </c>
      <c r="N1675" s="31" t="s">
        <v>13674</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11992</v>
      </c>
      <c r="AA1675" s="47">
        <v>41400</v>
      </c>
      <c r="AB1675" s="47">
        <v>41401</v>
      </c>
      <c r="AC1675" s="255">
        <f>VLOOKUP(D1675,Faturamento!D$3:F3110,3,0)</f>
        <v>41431</v>
      </c>
      <c r="AD1675" s="36"/>
      <c r="AE1675" s="46" t="str">
        <f>VLOOKUP(B1675,SAOM!B$2:T3216,16,0)</f>
        <v>-</v>
      </c>
      <c r="AF1675" s="46">
        <f t="shared" si="99"/>
        <v>41490</v>
      </c>
      <c r="AG1675" s="14" t="e">
        <f>VLOOKUP(D1675,Monitoramento!A$2:C2032,3,0)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14050</v>
      </c>
      <c r="M1676" s="24" t="str">
        <f>VLOOKUP(B1676,SAOM!B$2:F3503,5,0)</f>
        <v>SH Sat</v>
      </c>
      <c r="N1676" s="11" t="s">
        <v>13674</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11992</v>
      </c>
      <c r="AA1676" s="19">
        <v>41397</v>
      </c>
      <c r="AB1676" s="19">
        <v>41397</v>
      </c>
      <c r="AC1676" s="254">
        <f>VLOOKUP(D1676,Faturamento!D$3:F3111,3,0)</f>
        <v>41428</v>
      </c>
      <c r="AD1676" s="32"/>
      <c r="AE1676" s="14" t="str">
        <f>VLOOKUP(B1676,SAOM!B$2:T3217,16,0)</f>
        <v>-</v>
      </c>
      <c r="AF1676" s="14">
        <f t="shared" si="99"/>
        <v>41487</v>
      </c>
      <c r="AG1676" s="14" t="e">
        <f>VLOOKUP(D1676,Monitoramento!A$2:C2033,3,0)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14050</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12647</v>
      </c>
      <c r="AA1677" s="19">
        <v>41396</v>
      </c>
      <c r="AB1677" s="19">
        <v>41401</v>
      </c>
      <c r="AC1677" s="254">
        <f>VLOOKUP(D1677,Faturamento!D$3:F3112,3,0)</f>
        <v>41427</v>
      </c>
      <c r="AD1677" s="32"/>
      <c r="AE1677" s="14" t="str">
        <f>VLOOKUP(B1677,SAOM!B$2:T3218,16,0)</f>
        <v>-</v>
      </c>
      <c r="AF1677" s="14">
        <f t="shared" si="99"/>
        <v>41486</v>
      </c>
      <c r="AG1677" s="14" t="e">
        <f>VLOOKUP(D1677,Monitoramento!A$2:C2034,3,0)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14050</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20054</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VLOOKUP(D1678,Monitoramento!A$2:C2035,3,0)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14050</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12721</v>
      </c>
      <c r="AA1679" s="47">
        <v>41394</v>
      </c>
      <c r="AB1679" s="19">
        <v>41401</v>
      </c>
      <c r="AC1679" s="254">
        <f>VLOOKUP(D1679,Faturamento!D$3:F3114,3,0)</f>
        <v>41425</v>
      </c>
      <c r="AD1679" s="32"/>
      <c r="AE1679" s="14" t="str">
        <f>VLOOKUP(B1679,SAOM!B$2:T3220,16,0)</f>
        <v>-</v>
      </c>
      <c r="AF1679" s="14">
        <f t="shared" si="99"/>
        <v>41484</v>
      </c>
      <c r="AG1679" s="14" t="e">
        <f>VLOOKUP(D1679,Monitoramento!A$2:C2036,3,0)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14050</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17708</v>
      </c>
      <c r="AA1680" s="47">
        <v>41394</v>
      </c>
      <c r="AB1680" s="47">
        <v>41401</v>
      </c>
      <c r="AC1680" s="255">
        <f>VLOOKUP(D1680,Faturamento!D$3:F3115,3,0)</f>
        <v>41425</v>
      </c>
      <c r="AD1680" s="36"/>
      <c r="AE1680" s="46" t="str">
        <f>VLOOKUP(B1680,SAOM!B$2:T3221,16,0)</f>
        <v>-</v>
      </c>
      <c r="AF1680" s="46">
        <f t="shared" si="99"/>
        <v>41484</v>
      </c>
      <c r="AG1680" s="14" t="e">
        <f>VLOOKUP(D1680,Monitoramento!A$2:C2037,3,0)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14050</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12026</v>
      </c>
      <c r="AA1681" s="47">
        <v>41407</v>
      </c>
      <c r="AB1681" s="47">
        <v>41411</v>
      </c>
      <c r="AC1681" s="255">
        <f>VLOOKUP(D1681,Faturamento!D$3:F3116,3,0)</f>
        <v>41438</v>
      </c>
      <c r="AD1681" s="36" t="s">
        <v>17661</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VLOOKUP(D1681,Monitoramento!A$2:C2038,3,0)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14050</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12721</v>
      </c>
      <c r="AA1682" s="47">
        <v>41400</v>
      </c>
      <c r="AB1682" s="47">
        <v>41401</v>
      </c>
      <c r="AC1682" s="255">
        <f>VLOOKUP(D1682,Faturamento!D$3:F3117,3,0)</f>
        <v>41431</v>
      </c>
      <c r="AD1682" s="36"/>
      <c r="AE1682" s="46" t="str">
        <f>VLOOKUP(B1682,SAOM!B$2:T3223,16,0)</f>
        <v>-</v>
      </c>
      <c r="AF1682" s="46">
        <f t="shared" si="99"/>
        <v>41490</v>
      </c>
      <c r="AG1682" s="14" t="e">
        <f>VLOOKUP(D1682,Monitoramento!A$2:C2039,3,0)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14050</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12721</v>
      </c>
      <c r="AA1683" s="47">
        <v>41394</v>
      </c>
      <c r="AB1683" s="47">
        <v>41401</v>
      </c>
      <c r="AC1683" s="255">
        <f>VLOOKUP(D1683,Faturamento!D$3:F3118,3,0)</f>
        <v>41425</v>
      </c>
      <c r="AD1683" s="36"/>
      <c r="AE1683" s="46" t="str">
        <f>VLOOKUP(B1683,SAOM!B$2:T3224,16,0)</f>
        <v>-</v>
      </c>
      <c r="AF1683" s="46">
        <f t="shared" si="99"/>
        <v>41484</v>
      </c>
      <c r="AG1683" s="14" t="e">
        <f>VLOOKUP(D1683,Monitoramento!A$2:C2040,3,0)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14050</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15354</v>
      </c>
      <c r="AA1684" s="19">
        <v>41404</v>
      </c>
      <c r="AB1684" s="19">
        <v>41411</v>
      </c>
      <c r="AC1684" s="254">
        <f>VLOOKUP(D1684,Faturamento!D$3:F3119,3,0)</f>
        <v>41435</v>
      </c>
      <c r="AD1684" s="32"/>
      <c r="AE1684" s="14" t="str">
        <f>VLOOKUP(B1684,SAOM!B$2:T3225,16,0)</f>
        <v>-</v>
      </c>
      <c r="AF1684" s="14">
        <f t="shared" si="99"/>
        <v>41494</v>
      </c>
      <c r="AG1684" s="14" t="e">
        <f>VLOOKUP(D1684,Monitoramento!A$2:C2041,3,0)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14050</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15354</v>
      </c>
      <c r="AA1685" s="19">
        <v>41404</v>
      </c>
      <c r="AB1685" s="19">
        <v>41411</v>
      </c>
      <c r="AC1685" s="254">
        <f>VLOOKUP(D1685,Faturamento!D$3:F3120,3,0)</f>
        <v>41435</v>
      </c>
      <c r="AD1685" s="32"/>
      <c r="AE1685" s="14" t="str">
        <f>VLOOKUP(B1685,SAOM!B$2:T3226,16,0)</f>
        <v>-</v>
      </c>
      <c r="AF1685" s="14">
        <f t="shared" si="99"/>
        <v>41494</v>
      </c>
      <c r="AG1685" s="14" t="e">
        <f>VLOOKUP(D1685,Monitoramento!A$2:C2042,3,0)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14050</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15354</v>
      </c>
      <c r="AA1686" s="19">
        <v>41404</v>
      </c>
      <c r="AB1686" s="19">
        <v>41411</v>
      </c>
      <c r="AC1686" s="254">
        <f>VLOOKUP(D1686,Faturamento!D$3:F3121,3,0)</f>
        <v>41435</v>
      </c>
      <c r="AD1686" s="32"/>
      <c r="AE1686" s="14" t="str">
        <f>VLOOKUP(B1686,SAOM!B$2:T3227,16,0)</f>
        <v>-</v>
      </c>
      <c r="AF1686" s="14">
        <f t="shared" si="99"/>
        <v>41494</v>
      </c>
      <c r="AG1686" s="14" t="e">
        <f>VLOOKUP(D1686,Monitoramento!A$2:C2043,3,0)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14050</v>
      </c>
      <c r="M1687" s="24" t="str">
        <f>VLOOKUP(B1687,SAOM!B$2:F3514,5,0)</f>
        <v>SH Sat</v>
      </c>
      <c r="N1687" s="11" t="s">
        <v>13696</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13090</v>
      </c>
      <c r="AA1687" s="19">
        <v>41388</v>
      </c>
      <c r="AB1687" s="19">
        <v>41392</v>
      </c>
      <c r="AC1687" s="254">
        <f>VLOOKUP(D1687,Faturamento!D$3:F3122,3,0)</f>
        <v>41419</v>
      </c>
      <c r="AD1687" s="32"/>
      <c r="AE1687" s="14" t="str">
        <f>VLOOKUP(B1687,SAOM!B$2:T3228,16,0)</f>
        <v>-</v>
      </c>
      <c r="AF1687" s="14">
        <f t="shared" si="99"/>
        <v>41478</v>
      </c>
      <c r="AG1687" s="14" t="e">
        <f>VLOOKUP(D1687,Monitoramento!A$2:C2044,3,0)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14050</v>
      </c>
      <c r="M1688" s="24" t="str">
        <f>VLOOKUP(B1688,SAOM!B$2:F3515,5,0)</f>
        <v>SH Sat</v>
      </c>
      <c r="N1688" s="31" t="s">
        <v>13696</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13090</v>
      </c>
      <c r="AA1688" s="47">
        <v>41387</v>
      </c>
      <c r="AB1688" s="19">
        <v>41392</v>
      </c>
      <c r="AC1688" s="255">
        <f>VLOOKUP(D1688,Faturamento!D$3:F3123,3,0)</f>
        <v>41418</v>
      </c>
      <c r="AD1688" s="36"/>
      <c r="AE1688" s="46" t="str">
        <f>VLOOKUP(B1688,SAOM!B$2:T3229,16,0)</f>
        <v>-</v>
      </c>
      <c r="AF1688" s="46">
        <f t="shared" si="99"/>
        <v>41477</v>
      </c>
      <c r="AG1688" s="14" t="e">
        <f>VLOOKUP(D1688,Monitoramento!A$2:C2045,3,0)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14050</v>
      </c>
      <c r="M1689" s="24" t="str">
        <f>VLOOKUP(B1689,SAOM!B$2:F3516,5,0)</f>
        <v>SH Sat</v>
      </c>
      <c r="N1689" s="11" t="s">
        <v>13696</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13090</v>
      </c>
      <c r="AA1689" s="19">
        <v>41388</v>
      </c>
      <c r="AB1689" s="19">
        <v>41392</v>
      </c>
      <c r="AC1689" s="254">
        <f>VLOOKUP(D1689,Faturamento!D$3:F3124,3,0)</f>
        <v>41419</v>
      </c>
      <c r="AD1689" s="32"/>
      <c r="AE1689" s="14" t="str">
        <f>VLOOKUP(B1689,SAOM!B$2:T3230,16,0)</f>
        <v>-</v>
      </c>
      <c r="AF1689" s="14">
        <f t="shared" si="99"/>
        <v>41478</v>
      </c>
      <c r="AG1689" s="14" t="e">
        <f>VLOOKUP(D1689,Monitoramento!A$2:C2046,3,0)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14050</v>
      </c>
      <c r="M1690" s="24" t="str">
        <f>VLOOKUP(B1690,SAOM!B$2:F3517,5,0)</f>
        <v>SH Sat</v>
      </c>
      <c r="N1690" s="11" t="s">
        <v>13712</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12798</v>
      </c>
      <c r="AA1690" s="19">
        <v>41397</v>
      </c>
      <c r="AB1690" s="19">
        <v>41401</v>
      </c>
      <c r="AC1690" s="254">
        <f>VLOOKUP(D1690,Faturamento!D$3:F3125,3,0)</f>
        <v>41428</v>
      </c>
      <c r="AD1690" s="32"/>
      <c r="AE1690" s="14" t="str">
        <f>VLOOKUP(B1690,SAOM!B$2:T3231,16,0)</f>
        <v>-</v>
      </c>
      <c r="AF1690" s="14">
        <f t="shared" si="99"/>
        <v>41487</v>
      </c>
      <c r="AG1690" s="14" t="e">
        <f>VLOOKUP(D1690,Monitoramento!A$2:C2047,3,0)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14050</v>
      </c>
      <c r="M1691" s="22" t="str">
        <f>VLOOKUP(B1691,SAOM!B$2:F3518,5,0)</f>
        <v>SH Sat</v>
      </c>
      <c r="N1691" s="31" t="s">
        <v>13712</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12798</v>
      </c>
      <c r="AA1691" s="47">
        <v>41397</v>
      </c>
      <c r="AB1691" s="47">
        <v>41401</v>
      </c>
      <c r="AC1691" s="255">
        <f>VLOOKUP(D1691,Faturamento!D$3:F3126,3,0)</f>
        <v>41428</v>
      </c>
      <c r="AD1691" s="36"/>
      <c r="AE1691" s="46" t="str">
        <f>VLOOKUP(B1691,SAOM!B$2:T3232,16,0)</f>
        <v>-</v>
      </c>
      <c r="AF1691" s="46">
        <f t="shared" si="99"/>
        <v>41487</v>
      </c>
      <c r="AG1691" s="14" t="e">
        <f>VLOOKUP(D1691,Monitoramento!A$2:C2048,3,0)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14050</v>
      </c>
      <c r="M1692" s="24" t="str">
        <f>VLOOKUP(B1692,SAOM!B$2:F3519,5,0)</f>
        <v>SH Sat</v>
      </c>
      <c r="N1692" s="31" t="s">
        <v>9021</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17516</v>
      </c>
      <c r="AA1692" s="19">
        <v>41386</v>
      </c>
      <c r="AB1692" s="47">
        <v>41392</v>
      </c>
      <c r="AC1692" s="255">
        <f>VLOOKUP(D1692,Faturamento!D$3:F3127,3,0)</f>
        <v>41417</v>
      </c>
      <c r="AD1692" s="36"/>
      <c r="AE1692" s="46" t="str">
        <f>VLOOKUP(B1692,SAOM!B$2:T3233,16,0)</f>
        <v>-</v>
      </c>
      <c r="AF1692" s="46">
        <f t="shared" si="99"/>
        <v>41476</v>
      </c>
      <c r="AG1692" s="14" t="e">
        <f>VLOOKUP(D1692,Monitoramento!A$2:C2049,3,0)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14050</v>
      </c>
      <c r="M1693" s="24" t="str">
        <f>VLOOKUP(B1693,SAOM!B$2:F3520,5,0)</f>
        <v>SH Sat</v>
      </c>
      <c r="N1693" s="11" t="s">
        <v>9021</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12721</v>
      </c>
      <c r="AA1693" s="19">
        <v>41387</v>
      </c>
      <c r="AB1693" s="19">
        <v>41392</v>
      </c>
      <c r="AC1693" s="254">
        <f>VLOOKUP(D1693,Faturamento!D$3:F3128,3,0)</f>
        <v>41418</v>
      </c>
      <c r="AD1693" s="32"/>
      <c r="AE1693" s="14" t="str">
        <f>VLOOKUP(B1693,SAOM!B$2:T3234,16,0)</f>
        <v>-</v>
      </c>
      <c r="AF1693" s="14">
        <f t="shared" si="99"/>
        <v>41477</v>
      </c>
      <c r="AG1693" s="14" t="e">
        <f>VLOOKUP(D1693,Monitoramento!A$2:C2050,3,0)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14050</v>
      </c>
      <c r="M1694" s="24" t="str">
        <f>VLOOKUP(B1694,SAOM!B$2:F3521,5,0)</f>
        <v>SH Sat</v>
      </c>
      <c r="N1694" s="11" t="s">
        <v>9021</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12721</v>
      </c>
      <c r="AA1694" s="19">
        <v>41388</v>
      </c>
      <c r="AB1694" s="19">
        <v>41392</v>
      </c>
      <c r="AC1694" s="254">
        <f>VLOOKUP(D1694,Faturamento!D$3:F3129,3,0)</f>
        <v>41419</v>
      </c>
      <c r="AD1694" s="32"/>
      <c r="AE1694" s="14" t="str">
        <f>VLOOKUP(B1694,SAOM!B$2:T3235,16,0)</f>
        <v>-</v>
      </c>
      <c r="AF1694" s="14">
        <f t="shared" si="99"/>
        <v>41478</v>
      </c>
      <c r="AG1694" s="14" t="e">
        <f>VLOOKUP(D1694,Monitoramento!A$2:C2051,3,0)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14050</v>
      </c>
      <c r="M1695" s="24" t="str">
        <f>VLOOKUP(B1695,SAOM!B$2:F3522,5,0)</f>
        <v>SH Sat</v>
      </c>
      <c r="N1695" s="31" t="s">
        <v>9021</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12721</v>
      </c>
      <c r="AA1695" s="19">
        <v>41386</v>
      </c>
      <c r="AB1695" s="19">
        <v>41392</v>
      </c>
      <c r="AC1695" s="255">
        <f>VLOOKUP(D1695,Faturamento!D$3:F3130,3,0)</f>
        <v>41417</v>
      </c>
      <c r="AD1695" s="36"/>
      <c r="AE1695" s="46" t="str">
        <f>VLOOKUP(B1695,SAOM!B$2:T3236,16,0)</f>
        <v>-</v>
      </c>
      <c r="AF1695" s="46">
        <f t="shared" si="99"/>
        <v>41476</v>
      </c>
      <c r="AG1695" s="14" t="e">
        <f>VLOOKUP(D1695,Monitoramento!A$2:C2052,3,0)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14050</v>
      </c>
      <c r="M1696" s="24" t="str">
        <f>VLOOKUP(B1696,SAOM!B$2:F3523,5,0)</f>
        <v>SH Sat</v>
      </c>
      <c r="N1696" s="11" t="s">
        <v>9021</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12721</v>
      </c>
      <c r="AA1696" s="19">
        <v>41387</v>
      </c>
      <c r="AB1696" s="19">
        <v>41392</v>
      </c>
      <c r="AC1696" s="254">
        <f>VLOOKUP(D1696,Faturamento!D$3:F3131,3,0)</f>
        <v>41418</v>
      </c>
      <c r="AD1696" s="32"/>
      <c r="AE1696" s="14" t="str">
        <f>VLOOKUP(B1696,SAOM!B$2:T3237,16,0)</f>
        <v>-</v>
      </c>
      <c r="AF1696" s="14">
        <f t="shared" si="99"/>
        <v>41477</v>
      </c>
      <c r="AG1696" s="14" t="e">
        <f>VLOOKUP(D1696,Monitoramento!A$2:C2053,3,0)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14050</v>
      </c>
      <c r="M1697" s="22" t="str">
        <f>VLOOKUP(B1697,SAOM!B$2:F3524,5,0)</f>
        <v>SH Sat</v>
      </c>
      <c r="N1697" s="31" t="s">
        <v>13694</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12026</v>
      </c>
      <c r="AA1697" s="47">
        <v>41407</v>
      </c>
      <c r="AB1697" s="47"/>
      <c r="AC1697" s="255">
        <f>VLOOKUP(D1697,Faturamento!D$3:F3132,3,0)</f>
        <v>41438</v>
      </c>
      <c r="AD1697" s="36"/>
      <c r="AE1697" s="46" t="str">
        <f>VLOOKUP(B1697,SAOM!B$2:T3238,16,0)</f>
        <v>-</v>
      </c>
      <c r="AF1697" s="46">
        <f t="shared" si="99"/>
        <v>41497</v>
      </c>
      <c r="AG1697" s="14" t="e">
        <f>VLOOKUP(D1697,Monitoramento!A$2:C2054,3,0)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14050</v>
      </c>
      <c r="M1698" s="24" t="str">
        <f>VLOOKUP(B1698,SAOM!B$2:F3525,5,0)</f>
        <v>SH Sat</v>
      </c>
      <c r="N1698" s="11" t="s">
        <v>13667</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13090</v>
      </c>
      <c r="AA1698" s="19">
        <v>41396</v>
      </c>
      <c r="AB1698" s="19">
        <v>41401</v>
      </c>
      <c r="AC1698" s="254">
        <f>VLOOKUP(D1698,Faturamento!D$3:F3133,3,0)</f>
        <v>41427</v>
      </c>
      <c r="AD1698" s="32"/>
      <c r="AE1698" s="14" t="str">
        <f>VLOOKUP(B1698,SAOM!B$2:T3239,16,0)</f>
        <v>-</v>
      </c>
      <c r="AF1698" s="14">
        <f t="shared" si="99"/>
        <v>41486</v>
      </c>
      <c r="AG1698" s="14" t="e">
        <f>VLOOKUP(D1698,Monitoramento!A$2:C2055,3,0)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14050</v>
      </c>
      <c r="M1699" s="24" t="str">
        <f>VLOOKUP(B1699,SAOM!B$2:F3526,5,0)</f>
        <v>SH Sat</v>
      </c>
      <c r="N1699" s="11" t="s">
        <v>13667</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13090</v>
      </c>
      <c r="AA1699" s="19">
        <v>41397</v>
      </c>
      <c r="AB1699" s="19">
        <v>41401</v>
      </c>
      <c r="AC1699" s="254">
        <f>VLOOKUP(D1699,Faturamento!D$3:F3134,3,0)</f>
        <v>41428</v>
      </c>
      <c r="AD1699" s="32"/>
      <c r="AE1699" s="14" t="str">
        <f>VLOOKUP(B1699,SAOM!B$2:T3240,16,0)</f>
        <v>-</v>
      </c>
      <c r="AF1699" s="14">
        <f t="shared" si="99"/>
        <v>41487</v>
      </c>
      <c r="AG1699" s="14">
        <f>VLOOKUP(D1699,Monitoramento!A$2:C2056,3,0)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14050</v>
      </c>
      <c r="M1700" s="22" t="str">
        <f>VLOOKUP(B1700,SAOM!B$2:F3527,5,0)</f>
        <v>SH Sat</v>
      </c>
      <c r="N1700" s="31" t="s">
        <v>13667</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13090</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VLOOKUP(D1700,Monitoramento!A$2:C2057,3,0)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14050</v>
      </c>
      <c r="M1701" s="24" t="str">
        <f>VLOOKUP(B1701,SAOM!B$2:F3528,5,0)</f>
        <v>SH Sat</v>
      </c>
      <c r="N1701" s="11" t="s">
        <v>13667</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13090</v>
      </c>
      <c r="AA1701" s="19">
        <v>41396</v>
      </c>
      <c r="AB1701" s="19">
        <v>41401</v>
      </c>
      <c r="AC1701" s="254">
        <f>VLOOKUP(D1701,Faturamento!D$3:F3136,3,0)</f>
        <v>41427</v>
      </c>
      <c r="AD1701" s="32"/>
      <c r="AE1701" s="14" t="str">
        <f>VLOOKUP(B1701,SAOM!B$2:T3242,16,0)</f>
        <v>-</v>
      </c>
      <c r="AF1701" s="14">
        <f t="shared" si="99"/>
        <v>41486</v>
      </c>
      <c r="AG1701" s="14">
        <f>VLOOKUP(D1701,Monitoramento!A$2:C2058,3,0)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VLOOKUP(D1702,Monitoramento!A$2:C2059,3,0)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7789</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VLOOKUP(D1703,Monitoramento!A$2:C2060,3,0)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20407</v>
      </c>
      <c r="AA1704" s="14">
        <v>41485</v>
      </c>
      <c r="AB1704" s="47">
        <v>41512</v>
      </c>
      <c r="AC1704" s="254">
        <f>VLOOKUP(D1704,Faturamento!D$3:F3139,3,0)</f>
        <v>41516</v>
      </c>
      <c r="AD1704" s="32"/>
      <c r="AE1704" s="14" t="str">
        <f>VLOOKUP(B1704,SAOM!B$2:T3245,16,0)</f>
        <v>-</v>
      </c>
      <c r="AF1704" s="14">
        <f t="shared" si="99"/>
        <v>41575</v>
      </c>
      <c r="AG1704" s="14" t="e">
        <f>VLOOKUP(D1704,Monitoramento!A$2:C2061,3,0)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14050</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12026</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VLOOKUP(D1705,Monitoramento!A$2:C2062,3,0)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9302</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VLOOKUP(D1706,Monitoramento!A$2:C2063,3,0)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9258</v>
      </c>
      <c r="AA1707" s="19">
        <v>41465</v>
      </c>
      <c r="AB1707" s="47">
        <v>41512</v>
      </c>
      <c r="AC1707" s="254">
        <f>VLOOKUP(D1707,Faturamento!D$3:F3142,3,0)</f>
        <v>41496</v>
      </c>
      <c r="AD1707" s="32"/>
      <c r="AE1707" s="14" t="str">
        <f>VLOOKUP(B1707,SAOM!B$2:T3248,16,0)</f>
        <v>-</v>
      </c>
      <c r="AF1707" s="14">
        <f t="shared" si="99"/>
        <v>41555</v>
      </c>
      <c r="AG1707" s="14" t="e">
        <f>VLOOKUP(D1707,Monitoramento!A$2:C2064,3,0)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9258</v>
      </c>
      <c r="AA1708" s="19">
        <v>41465</v>
      </c>
      <c r="AB1708" s="47">
        <v>41512</v>
      </c>
      <c r="AC1708" s="254">
        <f>VLOOKUP(D1708,Faturamento!D$3:F3143,3,0)</f>
        <v>41496</v>
      </c>
      <c r="AD1708" s="32"/>
      <c r="AE1708" s="14" t="str">
        <f>VLOOKUP(B1708,SAOM!B$2:T3249,16,0)</f>
        <v>-</v>
      </c>
      <c r="AF1708" s="14">
        <f t="shared" si="99"/>
        <v>41555</v>
      </c>
      <c r="AG1708" s="14" t="e">
        <f>VLOOKUP(D1708,Monitoramento!A$2:C2065,3,0)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VLOOKUP(D1709,Monitoramento!A$2:C2066,3,0)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13722</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VLOOKUP(D1710,Monitoramento!A$2:C2067,3,0)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13722</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VLOOKUP(D1711,Monitoramento!A$2:C2068,3,0)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14050</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18565</v>
      </c>
      <c r="AA1712" s="19">
        <v>41409</v>
      </c>
      <c r="AB1712" s="19">
        <v>41421</v>
      </c>
      <c r="AC1712" s="254">
        <f>VLOOKUP(D1712,Faturamento!D$3:F3147,3,0)</f>
        <v>41440</v>
      </c>
      <c r="AD1712" s="32"/>
      <c r="AE1712" s="14" t="str">
        <f>VLOOKUP(B1712,SAOM!B$2:T3253,16,0)</f>
        <v>-</v>
      </c>
      <c r="AF1712" s="14">
        <f t="shared" si="99"/>
        <v>41499</v>
      </c>
      <c r="AG1712" s="14" t="e">
        <f>VLOOKUP(D1712,Monitoramento!A$2:C2069,3,0)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14050</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18565</v>
      </c>
      <c r="AA1713" s="19">
        <v>41410</v>
      </c>
      <c r="AB1713" s="19">
        <v>41421</v>
      </c>
      <c r="AC1713" s="254">
        <f>VLOOKUP(D1713,Faturamento!D$3:F3148,3,0)</f>
        <v>41441</v>
      </c>
      <c r="AD1713" s="32"/>
      <c r="AE1713" s="14" t="str">
        <f>VLOOKUP(B1713,SAOM!B$2:T3254,16,0)</f>
        <v>-</v>
      </c>
      <c r="AF1713" s="14">
        <f t="shared" si="99"/>
        <v>41500</v>
      </c>
      <c r="AG1713" s="14" t="e">
        <f>VLOOKUP(D1713,Monitoramento!A$2:C2070,3,0)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14050</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18565</v>
      </c>
      <c r="AA1714" s="19">
        <v>41410</v>
      </c>
      <c r="AB1714" s="19">
        <v>41421</v>
      </c>
      <c r="AC1714" s="254">
        <f>VLOOKUP(D1714,Faturamento!D$3:F3149,3,0)</f>
        <v>41441</v>
      </c>
      <c r="AD1714" s="32"/>
      <c r="AE1714" s="14" t="str">
        <f>VLOOKUP(B1714,SAOM!B$2:T3255,16,0)</f>
        <v>-</v>
      </c>
      <c r="AF1714" s="14">
        <f t="shared" si="99"/>
        <v>41500</v>
      </c>
      <c r="AG1714" s="14" t="e">
        <f>VLOOKUP(D1714,Monitoramento!A$2:C2071,3,0)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14050</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19882</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VLOOKUP(D1715,Monitoramento!A$2:C2072,3,0)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7782</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VLOOKUP(D1716,Monitoramento!A$2:C2073,3,0)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7782</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VLOOKUP(D1717,Monitoramento!A$2:C2074,3,0)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13726</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VLOOKUP(D1718,Monitoramento!A$2:C2075,3,0)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13724</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VLOOKUP(D1719,Monitoramento!A$2:C2076,3,0)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13754</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20049</v>
      </c>
      <c r="AA1720" s="19">
        <v>41453</v>
      </c>
      <c r="AB1720" s="47">
        <v>41512</v>
      </c>
      <c r="AC1720" s="254">
        <f>VLOOKUP(D1720,Faturamento!D$3:F3155,3,0)</f>
        <v>41484</v>
      </c>
      <c r="AD1720" s="32"/>
      <c r="AE1720" s="14" t="str">
        <f>VLOOKUP(B1720,SAOM!B$2:T3261,16,0)</f>
        <v>-</v>
      </c>
      <c r="AF1720" s="14">
        <f t="shared" si="99"/>
        <v>41543</v>
      </c>
      <c r="AG1720" s="14" t="e">
        <f>VLOOKUP(D1720,Monitoramento!A$2:C2077,3,0)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13754</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19879</v>
      </c>
      <c r="AA1721" s="19">
        <v>41452</v>
      </c>
      <c r="AB1721" s="47">
        <v>41512</v>
      </c>
      <c r="AC1721" s="254" t="e">
        <f>VLOOKUP(D1721,Faturamento!D$3:F3156,3,0)</f>
        <v>#N/A</v>
      </c>
      <c r="AD1721" s="32"/>
      <c r="AE1721" s="14" t="str">
        <f>VLOOKUP(B1721,SAOM!B$2:T3262,16,0)</f>
        <v>-</v>
      </c>
      <c r="AF1721" s="14">
        <f t="shared" si="99"/>
        <v>41542</v>
      </c>
      <c r="AG1721" s="14" t="e">
        <f>VLOOKUP(D1721,Monitoramento!A$2:C2078,3,0)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13754</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19301</v>
      </c>
      <c r="AA1722" s="19">
        <v>41453</v>
      </c>
      <c r="AB1722" s="47">
        <v>41512</v>
      </c>
      <c r="AC1722" s="254">
        <f>VLOOKUP(D1722,Faturamento!D$3:F3157,3,0)</f>
        <v>41484</v>
      </c>
      <c r="AD1722" s="32"/>
      <c r="AE1722" s="14" t="str">
        <f>VLOOKUP(B1722,SAOM!B$2:T3263,16,0)</f>
        <v>-</v>
      </c>
      <c r="AF1722" s="14">
        <f t="shared" si="99"/>
        <v>41543</v>
      </c>
      <c r="AG1722" s="14" t="e">
        <f>VLOOKUP(D1722,Monitoramento!A$2:C2079,3,0)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7794</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17774</v>
      </c>
      <c r="AA1723" s="47">
        <v>41396</v>
      </c>
      <c r="AB1723" s="47">
        <v>41404</v>
      </c>
      <c r="AC1723" s="255">
        <f>VLOOKUP(D1723,Faturamento!D$3:F3158,3,0)</f>
        <v>41427</v>
      </c>
      <c r="AD1723" s="36"/>
      <c r="AE1723" s="46" t="str">
        <f>VLOOKUP(B1723,SAOM!B$2:T3264,16,0)</f>
        <v>-</v>
      </c>
      <c r="AF1723" s="46">
        <f t="shared" si="99"/>
        <v>41486</v>
      </c>
      <c r="AG1723" s="14" t="e">
        <f>VLOOKUP(D1723,Monitoramento!A$2:C2080,3,0)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7794</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17774</v>
      </c>
      <c r="AA1724" s="47">
        <v>41397</v>
      </c>
      <c r="AB1724" s="47"/>
      <c r="AC1724" s="255">
        <f>VLOOKUP(D1724,Faturamento!D$3:F3159,3,0)</f>
        <v>41428</v>
      </c>
      <c r="AD1724" s="36"/>
      <c r="AE1724" s="46" t="str">
        <f>VLOOKUP(B1724,SAOM!B$2:T3265,16,0)</f>
        <v>-</v>
      </c>
      <c r="AF1724" s="46">
        <f t="shared" si="99"/>
        <v>41487</v>
      </c>
      <c r="AG1724" s="14" t="e">
        <f>VLOOKUP(D1724,Monitoramento!A$2:C2081,3,0)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7794</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VLOOKUP(D1725,Monitoramento!A$2:C2082,3,0)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14050</v>
      </c>
      <c r="M1726" s="22" t="str">
        <f>VLOOKUP(B1726,SAOM!B$2:F3553,5,0)</f>
        <v>SH Sat</v>
      </c>
      <c r="N1726" s="31" t="s">
        <v>13785</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15354</v>
      </c>
      <c r="AA1726" s="47">
        <v>41394</v>
      </c>
      <c r="AB1726" s="47">
        <v>41396</v>
      </c>
      <c r="AC1726" s="255">
        <f>VLOOKUP(D1726,Faturamento!D$3:F3161,3,0)</f>
        <v>41425</v>
      </c>
      <c r="AD1726" s="36"/>
      <c r="AE1726" s="46" t="str">
        <f>VLOOKUP(B1726,SAOM!B$2:T3267,16,0)</f>
        <v>-</v>
      </c>
      <c r="AF1726" s="46">
        <f t="shared" si="99"/>
        <v>41484</v>
      </c>
      <c r="AG1726" s="14" t="e">
        <f>VLOOKUP(D1726,Monitoramento!A$2:C2083,3,0)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14050</v>
      </c>
      <c r="M1727" s="22" t="str">
        <f>VLOOKUP(B1727,SAOM!B$2:F3554,5,0)</f>
        <v>SH Sat</v>
      </c>
      <c r="N1727" s="31" t="s">
        <v>13785</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12723</v>
      </c>
      <c r="AA1727" s="47">
        <v>41394</v>
      </c>
      <c r="AB1727" s="47">
        <v>41396</v>
      </c>
      <c r="AC1727" s="255">
        <f>VLOOKUP(D1727,Faturamento!D$3:F3162,3,0)</f>
        <v>41425</v>
      </c>
      <c r="AD1727" s="36"/>
      <c r="AE1727" s="46" t="str">
        <f>VLOOKUP(B1727,SAOM!B$2:T3268,16,0)</f>
        <v>-</v>
      </c>
      <c r="AF1727" s="46">
        <f t="shared" si="99"/>
        <v>41484</v>
      </c>
      <c r="AG1727" s="14" t="e">
        <f>VLOOKUP(D1727,Monitoramento!A$2:C2084,3,0)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14050</v>
      </c>
      <c r="M1728" s="22" t="str">
        <f>VLOOKUP(B1728,SAOM!B$2:F3555,5,0)</f>
        <v>SH Sat</v>
      </c>
      <c r="N1728" s="31" t="s">
        <v>13785</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15354</v>
      </c>
      <c r="AA1728" s="47">
        <v>41394</v>
      </c>
      <c r="AB1728" s="47">
        <v>41396</v>
      </c>
      <c r="AC1728" s="255">
        <f>VLOOKUP(D1728,Faturamento!D$3:F3163,3,0)</f>
        <v>41425</v>
      </c>
      <c r="AD1728" s="36"/>
      <c r="AE1728" s="46" t="str">
        <f>VLOOKUP(B1728,SAOM!B$2:T3269,16,0)</f>
        <v>-</v>
      </c>
      <c r="AF1728" s="46">
        <f t="shared" si="99"/>
        <v>41484</v>
      </c>
      <c r="AG1728" s="14" t="e">
        <f>VLOOKUP(D1728,Monitoramento!A$2:C2085,3,0)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14050</v>
      </c>
      <c r="M1729" s="22" t="str">
        <f>VLOOKUP(B1729,SAOM!B$2:F3556,5,0)</f>
        <v>SH Sat</v>
      </c>
      <c r="N1729" s="31" t="s">
        <v>13785</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15354</v>
      </c>
      <c r="AA1729" s="19">
        <v>41397</v>
      </c>
      <c r="AB1729" s="47">
        <v>41401</v>
      </c>
      <c r="AC1729" s="255">
        <f>VLOOKUP(D1729,Faturamento!D$3:F3164,3,0)</f>
        <v>41428</v>
      </c>
      <c r="AD1729" s="36"/>
      <c r="AE1729" s="46" t="str">
        <f>VLOOKUP(B1729,SAOM!B$2:T3270,16,0)</f>
        <v>-</v>
      </c>
      <c r="AF1729" s="46">
        <f t="shared" si="99"/>
        <v>41487</v>
      </c>
      <c r="AG1729" s="14" t="e">
        <f>VLOOKUP(D1729,Monitoramento!A$2:C2086,3,0)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14050</v>
      </c>
      <c r="M1730" s="24" t="str">
        <f>VLOOKUP(B1730,SAOM!B$2:F3557,5,0)</f>
        <v>SH Sat</v>
      </c>
      <c r="N1730" s="11" t="s">
        <v>13785</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14581</v>
      </c>
      <c r="AA1730" s="19">
        <v>41396</v>
      </c>
      <c r="AB1730" s="19">
        <v>41401</v>
      </c>
      <c r="AC1730" s="254">
        <f>VLOOKUP(D1730,Faturamento!D$3:F3165,3,0)</f>
        <v>41427</v>
      </c>
      <c r="AD1730" s="32"/>
      <c r="AE1730" s="14" t="str">
        <f>VLOOKUP(B1730,SAOM!B$2:T3271,16,0)</f>
        <v>-</v>
      </c>
      <c r="AF1730" s="14">
        <f t="shared" si="99"/>
        <v>41486</v>
      </c>
      <c r="AG1730" s="14" t="e">
        <f>VLOOKUP(D1730,Monitoramento!A$2:C2087,3,0)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14050</v>
      </c>
      <c r="M1731" s="24" t="str">
        <f>VLOOKUP(B1731,SAOM!B$2:F3558,5,0)</f>
        <v>SH Sat</v>
      </c>
      <c r="N1731" s="11" t="s">
        <v>13785</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14060</v>
      </c>
      <c r="AA1731" s="19">
        <v>41402</v>
      </c>
      <c r="AB1731" s="19">
        <v>41411</v>
      </c>
      <c r="AC1731" s="254">
        <f>VLOOKUP(D1731,Faturamento!D$3:F3166,3,0)</f>
        <v>41433</v>
      </c>
      <c r="AD1731" s="32"/>
      <c r="AE1731" s="14" t="str">
        <f>VLOOKUP(B1731,SAOM!B$2:T3272,16,0)</f>
        <v>-</v>
      </c>
      <c r="AF1731" s="14">
        <f t="shared" si="99"/>
        <v>41492</v>
      </c>
      <c r="AG1731" s="14">
        <f>VLOOKUP(D1731,Monitoramento!A$2:C2088,3,0)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14050</v>
      </c>
      <c r="M1732" s="22" t="str">
        <f>VLOOKUP(B1732,SAOM!B$2:F3559,5,0)</f>
        <v>SH Sat</v>
      </c>
      <c r="N1732" s="31" t="s">
        <v>13785</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12723</v>
      </c>
      <c r="AA1732" s="47">
        <v>41394</v>
      </c>
      <c r="AB1732" s="47">
        <v>41396</v>
      </c>
      <c r="AC1732" s="255">
        <f>VLOOKUP(D1732,Faturamento!D$3:F3167,3,0)</f>
        <v>41425</v>
      </c>
      <c r="AD1732" s="36"/>
      <c r="AE1732" s="46" t="str">
        <f>VLOOKUP(B1732,SAOM!B$2:T3273,16,0)</f>
        <v>-</v>
      </c>
      <c r="AF1732" s="46">
        <f t="shared" si="99"/>
        <v>41484</v>
      </c>
      <c r="AG1732" s="14" t="e">
        <f>VLOOKUP(D1732,Monitoramento!A$2:C2089,3,0)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14050</v>
      </c>
      <c r="M1733" s="22" t="str">
        <f>VLOOKUP(B1733,SAOM!B$2:F3560,5,0)</f>
        <v>SH Sat</v>
      </c>
      <c r="N1733" s="31" t="s">
        <v>13785</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12723</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VLOOKUP(D1733,Monitoramento!A$2:C2090,3,0)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14050</v>
      </c>
      <c r="M1734" s="22" t="str">
        <f>VLOOKUP(B1734,SAOM!B$2:F3561,5,0)</f>
        <v>SH Sat</v>
      </c>
      <c r="N1734" s="31" t="s">
        <v>13785</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14060</v>
      </c>
      <c r="AA1734" s="19">
        <v>41402</v>
      </c>
      <c r="AB1734" s="47">
        <v>41411</v>
      </c>
      <c r="AC1734" s="255">
        <f>VLOOKUP(D1734,Faturamento!D$3:F3169,3,0)</f>
        <v>41433</v>
      </c>
      <c r="AD1734" s="36"/>
      <c r="AE1734" s="46" t="str">
        <f>VLOOKUP(B1734,SAOM!B$2:T3275,16,0)</f>
        <v>-</v>
      </c>
      <c r="AF1734" s="46">
        <f t="shared" si="103"/>
        <v>41492</v>
      </c>
      <c r="AG1734" s="14">
        <f>VLOOKUP(D1734,Monitoramento!A$2:C2091,3,0)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14050</v>
      </c>
      <c r="M1735" s="22" t="str">
        <f>VLOOKUP(B1735,SAOM!B$2:F3562,5,0)</f>
        <v>SH Sat</v>
      </c>
      <c r="N1735" s="31" t="s">
        <v>13785</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14581</v>
      </c>
      <c r="AA1735" s="47">
        <v>41397</v>
      </c>
      <c r="AB1735" s="47">
        <v>41401</v>
      </c>
      <c r="AC1735" s="255">
        <f>VLOOKUP(D1735,Faturamento!D$3:F3170,3,0)</f>
        <v>41428</v>
      </c>
      <c r="AD1735" s="36"/>
      <c r="AE1735" s="46" t="str">
        <f>VLOOKUP(B1735,SAOM!B$2:T3276,16,0)</f>
        <v>-</v>
      </c>
      <c r="AF1735" s="46">
        <f t="shared" si="103"/>
        <v>41487</v>
      </c>
      <c r="AG1735" s="14" t="e">
        <f>VLOOKUP(D1735,Monitoramento!A$2:C2092,3,0)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14050</v>
      </c>
      <c r="M1736" s="22" t="str">
        <f>VLOOKUP(B1736,SAOM!B$2:F3563,5,0)</f>
        <v>SH Sat</v>
      </c>
      <c r="N1736" s="31" t="s">
        <v>13785</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19362</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VLOOKUP(D1736,Monitoramento!A$2:C2093,3,0)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14050</v>
      </c>
      <c r="M1737" s="22" t="str">
        <f>VLOOKUP(B1737,SAOM!B$2:F3564,5,0)</f>
        <v>SH Sat</v>
      </c>
      <c r="N1737" s="31" t="s">
        <v>13785</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14581</v>
      </c>
      <c r="AA1737" s="47">
        <v>41400</v>
      </c>
      <c r="AB1737" s="47">
        <v>41401</v>
      </c>
      <c r="AC1737" s="255">
        <f>VLOOKUP(D1737,Faturamento!D$3:F3172,3,0)</f>
        <v>41431</v>
      </c>
      <c r="AD1737" s="36"/>
      <c r="AE1737" s="46" t="str">
        <f>VLOOKUP(B1737,SAOM!B$2:T3278,16,0)</f>
        <v>-</v>
      </c>
      <c r="AF1737" s="46">
        <f t="shared" si="103"/>
        <v>41490</v>
      </c>
      <c r="AG1737" s="14">
        <f>VLOOKUP(D1737,Monitoramento!A$2:C2094,3,0)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14050</v>
      </c>
      <c r="M1738" s="22" t="str">
        <f>VLOOKUP(B1738,SAOM!B$2:F3565,5,0)</f>
        <v>SH Sat</v>
      </c>
      <c r="N1738" s="31" t="s">
        <v>13785</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15354</v>
      </c>
      <c r="AA1738" s="47">
        <v>41396</v>
      </c>
      <c r="AB1738" s="47">
        <v>41396</v>
      </c>
      <c r="AC1738" s="255">
        <f>VLOOKUP(D1738,Faturamento!D$3:F3173,3,0)</f>
        <v>41427</v>
      </c>
      <c r="AD1738" s="36"/>
      <c r="AE1738" s="46" t="str">
        <f>VLOOKUP(B1738,SAOM!B$2:T3279,16,0)</f>
        <v>-</v>
      </c>
      <c r="AF1738" s="46">
        <f t="shared" si="103"/>
        <v>41486</v>
      </c>
      <c r="AG1738" s="14" t="e">
        <f>VLOOKUP(D1738,Monitoramento!A$2:C2095,3,0)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14050</v>
      </c>
      <c r="M1739" s="22" t="str">
        <f>VLOOKUP(B1739,SAOM!B$2:F3566,5,0)</f>
        <v>SH Sat</v>
      </c>
      <c r="N1739" s="31" t="s">
        <v>13785</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15354</v>
      </c>
      <c r="AA1739" s="47">
        <v>41400</v>
      </c>
      <c r="AB1739" s="47">
        <v>41401</v>
      </c>
      <c r="AC1739" s="255">
        <f>VLOOKUP(D1739,Faturamento!D$3:F3174,3,0)</f>
        <v>41431</v>
      </c>
      <c r="AD1739" s="36"/>
      <c r="AE1739" s="46" t="str">
        <f>VLOOKUP(B1739,SAOM!B$2:T3280,16,0)</f>
        <v>-</v>
      </c>
      <c r="AF1739" s="46">
        <f t="shared" si="103"/>
        <v>41490</v>
      </c>
      <c r="AG1739" s="14" t="e">
        <f>VLOOKUP(D1739,Monitoramento!A$2:C2096,3,0)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14050</v>
      </c>
      <c r="M1740" s="22" t="str">
        <f>VLOOKUP(B1740,SAOM!B$2:F3567,5,0)</f>
        <v>SH Sat</v>
      </c>
      <c r="N1740" s="31" t="s">
        <v>13785</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12723</v>
      </c>
      <c r="AA1740" s="47">
        <v>41397</v>
      </c>
      <c r="AB1740" s="47">
        <v>41401</v>
      </c>
      <c r="AC1740" s="255">
        <f>VLOOKUP(D1740,Faturamento!D$3:F3175,3,0)</f>
        <v>41428</v>
      </c>
      <c r="AD1740" s="36"/>
      <c r="AE1740" s="46" t="str">
        <f>VLOOKUP(B1740,SAOM!B$2:T3281,16,0)</f>
        <v>-</v>
      </c>
      <c r="AF1740" s="46">
        <f t="shared" si="103"/>
        <v>41487</v>
      </c>
      <c r="AG1740" s="14" t="e">
        <f>VLOOKUP(D1740,Monitoramento!A$2:C2097,3,0)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14050</v>
      </c>
      <c r="M1741" s="24" t="str">
        <f>VLOOKUP(B1741,SAOM!B$2:F3568,5,0)</f>
        <v>SH Sat</v>
      </c>
      <c r="N1741" s="11" t="s">
        <v>13785</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13090</v>
      </c>
      <c r="AA1741" s="19">
        <v>41401</v>
      </c>
      <c r="AB1741" s="19">
        <v>41411</v>
      </c>
      <c r="AC1741" s="254" t="e">
        <f>VLOOKUP(D1741,Faturamento!D$3:F3176,3,0)</f>
        <v>#N/A</v>
      </c>
      <c r="AD1741" s="32"/>
      <c r="AE1741" s="14" t="str">
        <f>VLOOKUP(B1741,SAOM!B$2:T3282,16,0)</f>
        <v>-</v>
      </c>
      <c r="AF1741" s="14">
        <f t="shared" si="103"/>
        <v>41491</v>
      </c>
      <c r="AG1741" s="14" t="e">
        <f>VLOOKUP(D1741,Monitoramento!A$2:C2098,3,0)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14050</v>
      </c>
      <c r="M1742" s="22" t="str">
        <f>VLOOKUP(B1742,SAOM!B$2:F3569,5,0)</f>
        <v>SH Sat</v>
      </c>
      <c r="N1742" s="31" t="s">
        <v>13785</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12723</v>
      </c>
      <c r="AA1742" s="47">
        <v>41394</v>
      </c>
      <c r="AB1742" s="47">
        <v>41396</v>
      </c>
      <c r="AC1742" s="255">
        <f>VLOOKUP(D1742,Faturamento!D$3:F3177,3,0)</f>
        <v>41425</v>
      </c>
      <c r="AD1742" s="36"/>
      <c r="AE1742" s="46" t="str">
        <f>VLOOKUP(B1742,SAOM!B$2:T3283,16,0)</f>
        <v>-</v>
      </c>
      <c r="AF1742" s="46">
        <f t="shared" si="103"/>
        <v>41484</v>
      </c>
      <c r="AG1742" s="14" t="e">
        <f>VLOOKUP(D1742,Monitoramento!A$2:C2099,3,0)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14050</v>
      </c>
      <c r="M1743" s="22" t="str">
        <f>VLOOKUP(B1743,SAOM!B$2:F3570,5,0)</f>
        <v>SH Sat</v>
      </c>
      <c r="N1743" s="31" t="s">
        <v>13785</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15354</v>
      </c>
      <c r="AA1743" s="47">
        <v>41397</v>
      </c>
      <c r="AB1743" s="47">
        <v>41401</v>
      </c>
      <c r="AC1743" s="255">
        <f>VLOOKUP(D1743,Faturamento!D$3:F3178,3,0)</f>
        <v>41428</v>
      </c>
      <c r="AD1743" s="36"/>
      <c r="AE1743" s="46" t="str">
        <f>VLOOKUP(B1743,SAOM!B$2:T3284,16,0)</f>
        <v>-</v>
      </c>
      <c r="AF1743" s="46">
        <f t="shared" si="103"/>
        <v>41487</v>
      </c>
      <c r="AG1743" s="14" t="e">
        <f>VLOOKUP(D1743,Monitoramento!A$2:C2100,3,0)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14050</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12798</v>
      </c>
      <c r="AA1744" s="19">
        <v>41410</v>
      </c>
      <c r="AB1744" s="19">
        <v>41425</v>
      </c>
      <c r="AC1744" s="254" t="e">
        <f>VLOOKUP(D1744,Faturamento!D$3:F3179,3,0)</f>
        <v>#N/A</v>
      </c>
      <c r="AD1744" s="32" t="s">
        <v>18001</v>
      </c>
      <c r="AE1744" s="14" t="str">
        <f>VLOOKUP(B1744,SAOM!B$2:T3285,16,0)</f>
        <v>-</v>
      </c>
      <c r="AF1744" s="14">
        <f t="shared" si="103"/>
        <v>41500</v>
      </c>
      <c r="AG1744" s="14" t="e">
        <f>VLOOKUP(D1744,Monitoramento!A$2:C2101,3,0)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14050</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12798</v>
      </c>
      <c r="AA1745" s="47">
        <v>41390</v>
      </c>
      <c r="AB1745" s="47">
        <v>41393</v>
      </c>
      <c r="AC1745" s="255">
        <f>VLOOKUP(D1745,Faturamento!D$3:F3180,3,0)</f>
        <v>41421</v>
      </c>
      <c r="AD1745" s="36"/>
      <c r="AE1745" s="46" t="str">
        <f>VLOOKUP(B1745,SAOM!B$2:T3286,16,0)</f>
        <v>-</v>
      </c>
      <c r="AF1745" s="46">
        <f t="shared" si="103"/>
        <v>41480</v>
      </c>
      <c r="AG1745" s="14" t="e">
        <f>VLOOKUP(D1745,Monitoramento!A$2:C2102,3,0)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13712</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VLOOKUP(D1746,Monitoramento!A$2:C2103,3,0)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14050</v>
      </c>
      <c r="M1747" s="24" t="str">
        <f>VLOOKUP(B1747,SAOM!B$2:F3574,5,0)</f>
        <v>SH Sat</v>
      </c>
      <c r="N1747" s="11" t="s">
        <v>13763</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18565</v>
      </c>
      <c r="AA1747" s="19">
        <v>41409</v>
      </c>
      <c r="AB1747" s="47">
        <v>41421</v>
      </c>
      <c r="AC1747" s="254">
        <f>VLOOKUP(D1747,Faturamento!D$3:F3182,3,0)</f>
        <v>41440</v>
      </c>
      <c r="AD1747" s="32"/>
      <c r="AE1747" s="14" t="str">
        <f>VLOOKUP(B1747,SAOM!B$2:T3288,16,0)</f>
        <v>-</v>
      </c>
      <c r="AF1747" s="14">
        <f t="shared" si="103"/>
        <v>41499</v>
      </c>
      <c r="AG1747" s="14" t="e">
        <f>VLOOKUP(D1747,Monitoramento!A$2:C2104,3,0)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14050</v>
      </c>
      <c r="M1748" s="24" t="str">
        <f>VLOOKUP(B1748,SAOM!B$2:F3575,5,0)</f>
        <v>SH Sat</v>
      </c>
      <c r="N1748" s="11" t="s">
        <v>13763</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15354</v>
      </c>
      <c r="AA1748" s="19">
        <v>41407</v>
      </c>
      <c r="AB1748" s="47">
        <v>41421</v>
      </c>
      <c r="AC1748" s="254">
        <f>VLOOKUP(D1748,Faturamento!D$3:F3183,3,0)</f>
        <v>41438</v>
      </c>
      <c r="AD1748" s="32"/>
      <c r="AE1748" s="14" t="str">
        <f>VLOOKUP(B1748,SAOM!B$2:T3289,16,0)</f>
        <v>-</v>
      </c>
      <c r="AF1748" s="14">
        <f t="shared" si="103"/>
        <v>41497</v>
      </c>
      <c r="AG1748" s="14" t="e">
        <f>VLOOKUP(D1748,Monitoramento!A$2:C2105,3,0)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14050</v>
      </c>
      <c r="M1749" s="24" t="str">
        <f>VLOOKUP(B1749,SAOM!B$2:F3576,5,0)</f>
        <v>SH Sat</v>
      </c>
      <c r="N1749" s="11" t="s">
        <v>13763</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14581</v>
      </c>
      <c r="AA1749" s="19">
        <v>41407</v>
      </c>
      <c r="AB1749" s="47">
        <v>41421</v>
      </c>
      <c r="AC1749" s="254">
        <f>VLOOKUP(D1749,Faturamento!D$3:F3184,3,0)</f>
        <v>41438</v>
      </c>
      <c r="AD1749" s="32"/>
      <c r="AE1749" s="14" t="str">
        <f>VLOOKUP(B1749,SAOM!B$2:T3290,16,0)</f>
        <v>-</v>
      </c>
      <c r="AF1749" s="14">
        <f t="shared" si="103"/>
        <v>41497</v>
      </c>
      <c r="AG1749" s="14" t="e">
        <f>VLOOKUP(D1749,Monitoramento!A$2:C2106,3,0)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14050</v>
      </c>
      <c r="M1750" s="22" t="str">
        <f>VLOOKUP(B1750,SAOM!B$2:F3577,5,0)</f>
        <v>SH Sat</v>
      </c>
      <c r="N1750" s="31" t="s">
        <v>13763</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12723</v>
      </c>
      <c r="AA1750" s="47">
        <v>41408</v>
      </c>
      <c r="AB1750" s="47">
        <v>41421</v>
      </c>
      <c r="AC1750" s="255">
        <f>VLOOKUP(D1750,Faturamento!D$3:F3185,3,0)</f>
        <v>41439</v>
      </c>
      <c r="AD1750" s="36" t="s">
        <v>18555</v>
      </c>
      <c r="AE1750" s="46" t="str">
        <f>VLOOKUP(B1750,SAOM!B$2:T3291,16,0)</f>
        <v>-</v>
      </c>
      <c r="AF1750" s="46">
        <f t="shared" si="103"/>
        <v>41498</v>
      </c>
      <c r="AG1750" s="14" t="e">
        <f>VLOOKUP(D1750,Monitoramento!A$2:C2107,3,0)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14050</v>
      </c>
      <c r="M1751" s="24" t="str">
        <f>VLOOKUP(B1751,SAOM!B$2:F3578,5,0)</f>
        <v>SH Sat</v>
      </c>
      <c r="N1751" s="11" t="s">
        <v>13763</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12723</v>
      </c>
      <c r="AA1751" s="19">
        <v>41415</v>
      </c>
      <c r="AB1751" s="47">
        <v>41411</v>
      </c>
      <c r="AC1751" s="254">
        <f>VLOOKUP(D1751,Faturamento!D$3:F3186,3,0)</f>
        <v>41446</v>
      </c>
      <c r="AD1751" s="32"/>
      <c r="AE1751" s="14" t="str">
        <f>VLOOKUP(B1751,SAOM!B$2:T3292,16,0)</f>
        <v>-</v>
      </c>
      <c r="AF1751" s="14">
        <f t="shared" si="103"/>
        <v>41505</v>
      </c>
      <c r="AG1751" s="14" t="e">
        <f>VLOOKUP(D1751,Monitoramento!A$2:C2108,3,0)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14050</v>
      </c>
      <c r="M1752" s="22" t="str">
        <f>VLOOKUP(B1752,SAOM!B$2:F3579,5,0)</f>
        <v>SH Sat</v>
      </c>
      <c r="N1752" s="31" t="s">
        <v>13763</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12723</v>
      </c>
      <c r="AA1752" s="47">
        <v>41407</v>
      </c>
      <c r="AB1752" s="47">
        <v>41411</v>
      </c>
      <c r="AC1752" s="255">
        <f>VLOOKUP(D1752,Faturamento!D$3:F3187,3,0)</f>
        <v>41438</v>
      </c>
      <c r="AD1752" s="36"/>
      <c r="AE1752" s="46" t="str">
        <f>VLOOKUP(B1752,SAOM!B$2:T3293,16,0)</f>
        <v>-</v>
      </c>
      <c r="AF1752" s="46">
        <f t="shared" si="103"/>
        <v>41497</v>
      </c>
      <c r="AG1752" s="14" t="e">
        <f>VLOOKUP(D1752,Monitoramento!A$2:C2109,3,0)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14050</v>
      </c>
      <c r="M1753" s="24" t="str">
        <f>VLOOKUP(B1753,SAOM!B$2:F3580,5,0)</f>
        <v>SH Sat</v>
      </c>
      <c r="N1753" s="11" t="s">
        <v>13763</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12723</v>
      </c>
      <c r="AA1753" s="19">
        <v>41408</v>
      </c>
      <c r="AB1753" s="19">
        <v>41421</v>
      </c>
      <c r="AC1753" s="254">
        <f>VLOOKUP(D1753,Faturamento!D$3:F3188,3,0)</f>
        <v>41439</v>
      </c>
      <c r="AD1753" s="32"/>
      <c r="AE1753" s="14" t="str">
        <f>VLOOKUP(B1753,SAOM!B$2:T3294,16,0)</f>
        <v>-</v>
      </c>
      <c r="AF1753" s="14">
        <f t="shared" si="103"/>
        <v>41498</v>
      </c>
      <c r="AG1753" s="14" t="e">
        <f>VLOOKUP(D1753,Monitoramento!A$2:C2110,3,0)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14050</v>
      </c>
      <c r="M1754" s="24" t="str">
        <f>VLOOKUP(B1754,SAOM!B$2:F3581,5,0)</f>
        <v>SH Sat</v>
      </c>
      <c r="N1754" s="11" t="s">
        <v>13763</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12723</v>
      </c>
      <c r="AA1754" s="19">
        <v>41408</v>
      </c>
      <c r="AB1754" s="19">
        <v>41421</v>
      </c>
      <c r="AC1754" s="254">
        <f>VLOOKUP(D1754,Faturamento!D$3:F3189,3,0)</f>
        <v>41439</v>
      </c>
      <c r="AD1754" s="32"/>
      <c r="AE1754" s="14" t="str">
        <f>VLOOKUP(B1754,SAOM!B$2:T3295,16,0)</f>
        <v>-</v>
      </c>
      <c r="AF1754" s="14">
        <f t="shared" si="103"/>
        <v>41498</v>
      </c>
      <c r="AG1754" s="14" t="e">
        <f>VLOOKUP(D1754,Monitoramento!A$2:C2111,3,0)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14050</v>
      </c>
      <c r="M1755" s="24" t="str">
        <f>VLOOKUP(B1755,SAOM!B$2:F3582,5,0)</f>
        <v>SH Sat</v>
      </c>
      <c r="N1755" s="11" t="s">
        <v>13763</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12723</v>
      </c>
      <c r="AA1755" s="19">
        <v>41408</v>
      </c>
      <c r="AB1755" s="19">
        <v>41421</v>
      </c>
      <c r="AC1755" s="254">
        <f>VLOOKUP(D1755,Faturamento!D$3:F3190,3,0)</f>
        <v>41439</v>
      </c>
      <c r="AD1755" s="32"/>
      <c r="AE1755" s="14" t="str">
        <f>VLOOKUP(B1755,SAOM!B$2:T3296,16,0)</f>
        <v>-</v>
      </c>
      <c r="AF1755" s="14">
        <f t="shared" si="103"/>
        <v>41498</v>
      </c>
      <c r="AG1755" s="14" t="e">
        <f>VLOOKUP(D1755,Monitoramento!A$2:C2112,3,0)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14050</v>
      </c>
      <c r="M1756" s="24" t="str">
        <f>VLOOKUP(B1756,SAOM!B$2:F3583,5,0)</f>
        <v>SH Sat</v>
      </c>
      <c r="N1756" s="11" t="s">
        <v>13763</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12723</v>
      </c>
      <c r="AA1756" s="19">
        <v>41408</v>
      </c>
      <c r="AB1756" s="19">
        <v>41421</v>
      </c>
      <c r="AC1756" s="254">
        <f>VLOOKUP(D1756,Faturamento!D$3:F3191,3,0)</f>
        <v>41439</v>
      </c>
      <c r="AD1756" s="32"/>
      <c r="AE1756" s="14" t="str">
        <f>VLOOKUP(B1756,SAOM!B$2:T3297,16,0)</f>
        <v>-</v>
      </c>
      <c r="AF1756" s="14">
        <f t="shared" si="103"/>
        <v>41498</v>
      </c>
      <c r="AG1756" s="14" t="e">
        <f>VLOOKUP(D1756,Monitoramento!A$2:C2113,3,0)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14050</v>
      </c>
      <c r="M1757" s="24" t="str">
        <f>VLOOKUP(B1757,SAOM!B$2:F3584,5,0)</f>
        <v>SH Sat</v>
      </c>
      <c r="N1757" s="11" t="s">
        <v>13763</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12723</v>
      </c>
      <c r="AA1757" s="19">
        <v>41409</v>
      </c>
      <c r="AB1757" s="19">
        <v>41421</v>
      </c>
      <c r="AC1757" s="254">
        <f>VLOOKUP(D1757,Faturamento!D$3:F3192,3,0)</f>
        <v>41440</v>
      </c>
      <c r="AD1757" s="32"/>
      <c r="AE1757" s="14" t="str">
        <f>VLOOKUP(B1757,SAOM!B$2:T3298,16,0)</f>
        <v>-</v>
      </c>
      <c r="AF1757" s="14">
        <f t="shared" si="103"/>
        <v>41499</v>
      </c>
      <c r="AG1757" s="14" t="e">
        <f>VLOOKUP(D1757,Monitoramento!A$2:C2114,3,0)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14050</v>
      </c>
      <c r="M1758" s="22" t="str">
        <f>VLOOKUP(B1758,SAOM!B$2:F3585,5,0)</f>
        <v>SH Sat</v>
      </c>
      <c r="N1758" s="31" t="s">
        <v>13718</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13090</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VLOOKUP(D1758,Monitoramento!A$2:C2115,3,0)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13722</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VLOOKUP(D1759,Monitoramento!A$2:C2116,3,0)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13738</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VLOOKUP(D1760,Monitoramento!A$2:C2117,3,0)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14050</v>
      </c>
      <c r="M1761" s="24" t="str">
        <f>VLOOKUP(B1761,SAOM!B$2:F3588,5,0)</f>
        <v>SH Sat</v>
      </c>
      <c r="N1761" s="11" t="s">
        <v>13753</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12721</v>
      </c>
      <c r="AA1761" s="19">
        <v>41411</v>
      </c>
      <c r="AB1761" s="19">
        <v>41425</v>
      </c>
      <c r="AC1761" s="254">
        <f>VLOOKUP(D1761,Faturamento!D$3:F3196,3,0)</f>
        <v>41442</v>
      </c>
      <c r="AD1761" s="32"/>
      <c r="AE1761" s="14" t="str">
        <f>VLOOKUP(B1761,SAOM!B$2:T3302,16,0)</f>
        <v>-</v>
      </c>
      <c r="AF1761" s="14">
        <f t="shared" si="103"/>
        <v>41501</v>
      </c>
      <c r="AG1761" s="14" t="e">
        <f>VLOOKUP(D1761,Monitoramento!A$2:C2118,3,0)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VLOOKUP(D1762,Monitoramento!A$2:C2119,3,0)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9129</v>
      </c>
      <c r="AA1763" s="19">
        <v>41388</v>
      </c>
      <c r="AB1763" s="47">
        <v>41404</v>
      </c>
      <c r="AC1763" s="255">
        <f>VLOOKUP(D1763,Faturamento!D$3:F3198,3,0)</f>
        <v>41419</v>
      </c>
      <c r="AD1763" s="36"/>
      <c r="AE1763" s="46" t="str">
        <f>VLOOKUP(B1763,SAOM!B$2:T3304,16,0)</f>
        <v>-</v>
      </c>
      <c r="AF1763" s="46">
        <f t="shared" si="103"/>
        <v>41478</v>
      </c>
      <c r="AG1763" s="14" t="e">
        <f>VLOOKUP(D1763,Monitoramento!A$2:C2120,3,0)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17773</v>
      </c>
      <c r="AA1764" s="47">
        <v>41397</v>
      </c>
      <c r="AB1764" s="47"/>
      <c r="AC1764" s="255">
        <f>VLOOKUP(D1764,Faturamento!D$3:F3199,3,0)</f>
        <v>41428</v>
      </c>
      <c r="AD1764" s="36" t="s">
        <v>20171</v>
      </c>
      <c r="AE1764" s="46" t="str">
        <f>VLOOKUP(B1764,SAOM!B$2:T3305,16,0)</f>
        <v>-</v>
      </c>
      <c r="AF1764" s="46">
        <f t="shared" si="103"/>
        <v>41487</v>
      </c>
      <c r="AG1764" s="14">
        <f>VLOOKUP(D1764,Monitoramento!A$2:C2121,3,0)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20606</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VLOOKUP(D1765,Monitoramento!A$2:C2122,3,0)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19939</v>
      </c>
      <c r="AA1766" s="47">
        <v>41460</v>
      </c>
      <c r="AB1766" s="47"/>
      <c r="AC1766" s="254">
        <v>41487</v>
      </c>
      <c r="AD1766" s="36" t="s">
        <v>20172</v>
      </c>
      <c r="AE1766" s="46" t="str">
        <f>VLOOKUP(B1766,SAOM!B$2:T3307,16,0)</f>
        <v>-</v>
      </c>
      <c r="AF1766" s="46">
        <f t="shared" si="103"/>
        <v>41550</v>
      </c>
      <c r="AG1766" s="14">
        <f>VLOOKUP(D1766,Monitoramento!A$2:C2123,3,0)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19603</v>
      </c>
      <c r="AA1767" s="14">
        <v>41437</v>
      </c>
      <c r="AB1767" s="47"/>
      <c r="AC1767" s="254">
        <f>VLOOKUP(D1767,Faturamento!D$3:F3202,3,0)</f>
        <v>41468</v>
      </c>
      <c r="AD1767" s="32"/>
      <c r="AE1767" s="14" t="str">
        <f>VLOOKUP(B1767,SAOM!B$2:T3308,16,0)</f>
        <v>-</v>
      </c>
      <c r="AF1767" s="14">
        <f t="shared" si="103"/>
        <v>41527</v>
      </c>
      <c r="AG1767" s="14">
        <f>VLOOKUP(D1767,Monitoramento!A$2:C2124,3,0)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9302</v>
      </c>
      <c r="AA1768" s="19">
        <v>41431</v>
      </c>
      <c r="AB1768" s="47"/>
      <c r="AC1768" s="254">
        <f>VLOOKUP(D1768,Faturamento!D$3:F3203,3,0)</f>
        <v>41462</v>
      </c>
      <c r="AD1768" s="32"/>
      <c r="AE1768" s="14" t="str">
        <f>VLOOKUP(B1768,SAOM!B$2:T3309,16,0)</f>
        <v>-</v>
      </c>
      <c r="AF1768" s="14">
        <f t="shared" si="103"/>
        <v>41521</v>
      </c>
      <c r="AG1768" s="14" t="e">
        <f>VLOOKUP(D1768,Monitoramento!A$2:C2125,3,0)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VLOOKUP(D1769,Monitoramento!A$2:C2126,3,0)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7415</v>
      </c>
      <c r="AA1770" s="19">
        <v>41439</v>
      </c>
      <c r="AB1770" s="47"/>
      <c r="AC1770" s="254">
        <f>VLOOKUP(D1770,Faturamento!D$3:F3205,3,0)</f>
        <v>41470</v>
      </c>
      <c r="AD1770" s="32"/>
      <c r="AE1770" s="14" t="str">
        <f>VLOOKUP(B1770,SAOM!B$2:T3311,16,0)</f>
        <v>-</v>
      </c>
      <c r="AF1770" s="14">
        <f t="shared" si="103"/>
        <v>41529</v>
      </c>
      <c r="AG1770" s="14">
        <f>VLOOKUP(D1770,Monitoramento!A$2:C2127,3,0)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7978</v>
      </c>
      <c r="AA1771" s="47">
        <v>41393</v>
      </c>
      <c r="AB1771" s="47">
        <v>41404</v>
      </c>
      <c r="AC1771" s="255">
        <f>VLOOKUP(D1771,Faturamento!D$3:F3206,3,0)</f>
        <v>41424</v>
      </c>
      <c r="AD1771" s="36"/>
      <c r="AE1771" s="46" t="str">
        <f>VLOOKUP(B1771,SAOM!B$2:T3312,16,0)</f>
        <v>-</v>
      </c>
      <c r="AF1771" s="46">
        <f t="shared" si="103"/>
        <v>41483</v>
      </c>
      <c r="AG1771" s="14">
        <f>VLOOKUP(D1771,Monitoramento!A$2:C2128,3,0)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15844</v>
      </c>
      <c r="AA1772" s="46">
        <v>41389</v>
      </c>
      <c r="AB1772" s="47"/>
      <c r="AC1772" s="255">
        <f>VLOOKUP(D1772,Faturamento!D$3:F3207,3,0)</f>
        <v>41420</v>
      </c>
      <c r="AD1772" s="36"/>
      <c r="AE1772" s="46" t="str">
        <f>VLOOKUP(B1772,SAOM!B$2:T3313,16,0)</f>
        <v>-</v>
      </c>
      <c r="AF1772" s="46">
        <f t="shared" si="103"/>
        <v>41479</v>
      </c>
      <c r="AG1772" s="14">
        <f>VLOOKUP(D1772,Monitoramento!A$2:C2129,3,0)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VLOOKUP(D1773,Monitoramento!A$2:C2130,3,0)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7978</v>
      </c>
      <c r="AA1774" s="19">
        <v>41387</v>
      </c>
      <c r="AB1774" s="47">
        <v>41404</v>
      </c>
      <c r="AC1774" s="255">
        <f>VLOOKUP(D1774,Faturamento!D$3:F3209,3,0)</f>
        <v>41418</v>
      </c>
      <c r="AD1774" s="36"/>
      <c r="AE1774" s="46" t="str">
        <f>VLOOKUP(B1774,SAOM!B$2:T3315,16,0)</f>
        <v>-</v>
      </c>
      <c r="AF1774" s="46">
        <f t="shared" si="103"/>
        <v>41477</v>
      </c>
      <c r="AG1774" s="14" t="e">
        <f>VLOOKUP(D1774,Monitoramento!A$2:C2131,3,0)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VLOOKUP(D1775,Monitoramento!A$2:C2132,3,0)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7978</v>
      </c>
      <c r="AA1776" s="47">
        <v>41394</v>
      </c>
      <c r="AB1776" s="47">
        <v>41404</v>
      </c>
      <c r="AC1776" s="255" t="e">
        <f>VLOOKUP(D1776,Faturamento!D$3:F3211,3,0)</f>
        <v>#N/A</v>
      </c>
      <c r="AD1776" s="36"/>
      <c r="AE1776" s="46" t="str">
        <f>VLOOKUP(B1776,SAOM!B$2:T3317,16,0)</f>
        <v>-</v>
      </c>
      <c r="AF1776" s="46">
        <f t="shared" si="103"/>
        <v>41484</v>
      </c>
      <c r="AG1776" s="14" t="e">
        <f>VLOOKUP(D1776,Monitoramento!A$2:C2133,3,0)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17656</v>
      </c>
      <c r="AA1777" s="47">
        <v>41390</v>
      </c>
      <c r="AB1777" s="47"/>
      <c r="AC1777" s="255">
        <f>VLOOKUP(D1777,Faturamento!D$3:F3212,3,0)</f>
        <v>41421</v>
      </c>
      <c r="AD1777" s="36"/>
      <c r="AE1777" s="46" t="str">
        <f>VLOOKUP(B1777,SAOM!B$2:T3318,16,0)</f>
        <v>-</v>
      </c>
      <c r="AF1777" s="46">
        <f t="shared" si="103"/>
        <v>41480</v>
      </c>
      <c r="AG1777" s="14" t="e">
        <f>VLOOKUP(D1777,Monitoramento!A$2:C2134,3,0)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19363</v>
      </c>
      <c r="AA1778" s="47">
        <v>41423</v>
      </c>
      <c r="AB1778" s="47"/>
      <c r="AC1778" s="255">
        <f>VLOOKUP(D1778,Faturamento!D$3:F3213,3,0)</f>
        <v>41454</v>
      </c>
      <c r="AD1778" s="36"/>
      <c r="AE1778" s="46" t="str">
        <f>VLOOKUP(B1778,SAOM!B$2:T3319,16,0)</f>
        <v>-</v>
      </c>
      <c r="AF1778" s="46">
        <f t="shared" si="103"/>
        <v>41513</v>
      </c>
      <c r="AG1778" s="14">
        <f>VLOOKUP(D1778,Monitoramento!A$2:C2135,3,0)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7811</v>
      </c>
      <c r="AA1779" s="47">
        <v>41388</v>
      </c>
      <c r="AB1779" s="47">
        <v>41404</v>
      </c>
      <c r="AC1779" s="255">
        <f>VLOOKUP(D1779,Faturamento!D$3:F3214,3,0)</f>
        <v>41419</v>
      </c>
      <c r="AD1779" s="36"/>
      <c r="AE1779" s="46" t="str">
        <f>VLOOKUP(B1779,SAOM!B$2:T3320,16,0)</f>
        <v>-</v>
      </c>
      <c r="AF1779" s="46">
        <f t="shared" si="103"/>
        <v>41478</v>
      </c>
      <c r="AG1779" s="14" t="e">
        <f>VLOOKUP(D1779,Monitoramento!A$2:C2136,3,0)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9302</v>
      </c>
      <c r="AA1780" s="19">
        <v>41432</v>
      </c>
      <c r="AB1780" s="47"/>
      <c r="AC1780" s="254">
        <f>VLOOKUP(D1780,Faturamento!D$3:F3215,3,0)</f>
        <v>41463</v>
      </c>
      <c r="AD1780" s="32"/>
      <c r="AE1780" s="14" t="str">
        <f>VLOOKUP(B1780,SAOM!B$2:T3321,16,0)</f>
        <v>-</v>
      </c>
      <c r="AF1780" s="14">
        <f t="shared" si="103"/>
        <v>41522</v>
      </c>
      <c r="AG1780" s="14">
        <f>VLOOKUP(D1780,Monitoramento!A$2:C2137,3,0)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VLOOKUP(D1781,Monitoramento!A$2:C2138,3,0)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VLOOKUP(D1782,Monitoramento!A$2:C2139,3,0)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20056</v>
      </c>
      <c r="AA1783" s="19">
        <v>41453</v>
      </c>
      <c r="AB1783" s="19"/>
      <c r="AC1783" s="254">
        <f>VLOOKUP(D1783,Faturamento!D$3:F3218,3,0)</f>
        <v>41484</v>
      </c>
      <c r="AD1783" s="32"/>
      <c r="AE1783" s="14" t="str">
        <f>VLOOKUP(B1783,SAOM!B$2:T3324,16,0)</f>
        <v>-</v>
      </c>
      <c r="AF1783" s="14">
        <f t="shared" si="103"/>
        <v>41543</v>
      </c>
      <c r="AG1783" s="14" t="e">
        <f>VLOOKUP(D1783,Monitoramento!A$2:C2140,3,0)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7978</v>
      </c>
      <c r="AA1784" s="47">
        <v>41394</v>
      </c>
      <c r="AB1784" s="47">
        <v>41404</v>
      </c>
      <c r="AC1784" s="255">
        <f>VLOOKUP(D1784,Faturamento!D$3:F3219,3,0)</f>
        <v>41425</v>
      </c>
      <c r="AD1784" s="36"/>
      <c r="AE1784" s="46" t="str">
        <f>VLOOKUP(B1784,SAOM!B$2:T3325,16,0)</f>
        <v>-</v>
      </c>
      <c r="AF1784" s="46">
        <f t="shared" si="103"/>
        <v>41484</v>
      </c>
      <c r="AG1784" s="14">
        <f>VLOOKUP(D1784,Monitoramento!A$2:C2141,3,0)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7978</v>
      </c>
      <c r="AA1785" s="47">
        <v>41394</v>
      </c>
      <c r="AB1785" s="47">
        <v>41404</v>
      </c>
      <c r="AC1785" s="255" t="e">
        <f>VLOOKUP(D1785,Faturamento!D$3:F3220,3,0)</f>
        <v>#N/A</v>
      </c>
      <c r="AD1785" s="36"/>
      <c r="AE1785" s="46" t="str">
        <f>VLOOKUP(B1785,SAOM!B$2:T3326,16,0)</f>
        <v>-</v>
      </c>
      <c r="AF1785" s="46">
        <f t="shared" si="103"/>
        <v>41484</v>
      </c>
      <c r="AG1785" s="14" t="e">
        <f>VLOOKUP(D1785,Monitoramento!A$2:C2142,3,0)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VLOOKUP(D1786,Monitoramento!A$2:C2143,3,0)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VLOOKUP(D1787,Monitoramento!A$2:C2144,3,0)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17772</v>
      </c>
      <c r="AA1788" s="47">
        <v>41396</v>
      </c>
      <c r="AB1788" s="47"/>
      <c r="AC1788" s="255">
        <f>VLOOKUP(D1788,Faturamento!D$3:F3223,3,0)</f>
        <v>41427</v>
      </c>
      <c r="AD1788" s="36"/>
      <c r="AE1788" s="46" t="str">
        <f>VLOOKUP(B1788,SAOM!B$2:T3329,16,0)</f>
        <v>-</v>
      </c>
      <c r="AF1788" s="46">
        <f t="shared" si="103"/>
        <v>41486</v>
      </c>
      <c r="AG1788" s="14" t="e">
        <f>VLOOKUP(D1788,Monitoramento!A$2:C2145,3,0)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VLOOKUP(D1789,Monitoramento!A$2:C2146,3,0)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11051</v>
      </c>
      <c r="AA1790" s="19">
        <v>41453</v>
      </c>
      <c r="AB1790" s="19"/>
      <c r="AC1790" s="254">
        <f>VLOOKUP(D1790,Faturamento!D$3:F3225,3,0)</f>
        <v>41484</v>
      </c>
      <c r="AD1790" s="32"/>
      <c r="AE1790" s="14" t="str">
        <f>VLOOKUP(B1790,SAOM!B$2:T3331,16,0)</f>
        <v>-</v>
      </c>
      <c r="AF1790" s="14">
        <f t="shared" si="103"/>
        <v>41543</v>
      </c>
      <c r="AG1790" s="14" t="e">
        <f>VLOOKUP(D1790,Monitoramento!A$2:C2147,3,0)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19939</v>
      </c>
      <c r="AA1791" s="19">
        <v>41452</v>
      </c>
      <c r="AB1791" s="19"/>
      <c r="AC1791" s="254" t="e">
        <f>VLOOKUP(D1791,Faturamento!D$3:F3226,3,0)</f>
        <v>#N/A</v>
      </c>
      <c r="AD1791" s="32"/>
      <c r="AE1791" s="14" t="str">
        <f>VLOOKUP(B1791,SAOM!B$2:T3332,16,0)</f>
        <v>-</v>
      </c>
      <c r="AF1791" s="14">
        <f t="shared" si="103"/>
        <v>41542</v>
      </c>
      <c r="AG1791" s="14" t="e">
        <f>VLOOKUP(D1791,Monitoramento!A$2:C2148,3,0)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VLOOKUP(D1792,Monitoramento!A$2:C2149,3,0)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VLOOKUP(D1793,Monitoramento!A$2:C2150,3,0)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17707</v>
      </c>
      <c r="AA1794" s="19">
        <v>41397</v>
      </c>
      <c r="AB1794" s="47"/>
      <c r="AC1794" s="254">
        <f>VLOOKUP(D1794,Faturamento!D$3:F3229,3,0)</f>
        <v>41428</v>
      </c>
      <c r="AD1794" s="32"/>
      <c r="AE1794" s="14" t="str">
        <f>VLOOKUP(B1794,SAOM!B$2:T3335,16,0)</f>
        <v>-</v>
      </c>
      <c r="AF1794" s="14">
        <f t="shared" si="103"/>
        <v>41487</v>
      </c>
      <c r="AG1794" s="14">
        <f>VLOOKUP(D1794,Monitoramento!A$2:C2151,3,0)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VLOOKUP(D1795,Monitoramento!A$2:C2152,3,0)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17707</v>
      </c>
      <c r="AA1796" s="47">
        <v>41394</v>
      </c>
      <c r="AB1796" s="47"/>
      <c r="AC1796" s="255">
        <f>VLOOKUP(D1796,Faturamento!D$3:F3231,3,0)</f>
        <v>41425</v>
      </c>
      <c r="AD1796" s="36"/>
      <c r="AE1796" s="46" t="str">
        <f>VLOOKUP(B1796,SAOM!B$2:T3337,16,0)</f>
        <v>-</v>
      </c>
      <c r="AF1796" s="46">
        <f t="shared" si="103"/>
        <v>41484</v>
      </c>
      <c r="AG1796" s="14">
        <f>VLOOKUP(D1796,Monitoramento!A$2:C2153,3,0)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VLOOKUP(D1797,Monitoramento!A$2:C2154,3,0)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VLOOKUP(D1798,Monitoramento!A$2:C2155,3,0)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VLOOKUP(D1799,Monitoramento!A$2:C2156,3,0)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9129</v>
      </c>
      <c r="AA1800" s="47">
        <v>41390</v>
      </c>
      <c r="AB1800" s="47">
        <v>41404</v>
      </c>
      <c r="AC1800" s="255">
        <f>VLOOKUP(D1800,Faturamento!D$3:F3235,3,0)</f>
        <v>41421</v>
      </c>
      <c r="AD1800" s="36"/>
      <c r="AE1800" s="46" t="str">
        <f>VLOOKUP(B1800,SAOM!B$2:T3341,16,0)</f>
        <v>-</v>
      </c>
      <c r="AF1800" s="46">
        <f t="shared" si="107"/>
        <v>41480</v>
      </c>
      <c r="AG1800" s="14">
        <f>VLOOKUP(D1800,Monitoramento!A$2:C2157,3,0)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17771</v>
      </c>
      <c r="AA1801" s="47">
        <v>41396</v>
      </c>
      <c r="AB1801" s="47"/>
      <c r="AC1801" s="255">
        <f>VLOOKUP(D1801,Faturamento!D$3:F3236,3,0)</f>
        <v>41427</v>
      </c>
      <c r="AD1801" s="36"/>
      <c r="AE1801" s="46" t="str">
        <f>VLOOKUP(B1801,SAOM!B$2:T3342,16,0)</f>
        <v>-</v>
      </c>
      <c r="AF1801" s="46">
        <f t="shared" si="107"/>
        <v>41486</v>
      </c>
      <c r="AG1801" s="14">
        <f>VLOOKUP(D1801,Monitoramento!A$2:C2158,3,0)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8955</v>
      </c>
      <c r="AA1802" s="47">
        <v>41393</v>
      </c>
      <c r="AB1802" s="47"/>
      <c r="AC1802" s="255">
        <f>VLOOKUP(D1802,Faturamento!D$3:F3237,3,0)</f>
        <v>41424</v>
      </c>
      <c r="AD1802" s="36"/>
      <c r="AE1802" s="46" t="str">
        <f>VLOOKUP(B1802,SAOM!B$2:T3343,16,0)</f>
        <v>-</v>
      </c>
      <c r="AF1802" s="46">
        <f t="shared" si="107"/>
        <v>41483</v>
      </c>
      <c r="AG1802" s="14">
        <f>VLOOKUP(D1802,Monitoramento!A$2:C2159,3,0)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VLOOKUP(D1803,Monitoramento!A$2:C2160,3,0)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VLOOKUP(D1804,Monitoramento!A$2:C2161,3,0)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17771</v>
      </c>
      <c r="AA1805" s="19">
        <v>41439</v>
      </c>
      <c r="AB1805" s="47"/>
      <c r="AC1805" s="254">
        <f>VLOOKUP(D1805,Faturamento!D$3:F3240,3,0)</f>
        <v>41470</v>
      </c>
      <c r="AD1805" s="32"/>
      <c r="AE1805" s="14" t="str">
        <f>VLOOKUP(B1805,SAOM!B$2:T3346,16,0)</f>
        <v>-</v>
      </c>
      <c r="AF1805" s="14">
        <f t="shared" si="107"/>
        <v>41529</v>
      </c>
      <c r="AG1805" s="14">
        <f>VLOOKUP(D1805,Monitoramento!A$2:C2162,3,0)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17660</v>
      </c>
      <c r="AA1806" s="47">
        <v>41394</v>
      </c>
      <c r="AB1806" s="47"/>
      <c r="AC1806" s="255">
        <f>VLOOKUP(D1806,Faturamento!D$3:F3241,3,0)</f>
        <v>41425</v>
      </c>
      <c r="AD1806" s="36"/>
      <c r="AE1806" s="46" t="str">
        <f>VLOOKUP(B1806,SAOM!B$2:T3347,16,0)</f>
        <v>-</v>
      </c>
      <c r="AF1806" s="46">
        <f t="shared" si="107"/>
        <v>41484</v>
      </c>
      <c r="AG1806" s="14" t="e">
        <f>VLOOKUP(D1806,Monitoramento!A$2:C2163,3,0)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14050</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20081</v>
      </c>
      <c r="AA1807" s="47">
        <v>41458</v>
      </c>
      <c r="AB1807" s="47">
        <v>41470</v>
      </c>
      <c r="AC1807" s="255">
        <f>VLOOKUP(D1807,Faturamento!D$3:F3242,3,0)</f>
        <v>41489</v>
      </c>
      <c r="AD1807" s="36"/>
      <c r="AE1807" s="46" t="str">
        <f>VLOOKUP(B1807,SAOM!B$2:T3348,16,0)</f>
        <v>-</v>
      </c>
      <c r="AF1807" s="46">
        <f t="shared" si="107"/>
        <v>41548</v>
      </c>
      <c r="AG1807" s="14" t="e">
        <f>VLOOKUP(D1807,Monitoramento!A$2:C2164,3,0)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17515</v>
      </c>
      <c r="AA1808" s="47">
        <v>41408</v>
      </c>
      <c r="AB1808" s="47">
        <v>41512</v>
      </c>
      <c r="AC1808" s="255">
        <f>VLOOKUP(D1808,Faturamento!D$3:F3243,3,0)</f>
        <v>41439</v>
      </c>
      <c r="AD1808" s="36"/>
      <c r="AE1808" s="46" t="str">
        <f>VLOOKUP(B1808,SAOM!B$2:T3349,16,0)</f>
        <v>-</v>
      </c>
      <c r="AF1808" s="46">
        <f t="shared" si="107"/>
        <v>41498</v>
      </c>
      <c r="AG1808" s="14" t="e">
        <f>VLOOKUP(D1808,Monitoramento!A$2:C2165,3,0)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17515</v>
      </c>
      <c r="AA1809" s="47">
        <v>41414</v>
      </c>
      <c r="AB1809" s="47"/>
      <c r="AC1809" s="255">
        <f>VLOOKUP(D1809,Faturamento!D$3:F3244,3,0)</f>
        <v>41445</v>
      </c>
      <c r="AD1809" s="36"/>
      <c r="AE1809" s="46" t="str">
        <f>VLOOKUP(B1809,SAOM!B$2:T3350,16,0)</f>
        <v>-</v>
      </c>
      <c r="AF1809" s="46">
        <f t="shared" si="107"/>
        <v>41504</v>
      </c>
      <c r="AG1809" s="14" t="e">
        <f>VLOOKUP(D1809,Monitoramento!A$2:C2166,3,0)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17515</v>
      </c>
      <c r="AA1810" s="19">
        <v>41428</v>
      </c>
      <c r="AB1810" s="47">
        <v>41512</v>
      </c>
      <c r="AC1810" s="254">
        <f>VLOOKUP(D1810,Faturamento!D$3:F3245,3,0)</f>
        <v>41459</v>
      </c>
      <c r="AD1810" s="32"/>
      <c r="AE1810" s="14" t="str">
        <f>VLOOKUP(B1810,SAOM!B$2:T3351,16,0)</f>
        <v>-</v>
      </c>
      <c r="AF1810" s="14">
        <f t="shared" si="107"/>
        <v>41518</v>
      </c>
      <c r="AG1810" s="14" t="e">
        <f>VLOOKUP(D1810,Monitoramento!A$2:C2167,3,0)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17515</v>
      </c>
      <c r="AA1811" s="19">
        <v>41417</v>
      </c>
      <c r="AB1811" s="47">
        <v>41512</v>
      </c>
      <c r="AC1811" s="254">
        <f>VLOOKUP(D1811,Faturamento!D$3:F3246,3,0)</f>
        <v>41448</v>
      </c>
      <c r="AD1811" s="32"/>
      <c r="AE1811" s="14" t="str">
        <f>VLOOKUP(B1811,SAOM!B$2:T3352,16,0)</f>
        <v>-</v>
      </c>
      <c r="AF1811" s="14">
        <f t="shared" si="107"/>
        <v>41507</v>
      </c>
      <c r="AG1811" s="14" t="e">
        <f>VLOOKUP(D1811,Monitoramento!A$2:C2168,3,0)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19301</v>
      </c>
      <c r="AA1812" s="47">
        <v>41421</v>
      </c>
      <c r="AB1812" s="47">
        <v>41512</v>
      </c>
      <c r="AC1812" s="255">
        <f>VLOOKUP(D1812,Faturamento!D$3:F3247,3,0)</f>
        <v>41452</v>
      </c>
      <c r="AD1812" s="36"/>
      <c r="AE1812" s="46" t="str">
        <f>VLOOKUP(B1812,SAOM!B$2:T3353,16,0)</f>
        <v>-</v>
      </c>
      <c r="AF1812" s="46">
        <f t="shared" si="107"/>
        <v>41511</v>
      </c>
      <c r="AG1812" s="14" t="e">
        <f>VLOOKUP(D1812,Monitoramento!A$2:C2169,3,0)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19301</v>
      </c>
      <c r="AA1813" s="19">
        <v>41429</v>
      </c>
      <c r="AB1813" s="47">
        <v>41512</v>
      </c>
      <c r="AC1813" s="254">
        <f>VLOOKUP(D1813,Faturamento!D$3:F3248,3,0)</f>
        <v>41460</v>
      </c>
      <c r="AD1813" s="32"/>
      <c r="AE1813" s="14" t="str">
        <f>VLOOKUP(B1813,SAOM!B$2:T3354,16,0)</f>
        <v>-</v>
      </c>
      <c r="AF1813" s="14">
        <f t="shared" si="107"/>
        <v>41519</v>
      </c>
      <c r="AG1813" s="14" t="e">
        <f>VLOOKUP(D1813,Monitoramento!A$2:C2170,3,0)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14050</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19359</v>
      </c>
      <c r="AA1814" s="19">
        <v>41481</v>
      </c>
      <c r="AB1814" s="19">
        <v>41484</v>
      </c>
      <c r="AC1814" s="254">
        <f>VLOOKUP(D1814,Faturamento!D$3:F3249,3,0)</f>
        <v>41512</v>
      </c>
      <c r="AD1814" s="32"/>
      <c r="AE1814" s="14" t="str">
        <f>VLOOKUP(B1814,SAOM!B$2:T3355,16,0)</f>
        <v>-</v>
      </c>
      <c r="AF1814" s="14">
        <f t="shared" si="107"/>
        <v>41571</v>
      </c>
      <c r="AG1814" s="14" t="e">
        <f>VLOOKUP(D1814,Monitoramento!A$2:C2171,3,0)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17601</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17602</v>
      </c>
      <c r="AE1815" s="14" t="str">
        <f>VLOOKUP(B1815,SAOM!B$2:T3356,16,0)</f>
        <v>Solicitação para retirada de equipamentos do local. Ainda não foi retirado.</v>
      </c>
      <c r="AF1815" s="14">
        <f t="shared" si="107"/>
        <v>90</v>
      </c>
      <c r="AG1815" s="14" t="e">
        <f>VLOOKUP(D1815,Monitoramento!A$2:C2172,3,0)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17601</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17602</v>
      </c>
      <c r="AE1816" s="14" t="str">
        <f>VLOOKUP(B1816,SAOM!B$2:T3357,16,0)</f>
        <v>Solicitação para retirada de equipamentos. Ainda não foi retirado.</v>
      </c>
      <c r="AF1816" s="14">
        <f t="shared" si="107"/>
        <v>90</v>
      </c>
      <c r="AG1816" s="14" t="e">
        <f>VLOOKUP(D1816,Monitoramento!A$2:C2173,3,0)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VLOOKUP(D1817,Monitoramento!A$2:C2174,3,0)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14050</v>
      </c>
      <c r="M1818" s="24" t="str">
        <f>VLOOKUP(B1818,SAOM!B$2:F3645,5,0)</f>
        <v>SH Sat</v>
      </c>
      <c r="N1818" s="11" t="s">
        <v>8342</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19359</v>
      </c>
      <c r="AA1818" s="19">
        <v>41422</v>
      </c>
      <c r="AB1818" s="19">
        <v>41425</v>
      </c>
      <c r="AC1818" s="254">
        <f>VLOOKUP(D1818,Faturamento!D$3:F3253,3,0)</f>
        <v>41453</v>
      </c>
      <c r="AD1818" s="32"/>
      <c r="AE1818" s="14" t="str">
        <f>VLOOKUP(B1818,SAOM!B$2:T3359,16,0)</f>
        <v>-</v>
      </c>
      <c r="AF1818" s="14">
        <f t="shared" si="107"/>
        <v>41512</v>
      </c>
      <c r="AG1818" s="14">
        <f>VLOOKUP(D1818,Monitoramento!A$2:C2175,3,0)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14050</v>
      </c>
      <c r="M1819" s="24" t="str">
        <f>VLOOKUP(B1819,SAOM!B$2:F3646,5,0)</f>
        <v>SH Sat</v>
      </c>
      <c r="N1819" s="11" t="s">
        <v>8342</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19358</v>
      </c>
      <c r="AA1819" s="19">
        <v>41423</v>
      </c>
      <c r="AB1819" s="19">
        <v>41425</v>
      </c>
      <c r="AC1819" s="254">
        <f>VLOOKUP(D1819,Faturamento!D$3:F3254,3,0)</f>
        <v>41454</v>
      </c>
      <c r="AD1819" s="32"/>
      <c r="AE1819" s="14" t="str">
        <f>VLOOKUP(B1819,SAOM!B$2:T3360,16,0)</f>
        <v>-</v>
      </c>
      <c r="AF1819" s="14">
        <f t="shared" si="107"/>
        <v>41513</v>
      </c>
      <c r="AG1819" s="14">
        <f>VLOOKUP(D1819,Monitoramento!A$2:C2176,3,0)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14050</v>
      </c>
      <c r="M1820" s="24" t="str">
        <f>VLOOKUP(B1820,SAOM!B$2:F3647,5,0)</f>
        <v>SH Sat</v>
      </c>
      <c r="N1820" s="11" t="s">
        <v>8342</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19361</v>
      </c>
      <c r="AA1820" s="19">
        <v>41423</v>
      </c>
      <c r="AB1820" s="19">
        <v>41438</v>
      </c>
      <c r="AC1820" s="254">
        <f>VLOOKUP(D1820,Faturamento!D$3:F3255,3,0)</f>
        <v>41454</v>
      </c>
      <c r="AD1820" s="32"/>
      <c r="AE1820" s="14" t="str">
        <f>VLOOKUP(B1820,SAOM!B$2:T3361,16,0)</f>
        <v>-</v>
      </c>
      <c r="AF1820" s="14">
        <f t="shared" si="107"/>
        <v>41513</v>
      </c>
      <c r="AG1820" s="14">
        <f>VLOOKUP(D1820,Monitoramento!A$2:C2177,3,0)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9066</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VLOOKUP(D1821,Monitoramento!A$2:C2178,3,0)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9066</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VLOOKUP(D1822,Monitoramento!A$2:C2179,3,0)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9066</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VLOOKUP(D1823,Monitoramento!A$2:C2180,3,0)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9066</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VLOOKUP(D1824,Monitoramento!A$2:C2181,3,0)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9066</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VLOOKUP(D1825,Monitoramento!A$2:C2182,3,0)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9066</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8957</v>
      </c>
      <c r="AA1826" s="47">
        <v>41408</v>
      </c>
      <c r="AB1826" s="47"/>
      <c r="AC1826" s="255">
        <f>VLOOKUP(D1826,Faturamento!D$3:F3261,3,0)</f>
        <v>41439</v>
      </c>
      <c r="AD1826" s="36"/>
      <c r="AE1826" s="46" t="str">
        <f>VLOOKUP(B1826,SAOM!B$2:T3367,16,0)</f>
        <v>-</v>
      </c>
      <c r="AF1826" s="46">
        <f t="shared" si="107"/>
        <v>41498</v>
      </c>
      <c r="AG1826" s="14" t="e">
        <f>VLOOKUP(D1826,Monitoramento!A$2:C2183,3,0)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9066</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7415</v>
      </c>
      <c r="AA1827" s="19">
        <v>41409</v>
      </c>
      <c r="AB1827" s="47"/>
      <c r="AC1827" s="255">
        <f>VLOOKUP(D1827,Faturamento!D$3:F3262,3,0)</f>
        <v>41440</v>
      </c>
      <c r="AD1827" s="36"/>
      <c r="AE1827" s="46" t="str">
        <f>VLOOKUP(B1827,SAOM!B$2:T3368,16,0)</f>
        <v>-</v>
      </c>
      <c r="AF1827" s="46">
        <f t="shared" si="107"/>
        <v>41499</v>
      </c>
      <c r="AG1827" s="14" t="e">
        <f>VLOOKUP(D1827,Monitoramento!A$2:C2184,3,0)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9066</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8957</v>
      </c>
      <c r="AA1828" s="19">
        <v>41409</v>
      </c>
      <c r="AB1828" s="47"/>
      <c r="AC1828" s="255">
        <f>VLOOKUP(D1828,Faturamento!D$3:F3263,3,0)</f>
        <v>41440</v>
      </c>
      <c r="AD1828" s="36"/>
      <c r="AE1828" s="46" t="str">
        <f>VLOOKUP(B1828,SAOM!B$2:T3369,16,0)</f>
        <v>-</v>
      </c>
      <c r="AF1828" s="46">
        <f t="shared" si="107"/>
        <v>41499</v>
      </c>
      <c r="AG1828" s="14" t="e">
        <f>VLOOKUP(D1828,Monitoramento!A$2:C2185,3,0)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9066</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8957</v>
      </c>
      <c r="AA1829" s="47">
        <v>41404</v>
      </c>
      <c r="AB1829" s="47">
        <v>41512</v>
      </c>
      <c r="AC1829" s="255">
        <f>VLOOKUP(D1829,Faturamento!D$3:F3264,3,0)</f>
        <v>41435</v>
      </c>
      <c r="AD1829" s="36"/>
      <c r="AE1829" s="46" t="str">
        <f>VLOOKUP(B1829,SAOM!B$2:T3370,16,0)</f>
        <v>-</v>
      </c>
      <c r="AF1829" s="46">
        <f t="shared" si="107"/>
        <v>41494</v>
      </c>
      <c r="AG1829" s="14" t="e">
        <f>VLOOKUP(D1829,Monitoramento!A$2:C2186,3,0)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9066</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VLOOKUP(D1830,Monitoramento!A$2:C2187,3,0)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9066</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9253</v>
      </c>
      <c r="AA1831" s="47">
        <v>41404</v>
      </c>
      <c r="AB1831" s="47"/>
      <c r="AC1831" s="255">
        <f>VLOOKUP(D1831,Faturamento!D$3:F3266,3,0)</f>
        <v>41435</v>
      </c>
      <c r="AD1831" s="36"/>
      <c r="AE1831" s="46" t="str">
        <f>VLOOKUP(B1831,SAOM!B$2:T3372,16,0)</f>
        <v>-</v>
      </c>
      <c r="AF1831" s="46">
        <f t="shared" si="107"/>
        <v>41494</v>
      </c>
      <c r="AG1831" s="14" t="e">
        <f>VLOOKUP(D1831,Monitoramento!A$2:C2188,3,0)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9066</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9302</v>
      </c>
      <c r="AA1832" s="19">
        <v>41408</v>
      </c>
      <c r="AB1832" s="47"/>
      <c r="AC1832" s="254">
        <f>VLOOKUP(D1832,Faturamento!D$3:F3267,3,0)</f>
        <v>41439</v>
      </c>
      <c r="AD1832" s="32"/>
      <c r="AE1832" s="14" t="str">
        <f>VLOOKUP(B1832,SAOM!B$2:T3373,16,0)</f>
        <v>-</v>
      </c>
      <c r="AF1832" s="14">
        <f t="shared" si="107"/>
        <v>41498</v>
      </c>
      <c r="AG1832" s="14" t="e">
        <f>VLOOKUP(D1832,Monitoramento!A$2:C2189,3,0)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9066</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18435</v>
      </c>
      <c r="AA1833" s="47">
        <v>41404</v>
      </c>
      <c r="AB1833" s="47"/>
      <c r="AC1833" s="255">
        <f>VLOOKUP(D1833,Faturamento!D$3:F3268,3,0)</f>
        <v>41435</v>
      </c>
      <c r="AD1833" s="36"/>
      <c r="AE1833" s="46" t="str">
        <f>VLOOKUP(B1833,SAOM!B$2:T3374,16,0)</f>
        <v>-</v>
      </c>
      <c r="AF1833" s="46">
        <f t="shared" si="107"/>
        <v>41494</v>
      </c>
      <c r="AG1833" s="14" t="e">
        <f>VLOOKUP(D1833,Monitoramento!A$2:C2190,3,0)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9066</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18273</v>
      </c>
      <c r="AA1834" s="47">
        <v>41402</v>
      </c>
      <c r="AB1834" s="47"/>
      <c r="AC1834" s="255">
        <f>VLOOKUP(D1834,Faturamento!D$3:F3269,3,0)</f>
        <v>41433</v>
      </c>
      <c r="AD1834" s="36"/>
      <c r="AE1834" s="46" t="str">
        <f>VLOOKUP(B1834,SAOM!B$2:T3375,16,0)</f>
        <v>-</v>
      </c>
      <c r="AF1834" s="46">
        <f t="shared" si="107"/>
        <v>41492</v>
      </c>
      <c r="AG1834" s="14" t="e">
        <f>VLOOKUP(D1834,Monitoramento!A$2:C2191,3,0)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9066</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9253</v>
      </c>
      <c r="AA1835" s="47">
        <v>41408</v>
      </c>
      <c r="AB1835" s="47">
        <v>41512</v>
      </c>
      <c r="AC1835" s="255">
        <f>VLOOKUP(D1835,Faturamento!D$3:F3270,3,0)</f>
        <v>41439</v>
      </c>
      <c r="AD1835" s="36"/>
      <c r="AE1835" s="46" t="str">
        <f>VLOOKUP(B1835,SAOM!B$2:T3376,16,0)</f>
        <v>-</v>
      </c>
      <c r="AF1835" s="46">
        <f t="shared" si="107"/>
        <v>41498</v>
      </c>
      <c r="AG1835" s="14" t="e">
        <f>VLOOKUP(D1835,Monitoramento!A$2:C2192,3,0)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9066</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VLOOKUP(D1836,Monitoramento!A$2:C2193,3,0)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8295</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8955</v>
      </c>
      <c r="AA1837" s="46">
        <v>41509</v>
      </c>
      <c r="AB1837" s="47"/>
      <c r="AC1837" s="255">
        <f>VLOOKUP(D1837,Faturamento!D$3:F3272,3,0)</f>
        <v>41540</v>
      </c>
      <c r="AD1837" s="36" t="s">
        <v>20465</v>
      </c>
      <c r="AE1837" s="46" t="str">
        <f>VLOOKUP(B1837,SAOM!B$2:T3378,16,0)</f>
        <v>-</v>
      </c>
      <c r="AF1837" s="46">
        <f t="shared" si="107"/>
        <v>41599</v>
      </c>
      <c r="AG1837" s="14">
        <f>VLOOKUP(D1837,Monitoramento!A$2:C2194,3,0)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8295</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7557</v>
      </c>
      <c r="AA1838" s="47">
        <v>41486</v>
      </c>
      <c r="AB1838" s="47">
        <v>41512</v>
      </c>
      <c r="AC1838" s="254">
        <f>VLOOKUP(D1838,Faturamento!D$3:F3273,3,0)</f>
        <v>41517</v>
      </c>
      <c r="AD1838" s="32"/>
      <c r="AE1838" s="14" t="str">
        <f>VLOOKUP(B1838,SAOM!B$2:T3379,16,0)</f>
        <v>-</v>
      </c>
      <c r="AF1838" s="14">
        <f t="shared" si="107"/>
        <v>41576</v>
      </c>
      <c r="AG1838" s="14" t="e">
        <f>VLOOKUP(D1838,Monitoramento!A$2:C2195,3,0)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8295</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8955</v>
      </c>
      <c r="AA1839" s="19">
        <v>41486</v>
      </c>
      <c r="AB1839" s="47">
        <v>41512</v>
      </c>
      <c r="AC1839" s="254">
        <f>VLOOKUP(D1839,Faturamento!D$3:F3274,3,0)</f>
        <v>41517</v>
      </c>
      <c r="AD1839" s="32"/>
      <c r="AE1839" s="14" t="str">
        <f>VLOOKUP(B1839,SAOM!B$2:T3380,16,0)</f>
        <v>-</v>
      </c>
      <c r="AF1839" s="14">
        <f t="shared" si="107"/>
        <v>41576</v>
      </c>
      <c r="AG1839" s="14" t="e">
        <f>VLOOKUP(D1839,Monitoramento!A$2:C2196,3,0)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8295</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20592</v>
      </c>
      <c r="AA1840" s="19">
        <v>41508</v>
      </c>
      <c r="AB1840" s="19"/>
      <c r="AC1840" s="254">
        <f>VLOOKUP(D1840,Faturamento!D$3:F3275,3,0)</f>
        <v>41539</v>
      </c>
      <c r="AD1840" s="32"/>
      <c r="AE1840" s="14" t="str">
        <f>VLOOKUP(B1840,SAOM!B$2:T3381,16,0)</f>
        <v>-</v>
      </c>
      <c r="AF1840" s="14">
        <f t="shared" si="107"/>
        <v>41598</v>
      </c>
      <c r="AG1840" s="14" t="e">
        <f>VLOOKUP(D1840,Monitoramento!A$2:C2197,3,0)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14050</v>
      </c>
      <c r="M1841" s="24" t="str">
        <f>VLOOKUP(B1841,SAOM!B$2:F3668,5,0)</f>
        <v>SH Sat</v>
      </c>
      <c r="N1841" s="11" t="s">
        <v>13826</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VLOOKUP(D1841,Monitoramento!A$2:C2198,3,0)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13826</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19745</v>
      </c>
      <c r="AA1842" s="47">
        <v>41449</v>
      </c>
      <c r="AB1842" s="47">
        <v>41512</v>
      </c>
      <c r="AC1842" s="255">
        <f>VLOOKUP(D1842,Faturamento!D$3:F3277,3,0)</f>
        <v>41480</v>
      </c>
      <c r="AD1842" s="36"/>
      <c r="AE1842" s="46" t="str">
        <f>VLOOKUP(B1842,SAOM!B$2:T3383,16,0)</f>
        <v>-</v>
      </c>
      <c r="AF1842" s="46">
        <f t="shared" si="107"/>
        <v>41539</v>
      </c>
      <c r="AG1842" s="14" t="e">
        <f>VLOOKUP(D1842,Monitoramento!A$2:C2199,3,0)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13826</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VLOOKUP(D1843,Monitoramento!A$2:C2200,3,0)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13826</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19773</v>
      </c>
      <c r="AA1844" s="13">
        <v>41444</v>
      </c>
      <c r="AB1844" s="47"/>
      <c r="AC1844" s="254">
        <f>VLOOKUP(D1844,Faturamento!D$3:F3279,3,0)</f>
        <v>41475</v>
      </c>
      <c r="AD1844" s="32"/>
      <c r="AE1844" s="14" t="str">
        <f>VLOOKUP(B1844,SAOM!B$2:T3385,16,0)</f>
        <v>-</v>
      </c>
      <c r="AF1844" s="14">
        <f t="shared" si="107"/>
        <v>41534</v>
      </c>
      <c r="AG1844" s="14" t="e">
        <f>VLOOKUP(D1844,Monitoramento!A$2:C2201,3,0)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14050</v>
      </c>
      <c r="M1845" s="24" t="str">
        <f>VLOOKUP(B1845,SAOM!B$2:F3672,5,0)</f>
        <v>SH Sat</v>
      </c>
      <c r="N1845" s="11" t="s">
        <v>13826</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VLOOKUP(D1845,Monitoramento!A$2:C2202,3,0)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13826</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19740</v>
      </c>
      <c r="AA1846" s="19">
        <v>41443</v>
      </c>
      <c r="AB1846" s="47"/>
      <c r="AC1846" s="254">
        <f>VLOOKUP(D1846,Faturamento!D$3:F3281,3,0)</f>
        <v>41474</v>
      </c>
      <c r="AD1846" s="32"/>
      <c r="AE1846" s="14" t="str">
        <f>VLOOKUP(B1846,SAOM!B$2:T3387,16,0)</f>
        <v>-</v>
      </c>
      <c r="AF1846" s="14">
        <f t="shared" si="107"/>
        <v>41533</v>
      </c>
      <c r="AG1846" s="14" t="e">
        <f>VLOOKUP(D1846,Monitoramento!A$2:C2203,3,0)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13826</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19773</v>
      </c>
      <c r="AA1847" s="19">
        <v>41446</v>
      </c>
      <c r="AB1847" s="47"/>
      <c r="AC1847" s="254">
        <f>VLOOKUP(D1847,Faturamento!D$3:F3282,3,0)</f>
        <v>41477</v>
      </c>
      <c r="AD1847" s="32"/>
      <c r="AE1847" s="14" t="str">
        <f>VLOOKUP(B1847,SAOM!B$2:T3388,16,0)</f>
        <v>-</v>
      </c>
      <c r="AF1847" s="14">
        <f t="shared" si="107"/>
        <v>41536</v>
      </c>
      <c r="AG1847" s="14" t="e">
        <f>VLOOKUP(D1847,Monitoramento!A$2:C2204,3,0)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13826</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19745</v>
      </c>
      <c r="AA1848" s="19">
        <v>41444</v>
      </c>
      <c r="AB1848" s="47">
        <v>41512</v>
      </c>
      <c r="AC1848" s="254">
        <f>VLOOKUP(D1848,Faturamento!D$3:F3283,3,0)</f>
        <v>41475</v>
      </c>
      <c r="AD1848" s="32"/>
      <c r="AE1848" s="14" t="str">
        <f>VLOOKUP(B1848,SAOM!B$2:T3389,16,0)</f>
        <v>-</v>
      </c>
      <c r="AF1848" s="14">
        <f t="shared" si="107"/>
        <v>41534</v>
      </c>
      <c r="AG1848" s="14" t="e">
        <f>VLOOKUP(D1848,Monitoramento!A$2:C2205,3,0)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13826</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19775</v>
      </c>
      <c r="AA1849" s="19">
        <v>41444</v>
      </c>
      <c r="AB1849" s="47">
        <v>41512</v>
      </c>
      <c r="AC1849" s="254">
        <f>VLOOKUP(D1849,Faturamento!D$3:F3284,3,0)</f>
        <v>41475</v>
      </c>
      <c r="AD1849" s="32"/>
      <c r="AE1849" s="14" t="str">
        <f>VLOOKUP(B1849,SAOM!B$2:T3390,16,0)</f>
        <v>-</v>
      </c>
      <c r="AF1849" s="14">
        <f t="shared" si="107"/>
        <v>41534</v>
      </c>
      <c r="AG1849" s="14" t="e">
        <f>VLOOKUP(D1849,Monitoramento!A$2:C2206,3,0)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13816</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VLOOKUP(D1850,Monitoramento!A$2:C2207,3,0)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13816</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VLOOKUP(D1851,Monitoramento!A$2:C2208,3,0)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14050</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12798</v>
      </c>
      <c r="AA1852" s="19">
        <v>41410</v>
      </c>
      <c r="AB1852" s="19">
        <v>41425</v>
      </c>
      <c r="AC1852" s="254">
        <f>VLOOKUP(D1852,Faturamento!D$3:F3287,3,0)</f>
        <v>41441</v>
      </c>
      <c r="AD1852" s="32"/>
      <c r="AE1852" s="14" t="str">
        <f>VLOOKUP(B1852,SAOM!B$2:T3393,16,0)</f>
        <v>-</v>
      </c>
      <c r="AF1852" s="14">
        <f t="shared" si="107"/>
        <v>41500</v>
      </c>
      <c r="AG1852" s="14">
        <f>VLOOKUP(D1852,Monitoramento!A$2:C2209,3,0)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13776</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15537</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VLOOKUP(D1853,Monitoramento!A$2:C2210,3,0)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13776</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9302</v>
      </c>
      <c r="AA1854" s="19">
        <v>41453</v>
      </c>
      <c r="AB1854" s="47"/>
      <c r="AC1854" s="254">
        <f>VLOOKUP(D1854,Faturamento!D$3:F3289,3,0)</f>
        <v>41484</v>
      </c>
      <c r="AD1854" s="32"/>
      <c r="AE1854" s="14" t="str">
        <f>VLOOKUP(B1854,SAOM!B$2:T3395,16,0)</f>
        <v>-</v>
      </c>
      <c r="AF1854" s="14">
        <f t="shared" si="107"/>
        <v>41543</v>
      </c>
      <c r="AG1854" s="14" t="e">
        <f>VLOOKUP(D1854,Monitoramento!A$2:C2211,3,0)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14050</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19880</v>
      </c>
      <c r="AA1855" s="19">
        <v>41452</v>
      </c>
      <c r="AB1855" s="19">
        <v>41457</v>
      </c>
      <c r="AC1855" s="254">
        <f>VLOOKUP(D1855,Faturamento!D$3:F3290,3,0)</f>
        <v>41483</v>
      </c>
      <c r="AD1855" s="32"/>
      <c r="AE1855" s="14" t="str">
        <f>VLOOKUP(B1855,SAOM!B$2:T3396,16,0)</f>
        <v>-</v>
      </c>
      <c r="AF1855" s="14">
        <f t="shared" si="107"/>
        <v>41542</v>
      </c>
      <c r="AG1855" s="14" t="e">
        <f>VLOOKUP(D1855,Monitoramento!A$2:C2212,3,0)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14050</v>
      </c>
      <c r="M1856" s="24" t="str">
        <f>VLOOKUP(B1856,SAOM!B$2:F3683,5,0)</f>
        <v>SH Sat</v>
      </c>
      <c r="N1856" s="11" t="s">
        <v>13924</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12798</v>
      </c>
      <c r="AA1856" s="19">
        <v>41411</v>
      </c>
      <c r="AB1856" s="19">
        <v>41425</v>
      </c>
      <c r="AC1856" s="254">
        <f>VLOOKUP(D1856,Faturamento!D$3:F3291,3,0)</f>
        <v>41442</v>
      </c>
      <c r="AD1856" s="32"/>
      <c r="AE1856" s="14" t="str">
        <f>VLOOKUP(B1856,SAOM!B$2:T3397,16,0)</f>
        <v>-</v>
      </c>
      <c r="AF1856" s="14">
        <f t="shared" si="107"/>
        <v>41501</v>
      </c>
      <c r="AG1856" s="14" t="e">
        <f>VLOOKUP(D1856,Monitoramento!A$2:C2213,3,0)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13782</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7557</v>
      </c>
      <c r="AA1857" s="19">
        <v>41444</v>
      </c>
      <c r="AB1857" s="47">
        <v>41512</v>
      </c>
      <c r="AC1857" s="254">
        <f>VLOOKUP(D1857,Faturamento!D$3:F3292,3,0)</f>
        <v>41475</v>
      </c>
      <c r="AD1857" s="32"/>
      <c r="AE1857" s="14" t="str">
        <f>VLOOKUP(B1857,SAOM!B$2:T3398,16,0)</f>
        <v>-</v>
      </c>
      <c r="AF1857" s="14">
        <f t="shared" si="107"/>
        <v>41534</v>
      </c>
      <c r="AG1857" s="14" t="e">
        <f>VLOOKUP(D1857,Monitoramento!A$2:C2214,3,0)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13782</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8955</v>
      </c>
      <c r="AA1858" s="19">
        <v>41446</v>
      </c>
      <c r="AB1858" s="47">
        <v>41512</v>
      </c>
      <c r="AC1858" s="254">
        <f>VLOOKUP(D1858,Faturamento!D$3:F3293,3,0)</f>
        <v>41477</v>
      </c>
      <c r="AD1858" s="32"/>
      <c r="AE1858" s="14" t="str">
        <f>VLOOKUP(B1858,SAOM!B$2:T3399,16,0)</f>
        <v>-</v>
      </c>
      <c r="AF1858" s="14">
        <f t="shared" si="107"/>
        <v>41536</v>
      </c>
      <c r="AG1858" s="14" t="e">
        <f>VLOOKUP(D1858,Monitoramento!A$2:C2215,3,0)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13782</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7557</v>
      </c>
      <c r="AA1859" s="19">
        <v>41445</v>
      </c>
      <c r="AB1859" s="47">
        <v>41512</v>
      </c>
      <c r="AC1859" s="254">
        <f>VLOOKUP(D1859,Faturamento!D$3:F3294,3,0)</f>
        <v>41476</v>
      </c>
      <c r="AD1859" s="32"/>
      <c r="AE1859" s="14" t="str">
        <f>VLOOKUP(B1859,SAOM!B$2:T3400,16,0)</f>
        <v>-</v>
      </c>
      <c r="AF1859" s="14">
        <f t="shared" si="107"/>
        <v>41535</v>
      </c>
      <c r="AG1859" s="14" t="e">
        <f>VLOOKUP(D1859,Monitoramento!A$2:C2216,3,0)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13782</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7557</v>
      </c>
      <c r="AA1860" s="19">
        <v>41464</v>
      </c>
      <c r="AB1860" s="47"/>
      <c r="AC1860" s="254">
        <f>VLOOKUP(D1860,Faturamento!D$3:F3295,3,0)</f>
        <v>41495</v>
      </c>
      <c r="AD1860" s="32"/>
      <c r="AE1860" s="14" t="str">
        <f>VLOOKUP(B1860,SAOM!B$2:T3401,16,0)</f>
        <v>-</v>
      </c>
      <c r="AF1860" s="14">
        <f t="shared" si="107"/>
        <v>41554</v>
      </c>
      <c r="AG1860" s="14">
        <f>VLOOKUP(D1860,Monitoramento!A$2:C2217,3,0)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14050</v>
      </c>
      <c r="M1861" s="22" t="str">
        <f>VLOOKUP(B1861,SAOM!B$2:F3688,5,0)</f>
        <v>SH Sat</v>
      </c>
      <c r="N1861" s="31" t="s">
        <v>8359</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12647</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VLOOKUP(D1861,Monitoramento!A$2:C2218,3,0)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14050</v>
      </c>
      <c r="M1862" s="24" t="str">
        <f>VLOOKUP(B1862,SAOM!B$2:F3689,5,0)</f>
        <v>SH Sat</v>
      </c>
      <c r="N1862" s="11" t="s">
        <v>8359</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12647</v>
      </c>
      <c r="AA1862" s="47">
        <v>41404</v>
      </c>
      <c r="AB1862" s="47">
        <v>41425</v>
      </c>
      <c r="AC1862" s="254">
        <f>VLOOKUP(D1862,Faturamento!D$3:F3297,3,0)</f>
        <v>41435</v>
      </c>
      <c r="AD1862" s="32"/>
      <c r="AE1862" s="14" t="str">
        <f>VLOOKUP(B1862,SAOM!B$2:T3403,16,0)</f>
        <v>-</v>
      </c>
      <c r="AF1862" s="14">
        <f t="shared" si="112"/>
        <v>41494</v>
      </c>
      <c r="AG1862" s="14" t="e">
        <f>VLOOKUP(D1862,Monitoramento!A$2:C2219,3,0)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14050</v>
      </c>
      <c r="M1863" s="24" t="str">
        <f>VLOOKUP(B1863,SAOM!B$2:F3690,5,0)</f>
        <v>SH Sat</v>
      </c>
      <c r="N1863" s="11" t="s">
        <v>8359</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12647</v>
      </c>
      <c r="AA1863" s="19">
        <v>41407</v>
      </c>
      <c r="AB1863" s="47">
        <v>41425</v>
      </c>
      <c r="AC1863" s="254">
        <f>VLOOKUP(D1863,Faturamento!D$3:F3298,3,0)</f>
        <v>41438</v>
      </c>
      <c r="AD1863" s="32"/>
      <c r="AE1863" s="14" t="str">
        <f>VLOOKUP(B1863,SAOM!B$2:T3404,16,0)</f>
        <v>-</v>
      </c>
      <c r="AF1863" s="14">
        <f t="shared" si="112"/>
        <v>41497</v>
      </c>
      <c r="AG1863" s="14" t="e">
        <f>VLOOKUP(D1863,Monitoramento!A$2:C2220,3,0)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14050</v>
      </c>
      <c r="M1864" s="24" t="str">
        <f>VLOOKUP(B1864,SAOM!B$2:F3691,5,0)</f>
        <v>SH Sat</v>
      </c>
      <c r="N1864" s="11" t="s">
        <v>8359</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12647</v>
      </c>
      <c r="AA1864" s="19">
        <v>41404</v>
      </c>
      <c r="AB1864" s="47">
        <v>41425</v>
      </c>
      <c r="AC1864" s="254">
        <f>VLOOKUP(D1864,Faturamento!D$3:F3299,3,0)</f>
        <v>41435</v>
      </c>
      <c r="AD1864" s="32"/>
      <c r="AE1864" s="14" t="str">
        <f>VLOOKUP(B1864,SAOM!B$2:T3405,16,0)</f>
        <v>-</v>
      </c>
      <c r="AF1864" s="14">
        <f t="shared" si="112"/>
        <v>41494</v>
      </c>
      <c r="AG1864" s="14" t="e">
        <f>VLOOKUP(D1864,Monitoramento!A$2:C2221,3,0)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14050</v>
      </c>
      <c r="M1865" s="22" t="str">
        <f>VLOOKUP(B1865,SAOM!B$2:F3692,5,0)</f>
        <v>SH Sat</v>
      </c>
      <c r="N1865" s="31" t="s">
        <v>8359</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12647</v>
      </c>
      <c r="AA1865" s="47">
        <v>41408</v>
      </c>
      <c r="AB1865" s="47">
        <v>41425</v>
      </c>
      <c r="AC1865" s="255">
        <f>VLOOKUP(D1865,Faturamento!D$3:F3300,3,0)</f>
        <v>41439</v>
      </c>
      <c r="AD1865" s="36" t="s">
        <v>18556</v>
      </c>
      <c r="AE1865" s="46" t="str">
        <f>VLOOKUP(B1865,SAOM!B$2:T3406,16,0)</f>
        <v>-</v>
      </c>
      <c r="AF1865" s="46">
        <f t="shared" si="112"/>
        <v>41498</v>
      </c>
      <c r="AG1865" s="14" t="e">
        <f>VLOOKUP(D1865,Monitoramento!A$2:C2222,3,0)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14050</v>
      </c>
      <c r="M1866" s="22" t="str">
        <f>VLOOKUP(B1866,SAOM!B$2:F3693,5,0)</f>
        <v>SH Sat</v>
      </c>
      <c r="N1866" s="31" t="s">
        <v>8359</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12647</v>
      </c>
      <c r="AA1866" s="47">
        <v>41404</v>
      </c>
      <c r="AB1866" s="47">
        <v>41425</v>
      </c>
      <c r="AC1866" s="255">
        <f>VLOOKUP(D1866,Faturamento!D$3:F3301,3,0)</f>
        <v>41435</v>
      </c>
      <c r="AD1866" s="36"/>
      <c r="AE1866" s="46" t="str">
        <f>VLOOKUP(B1866,SAOM!B$2:T3407,16,0)</f>
        <v>-</v>
      </c>
      <c r="AF1866" s="46">
        <f t="shared" si="112"/>
        <v>41494</v>
      </c>
      <c r="AG1866" s="14" t="e">
        <f>VLOOKUP(D1866,Monitoramento!A$2:C2223,3,0)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13789</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19876</v>
      </c>
      <c r="AA1867" s="19">
        <v>41449</v>
      </c>
      <c r="AB1867" s="47">
        <v>41512</v>
      </c>
      <c r="AC1867" s="254">
        <f>VLOOKUP(D1867,Faturamento!D$3:F3302,3,0)</f>
        <v>41480</v>
      </c>
      <c r="AD1867" s="32"/>
      <c r="AE1867" s="14" t="str">
        <f>VLOOKUP(B1867,SAOM!B$2:T3408,16,0)</f>
        <v>-</v>
      </c>
      <c r="AF1867" s="14">
        <f t="shared" si="112"/>
        <v>41539</v>
      </c>
      <c r="AG1867" s="14" t="e">
        <f>VLOOKUP(D1867,Monitoramento!A$2:C2224,3,0)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13789</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19877</v>
      </c>
      <c r="AA1868" s="19">
        <v>41449</v>
      </c>
      <c r="AB1868" s="47">
        <v>41512</v>
      </c>
      <c r="AC1868" s="254">
        <f>VLOOKUP(D1868,Faturamento!D$3:F3303,3,0)</f>
        <v>41480</v>
      </c>
      <c r="AD1868" s="32"/>
      <c r="AE1868" s="14" t="str">
        <f>VLOOKUP(B1868,SAOM!B$2:T3409,16,0)</f>
        <v>-</v>
      </c>
      <c r="AF1868" s="14">
        <f t="shared" si="112"/>
        <v>41539</v>
      </c>
      <c r="AG1868" s="14" t="e">
        <f>VLOOKUP(D1868,Monitoramento!A$2:C2225,3,0)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13789</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19876</v>
      </c>
      <c r="AA1869" s="19">
        <v>41449</v>
      </c>
      <c r="AB1869" s="47">
        <v>41512</v>
      </c>
      <c r="AC1869" s="254">
        <f>VLOOKUP(D1869,Faturamento!D$3:F3304,3,0)</f>
        <v>41480</v>
      </c>
      <c r="AD1869" s="32"/>
      <c r="AE1869" s="14" t="str">
        <f>VLOOKUP(B1869,SAOM!B$2:T3410,16,0)</f>
        <v>-</v>
      </c>
      <c r="AF1869" s="14">
        <f t="shared" si="112"/>
        <v>41539</v>
      </c>
      <c r="AG1869" s="14" t="e">
        <f>VLOOKUP(D1869,Monitoramento!A$2:C2226,3,0)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13789</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19876</v>
      </c>
      <c r="AA1870" s="19">
        <v>41449</v>
      </c>
      <c r="AB1870" s="47">
        <v>41512</v>
      </c>
      <c r="AC1870" s="254">
        <f>VLOOKUP(D1870,Faturamento!D$3:F3305,3,0)</f>
        <v>41480</v>
      </c>
      <c r="AD1870" s="32"/>
      <c r="AE1870" s="14" t="str">
        <f>VLOOKUP(B1870,SAOM!B$2:T3411,16,0)</f>
        <v>-</v>
      </c>
      <c r="AF1870" s="14">
        <f t="shared" si="112"/>
        <v>41539</v>
      </c>
      <c r="AG1870" s="14" t="e">
        <f>VLOOKUP(D1870,Monitoramento!A$2:C2227,3,0)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14050</v>
      </c>
      <c r="M1871" s="24" t="str">
        <f>VLOOKUP(B1871,SAOM!B$2:F3698,5,0)</f>
        <v>SH Sat</v>
      </c>
      <c r="N1871" s="11" t="s">
        <v>13787</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12647</v>
      </c>
      <c r="AA1871" s="19">
        <v>41453</v>
      </c>
      <c r="AB1871" s="19">
        <v>41425</v>
      </c>
      <c r="AC1871" s="254">
        <f>VLOOKUP(D1871,Faturamento!D$3:F3306,3,0)</f>
        <v>41484</v>
      </c>
      <c r="AD1871" s="32"/>
      <c r="AE1871" s="14" t="str">
        <f>VLOOKUP(B1871,SAOM!B$2:T3412,16,0)</f>
        <v>-</v>
      </c>
      <c r="AF1871" s="14">
        <f t="shared" si="112"/>
        <v>41543</v>
      </c>
      <c r="AG1871" s="14" t="e">
        <f>VLOOKUP(D1871,Monitoramento!A$2:C2228,3,0)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14050</v>
      </c>
      <c r="M1872" s="22" t="str">
        <f>VLOOKUP(B1872,SAOM!B$2:F3699,5,0)</f>
        <v>SH Sat</v>
      </c>
      <c r="N1872" s="31" t="s">
        <v>13787</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12647</v>
      </c>
      <c r="AA1872" s="47">
        <v>41407</v>
      </c>
      <c r="AB1872" s="19">
        <v>41425</v>
      </c>
      <c r="AC1872" s="255">
        <f>VLOOKUP(D1872,Faturamento!D$3:F3307,3,0)</f>
        <v>41438</v>
      </c>
      <c r="AD1872" s="36"/>
      <c r="AE1872" s="46" t="str">
        <f>VLOOKUP(B1872,SAOM!B$2:T3413,16,0)</f>
        <v>-</v>
      </c>
      <c r="AF1872" s="46">
        <f t="shared" si="112"/>
        <v>41497</v>
      </c>
      <c r="AG1872" s="14" t="e">
        <f>VLOOKUP(D1872,Monitoramento!A$2:C2229,3,0)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14050</v>
      </c>
      <c r="M1873" s="24" t="str">
        <f>VLOOKUP(B1873,SAOM!B$2:F3700,5,0)</f>
        <v>SH Sat</v>
      </c>
      <c r="N1873" s="11" t="s">
        <v>13787</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12647</v>
      </c>
      <c r="AA1873" s="19">
        <v>41408</v>
      </c>
      <c r="AB1873" s="19">
        <v>41425</v>
      </c>
      <c r="AC1873" s="254">
        <f>VLOOKUP(D1873,Faturamento!D$3:F3308,3,0)</f>
        <v>41439</v>
      </c>
      <c r="AD1873" s="32"/>
      <c r="AE1873" s="14" t="str">
        <f>VLOOKUP(B1873,SAOM!B$2:T3414,16,0)</f>
        <v>-</v>
      </c>
      <c r="AF1873" s="14">
        <f t="shared" si="112"/>
        <v>41498</v>
      </c>
      <c r="AG1873" s="14" t="e">
        <f>VLOOKUP(D1873,Monitoramento!A$2:C2230,3,0)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14050</v>
      </c>
      <c r="M1874" s="24" t="str">
        <f>VLOOKUP(B1874,SAOM!B$2:F3701,5,0)</f>
        <v>SH Sat</v>
      </c>
      <c r="N1874" s="11" t="s">
        <v>13787</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12647</v>
      </c>
      <c r="AA1874" s="47">
        <v>41408</v>
      </c>
      <c r="AB1874" s="19">
        <v>41425</v>
      </c>
      <c r="AC1874" s="254">
        <f>VLOOKUP(D1874,Faturamento!D$3:F3309,3,0)</f>
        <v>41439</v>
      </c>
      <c r="AD1874" s="32"/>
      <c r="AE1874" s="14" t="str">
        <f>VLOOKUP(B1874,SAOM!B$2:T3415,16,0)</f>
        <v>-</v>
      </c>
      <c r="AF1874" s="14">
        <f t="shared" si="112"/>
        <v>41498</v>
      </c>
      <c r="AG1874" s="14" t="e">
        <f>VLOOKUP(D1874,Monitoramento!A$2:C2231,3,0)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14050</v>
      </c>
      <c r="M1875" s="24" t="str">
        <f>VLOOKUP(B1875,SAOM!B$2:F3702,5,0)</f>
        <v>SH Sat</v>
      </c>
      <c r="N1875" s="11" t="s">
        <v>13787</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12647</v>
      </c>
      <c r="AA1875" s="19">
        <v>41408</v>
      </c>
      <c r="AB1875" s="19">
        <v>41425</v>
      </c>
      <c r="AC1875" s="254">
        <f>VLOOKUP(D1875,Faturamento!D$3:F3310,3,0)</f>
        <v>41439</v>
      </c>
      <c r="AD1875" s="32"/>
      <c r="AE1875" s="14" t="str">
        <f>VLOOKUP(B1875,SAOM!B$2:T3416,16,0)</f>
        <v>-</v>
      </c>
      <c r="AF1875" s="14">
        <f t="shared" si="112"/>
        <v>41498</v>
      </c>
      <c r="AG1875" s="14" t="e">
        <f>VLOOKUP(D1875,Monitoramento!A$2:C2232,3,0)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14050</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12647</v>
      </c>
      <c r="AA1876" s="47">
        <v>41414</v>
      </c>
      <c r="AB1876" s="47">
        <v>41425</v>
      </c>
      <c r="AC1876" s="255">
        <f>VLOOKUP(D1876,Faturamento!D$3:F3311,3,0)</f>
        <v>41445</v>
      </c>
      <c r="AD1876" s="36"/>
      <c r="AE1876" s="46" t="str">
        <f>VLOOKUP(B1876,SAOM!B$2:T3417,16,0)</f>
        <v>-</v>
      </c>
      <c r="AF1876" s="46">
        <f t="shared" si="112"/>
        <v>41504</v>
      </c>
      <c r="AG1876" s="14" t="e">
        <f>VLOOKUP(D1876,Monitoramento!A$2:C2233,3,0)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14050</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12647</v>
      </c>
      <c r="AA1877" s="47">
        <v>41414</v>
      </c>
      <c r="AB1877" s="47">
        <v>41425</v>
      </c>
      <c r="AC1877" s="255">
        <f>VLOOKUP(D1877,Faturamento!D$3:F3312,3,0)</f>
        <v>41445</v>
      </c>
      <c r="AD1877" s="36"/>
      <c r="AE1877" s="46" t="str">
        <f>VLOOKUP(B1877,SAOM!B$2:T3418,16,0)</f>
        <v>-</v>
      </c>
      <c r="AF1877" s="46">
        <f t="shared" si="112"/>
        <v>41504</v>
      </c>
      <c r="AG1877" s="14" t="e">
        <f>VLOOKUP(D1877,Monitoramento!A$2:C2234,3,0)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VLOOKUP(D1878,Monitoramento!A$2:C2235,3,0)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VLOOKUP(D1879,Monitoramento!A$2:C2236,3,0)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13756</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VLOOKUP(D1880,Monitoramento!A$2:C2237,3,0)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13756</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20195</v>
      </c>
      <c r="AA1881" s="19">
        <v>41459</v>
      </c>
      <c r="AB1881" s="47"/>
      <c r="AC1881" s="254">
        <f>VLOOKUP(D1881,Faturamento!D$3:F3316,3,0)</f>
        <v>41490</v>
      </c>
      <c r="AD1881" s="32"/>
      <c r="AE1881" s="14" t="str">
        <f>VLOOKUP(B1881,SAOM!B$2:T3422,16,0)</f>
        <v>-</v>
      </c>
      <c r="AF1881" s="14">
        <f t="shared" si="112"/>
        <v>41549</v>
      </c>
      <c r="AG1881" s="14" t="e">
        <f>VLOOKUP(D1881,Monitoramento!A$2:C2238,3,0)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13756</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VLOOKUP(D1882,Monitoramento!A$2:C2239,3,0)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13786</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VLOOKUP(D1883,Monitoramento!A$2:C2240,3,0)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13786</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VLOOKUP(D1884,Monitoramento!A$2:C2241,3,0)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13786</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19602</v>
      </c>
      <c r="AA1885" s="14">
        <v>41437</v>
      </c>
      <c r="AB1885" s="47"/>
      <c r="AC1885" s="254">
        <f>VLOOKUP(D1885,Faturamento!D$3:F3320,3,0)</f>
        <v>41468</v>
      </c>
      <c r="AD1885" s="32"/>
      <c r="AE1885" s="14" t="str">
        <f>VLOOKUP(B1885,SAOM!B$2:T3426,16,0)</f>
        <v>-</v>
      </c>
      <c r="AF1885" s="14">
        <f t="shared" si="112"/>
        <v>41527</v>
      </c>
      <c r="AG1885" s="14" t="e">
        <f>VLOOKUP(D1885,Monitoramento!A$2:C2242,3,0)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13786</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19602</v>
      </c>
      <c r="AA1886" s="19">
        <v>41437</v>
      </c>
      <c r="AB1886" s="47"/>
      <c r="AC1886" s="254">
        <f>VLOOKUP(D1886,Faturamento!D$3:F3321,3,0)</f>
        <v>41468</v>
      </c>
      <c r="AD1886" s="32"/>
      <c r="AE1886" s="14" t="str">
        <f>VLOOKUP(B1886,SAOM!B$2:T3427,16,0)</f>
        <v>-</v>
      </c>
      <c r="AF1886" s="14">
        <f t="shared" si="112"/>
        <v>41527</v>
      </c>
      <c r="AG1886" s="14" t="e">
        <f>VLOOKUP(D1886,Monitoramento!A$2:C2243,3,0)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13786</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VLOOKUP(D1887,Monitoramento!A$2:C2244,3,0)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13786</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VLOOKUP(D1888,Monitoramento!A$2:C2245,3,0)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13786</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VLOOKUP(D1889,Monitoramento!A$2:C2246,3,0)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13783</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20057</v>
      </c>
      <c r="AA1890" s="19">
        <v>41453</v>
      </c>
      <c r="AB1890" s="47"/>
      <c r="AC1890" s="254">
        <f>VLOOKUP(D1890,Faturamento!D$3:F3325,3,0)</f>
        <v>41484</v>
      </c>
      <c r="AD1890" s="32"/>
      <c r="AE1890" s="14" t="str">
        <f>VLOOKUP(B1890,SAOM!B$2:T3431,16,0)</f>
        <v>-</v>
      </c>
      <c r="AF1890" s="14">
        <f t="shared" si="112"/>
        <v>41543</v>
      </c>
      <c r="AG1890" s="14">
        <f>VLOOKUP(D1890,Monitoramento!A$2:C2247,3,0)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8118</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20051</v>
      </c>
      <c r="AA1891" s="19">
        <v>41453</v>
      </c>
      <c r="AB1891" s="47"/>
      <c r="AC1891" s="254">
        <f>VLOOKUP(D1891,Faturamento!D$3:F3326,3,0)</f>
        <v>41484</v>
      </c>
      <c r="AD1891" s="32"/>
      <c r="AE1891" s="14" t="str">
        <f>VLOOKUP(B1891,SAOM!B$2:T3432,16,0)</f>
        <v>-</v>
      </c>
      <c r="AF1891" s="14">
        <f t="shared" si="112"/>
        <v>41543</v>
      </c>
      <c r="AG1891" s="14" t="e">
        <f>VLOOKUP(D1891,Monitoramento!A$2:C2248,3,0)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8118</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VLOOKUP(D1892,Monitoramento!A$2:C2249,3,0)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8122</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VLOOKUP(D1893,Monitoramento!A$2:C2250,3,0)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14050</v>
      </c>
      <c r="M1894" s="24" t="str">
        <f>VLOOKUP(B1894,SAOM!B$2:F3721,5,0)</f>
        <v>SH Sat</v>
      </c>
      <c r="N1894" s="11" t="s">
        <v>8342</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14581</v>
      </c>
      <c r="AA1894" s="19">
        <v>41422</v>
      </c>
      <c r="AB1894" s="19">
        <v>41425</v>
      </c>
      <c r="AC1894" s="254">
        <f>VLOOKUP(D1894,Faturamento!D$3:F3329,3,0)</f>
        <v>41453</v>
      </c>
      <c r="AD1894" s="32"/>
      <c r="AE1894" s="14" t="str">
        <f>VLOOKUP(B1894,SAOM!B$2:T3435,16,0)</f>
        <v>-</v>
      </c>
      <c r="AF1894" s="14">
        <f t="shared" si="112"/>
        <v>41512</v>
      </c>
      <c r="AG1894" s="14" t="e">
        <f>VLOOKUP(D1894,Monitoramento!A$2:C2251,3,0)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14050</v>
      </c>
      <c r="M1895" s="24" t="str">
        <f>VLOOKUP(B1895,SAOM!B$2:F3722,5,0)</f>
        <v>SH Sat</v>
      </c>
      <c r="N1895" s="11" t="s">
        <v>8342</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14581</v>
      </c>
      <c r="AA1895" s="19">
        <v>41423</v>
      </c>
      <c r="AB1895" s="19">
        <v>41425</v>
      </c>
      <c r="AC1895" s="254">
        <f>VLOOKUP(D1895,Faturamento!D$3:F3330,3,0)</f>
        <v>41454</v>
      </c>
      <c r="AD1895" s="32"/>
      <c r="AE1895" s="14" t="str">
        <f>VLOOKUP(B1895,SAOM!B$2:T3436,16,0)</f>
        <v>-</v>
      </c>
      <c r="AF1895" s="14">
        <f t="shared" si="112"/>
        <v>41513</v>
      </c>
      <c r="AG1895" s="14" t="e">
        <f>VLOOKUP(D1895,Monitoramento!A$2:C2252,3,0)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13816</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VLOOKUP(D1896,Monitoramento!A$2:C2253,3,0)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13816</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VLOOKUP(D1897,Monitoramento!A$2:C2254,3,0)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13816</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VLOOKUP(D1898,Monitoramento!A$2:C2255,3,0)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13816</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9302</v>
      </c>
      <c r="AA1899" s="47">
        <v>41416</v>
      </c>
      <c r="AB1899" s="47"/>
      <c r="AC1899" s="255">
        <f>VLOOKUP(D1899,Faturamento!D$3:F3334,3,0)</f>
        <v>41447</v>
      </c>
      <c r="AD1899" s="36"/>
      <c r="AE1899" s="46" t="str">
        <f>VLOOKUP(B1899,SAOM!B$2:T3440,16,0)</f>
        <v>-</v>
      </c>
      <c r="AF1899" s="46">
        <f t="shared" si="112"/>
        <v>41506</v>
      </c>
      <c r="AG1899" s="14" t="e">
        <f>VLOOKUP(D1899,Monitoramento!A$2:C2256,3,0)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13816</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VLOOKUP(D1900,Monitoramento!A$2:C2257,3,0)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13816</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8957</v>
      </c>
      <c r="AA1901" s="46">
        <v>41415</v>
      </c>
      <c r="AB1901" s="47"/>
      <c r="AC1901" s="255">
        <f>VLOOKUP(D1901,Faturamento!D$3:F3336,3,0)</f>
        <v>41446</v>
      </c>
      <c r="AD1901" s="36"/>
      <c r="AE1901" s="46" t="str">
        <f>VLOOKUP(B1901,SAOM!B$2:T3442,16,0)</f>
        <v>-</v>
      </c>
      <c r="AF1901" s="46">
        <f t="shared" si="112"/>
        <v>41505</v>
      </c>
      <c r="AG1901" s="14" t="e">
        <f>VLOOKUP(D1901,Monitoramento!A$2:C2258,3,0)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13816</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VLOOKUP(D1902,Monitoramento!A$2:C2259,3,0)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13816</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VLOOKUP(D1903,Monitoramento!A$2:C2260,3,0)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14050</v>
      </c>
      <c r="M1904" s="24" t="str">
        <f>VLOOKUP(B1904,SAOM!B$2:F3731,5,0)</f>
        <v>SH Sat</v>
      </c>
      <c r="N1904" s="11" t="s">
        <v>13780</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19359</v>
      </c>
      <c r="AA1904" s="19">
        <v>41452</v>
      </c>
      <c r="AB1904" s="19">
        <v>41457</v>
      </c>
      <c r="AC1904" s="254">
        <f>VLOOKUP(D1904,Faturamento!D$3:F3339,3,0)</f>
        <v>41483</v>
      </c>
      <c r="AD1904" s="32"/>
      <c r="AE1904" s="14" t="str">
        <f>VLOOKUP(B1904,SAOM!B$2:T3445,16,0)</f>
        <v>-</v>
      </c>
      <c r="AF1904" s="14">
        <f t="shared" si="112"/>
        <v>41542</v>
      </c>
      <c r="AG1904" s="14" t="e">
        <f>VLOOKUP(D1904,Monitoramento!A$2:C2261,3,0)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13788</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7557</v>
      </c>
      <c r="AA1905" s="19">
        <v>41453</v>
      </c>
      <c r="AB1905" s="47">
        <v>41512</v>
      </c>
      <c r="AC1905" s="254">
        <f>VLOOKUP(D1905,Faturamento!D$3:F3340,3,0)</f>
        <v>41484</v>
      </c>
      <c r="AD1905" s="32"/>
      <c r="AE1905" s="14" t="str">
        <f>VLOOKUP(B1905,SAOM!B$2:T3446,16,0)</f>
        <v>-</v>
      </c>
      <c r="AF1905" s="14">
        <f t="shared" si="112"/>
        <v>41543</v>
      </c>
      <c r="AG1905" s="14" t="e">
        <f>VLOOKUP(D1905,Monitoramento!A$2:C2262,3,0)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13799</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VLOOKUP(D1906,Monitoramento!A$2:C2263,3,0)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14050</v>
      </c>
      <c r="M1907" s="24" t="str">
        <f>VLOOKUP(B1907,SAOM!B$2:F3734,5,0)</f>
        <v>SH Sat</v>
      </c>
      <c r="N1907" s="11" t="s">
        <v>13879</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19364</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VLOOKUP(D1907,Monitoramento!A$2:C2264,3,0)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14050</v>
      </c>
      <c r="M1908" s="24" t="str">
        <f>VLOOKUP(B1908,SAOM!B$2:F3735,5,0)</f>
        <v>SH Sat</v>
      </c>
      <c r="N1908" s="11" t="s">
        <v>13890</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19601</v>
      </c>
      <c r="AA1908" s="14">
        <v>41437</v>
      </c>
      <c r="AB1908" s="19">
        <v>41446</v>
      </c>
      <c r="AC1908" s="254">
        <f>VLOOKUP(D1908,Faturamento!D$3:F3344,3,0)</f>
        <v>41468</v>
      </c>
      <c r="AD1908" s="32" t="s">
        <v>18556</v>
      </c>
      <c r="AE1908" s="14" t="str">
        <f>VLOOKUP(B1908,SAOM!B$2:T3449,16,0)</f>
        <v>-</v>
      </c>
      <c r="AF1908" s="14">
        <f t="shared" si="112"/>
        <v>41527</v>
      </c>
      <c r="AG1908" s="14" t="e">
        <f>VLOOKUP(D1908,Monitoramento!A$2:C2265,3,0)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14050</v>
      </c>
      <c r="M1909" s="24" t="str">
        <f>VLOOKUP(B1909,SAOM!B$2:F3736,5,0)</f>
        <v>SH Sat</v>
      </c>
      <c r="N1909" s="11" t="s">
        <v>13890</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19601</v>
      </c>
      <c r="AA1909" s="19">
        <v>41436</v>
      </c>
      <c r="AB1909" s="19">
        <v>41446</v>
      </c>
      <c r="AC1909" s="254">
        <f>VLOOKUP(D1909,Faturamento!D$3:F3345,3,0)</f>
        <v>41467</v>
      </c>
      <c r="AD1909" s="32"/>
      <c r="AE1909" s="14" t="str">
        <f>VLOOKUP(B1909,SAOM!B$2:T3450,16,0)</f>
        <v>-</v>
      </c>
      <c r="AF1909" s="14">
        <f t="shared" si="112"/>
        <v>41526</v>
      </c>
      <c r="AG1909" s="14" t="e">
        <f>VLOOKUP(D1909,Monitoramento!A$2:C2266,3,0)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14050</v>
      </c>
      <c r="M1910" s="24" t="str">
        <f>VLOOKUP(B1910,SAOM!B$2:F3737,5,0)</f>
        <v>SH Sat</v>
      </c>
      <c r="N1910" s="11" t="s">
        <v>13921</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19303</v>
      </c>
      <c r="AA1910" s="19">
        <v>41435</v>
      </c>
      <c r="AB1910" s="19">
        <v>41446</v>
      </c>
      <c r="AC1910" s="254">
        <f>VLOOKUP(D1910,Faturamento!D$3:F3346,3,0)</f>
        <v>41466</v>
      </c>
      <c r="AD1910" s="32"/>
      <c r="AE1910" s="14" t="str">
        <f>VLOOKUP(B1910,SAOM!B$2:T3451,16,0)</f>
        <v>-</v>
      </c>
      <c r="AF1910" s="14">
        <f t="shared" si="112"/>
        <v>41525</v>
      </c>
      <c r="AG1910" s="14" t="e">
        <f>VLOOKUP(D1910,Monitoramento!A$2:C2267,3,0)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13852</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VLOOKUP(D1911,Monitoramento!A$2:C2268,3,0)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13852</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VLOOKUP(D1912,Monitoramento!A$2:C2269,3,0)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13852</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9302</v>
      </c>
      <c r="AA1913" s="47">
        <v>41419</v>
      </c>
      <c r="AB1913" s="47"/>
      <c r="AC1913" s="255">
        <f>VLOOKUP(D1913,Faturamento!D$3:F3349,3,0)</f>
        <v>41450</v>
      </c>
      <c r="AD1913" s="36"/>
      <c r="AE1913" s="14" t="str">
        <f>VLOOKUP(B1913,SAOM!B$2:T3454,16,0)</f>
        <v>-</v>
      </c>
      <c r="AF1913" s="46">
        <f t="shared" si="112"/>
        <v>41509</v>
      </c>
      <c r="AG1913" s="14" t="e">
        <f>VLOOKUP(D1913,Monitoramento!A$2:C2270,3,0)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14050</v>
      </c>
      <c r="M1914" s="24" t="str">
        <f>VLOOKUP(B1914,SAOM!B$2:F3741,5,0)</f>
        <v>SH Sat</v>
      </c>
      <c r="N1914" s="11" t="s">
        <v>13862</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19303</v>
      </c>
      <c r="AA1914" s="47">
        <v>41421</v>
      </c>
      <c r="AB1914" s="19">
        <v>41446</v>
      </c>
      <c r="AC1914" s="254">
        <f>VLOOKUP(D1914,Faturamento!D$3:F3350,3,0)</f>
        <v>41452</v>
      </c>
      <c r="AD1914" s="32"/>
      <c r="AE1914" s="14" t="str">
        <f>VLOOKUP(B1914,SAOM!B$2:T3455,16,0)</f>
        <v>-</v>
      </c>
      <c r="AF1914" s="14">
        <f t="shared" si="112"/>
        <v>41511</v>
      </c>
      <c r="AG1914" s="14" t="e">
        <f>VLOOKUP(D1914,Monitoramento!A$2:C2271,3,0)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14050</v>
      </c>
      <c r="M1915" s="24" t="str">
        <f>VLOOKUP(B1915,SAOM!B$2:F3742,5,0)</f>
        <v>SH Sat</v>
      </c>
      <c r="N1915" s="11" t="s">
        <v>13862</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19549</v>
      </c>
      <c r="AA1915" s="19">
        <v>41430</v>
      </c>
      <c r="AB1915" s="19">
        <v>41438</v>
      </c>
      <c r="AC1915" s="254">
        <f>VLOOKUP(D1915,Faturamento!D$3:F3351,3,0)</f>
        <v>41461</v>
      </c>
      <c r="AD1915" s="32"/>
      <c r="AE1915" s="14" t="str">
        <f>VLOOKUP(B1915,SAOM!B$2:T3456,16,0)</f>
        <v>-</v>
      </c>
      <c r="AF1915" s="14">
        <f t="shared" si="112"/>
        <v>41520</v>
      </c>
      <c r="AG1915" s="14" t="e">
        <f>VLOOKUP(D1915,Monitoramento!A$2:C2272,3,0)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14050</v>
      </c>
      <c r="M1916" s="24" t="str">
        <f>VLOOKUP(B1916,SAOM!B$2:F3743,5,0)</f>
        <v>SH Sat</v>
      </c>
      <c r="N1916" s="11" t="s">
        <v>13862</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19538</v>
      </c>
      <c r="AA1916" s="19">
        <v>41430</v>
      </c>
      <c r="AB1916" s="19">
        <v>41438</v>
      </c>
      <c r="AC1916" s="254">
        <f>VLOOKUP(D1916,Faturamento!D$3:F3352,3,0)</f>
        <v>41461</v>
      </c>
      <c r="AD1916" s="32"/>
      <c r="AE1916" s="14" t="str">
        <f>VLOOKUP(B1916,SAOM!B$2:T3457,16,0)</f>
        <v>-</v>
      </c>
      <c r="AF1916" s="14">
        <f t="shared" si="112"/>
        <v>41520</v>
      </c>
      <c r="AG1916" s="14" t="e">
        <f>VLOOKUP(D1916,Monitoramento!A$2:C2273,3,0)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14050</v>
      </c>
      <c r="M1917" s="24" t="str">
        <f>VLOOKUP(B1917,SAOM!B$2:F3744,5,0)</f>
        <v>SH Sat</v>
      </c>
      <c r="N1917" s="11" t="s">
        <v>13862</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VLOOKUP(D1917,Monitoramento!A$2:C2274,3,0)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14050</v>
      </c>
      <c r="M1918" s="24" t="str">
        <f>VLOOKUP(B1918,SAOM!B$2:F3745,5,0)</f>
        <v>SH Sat</v>
      </c>
      <c r="N1918" s="11" t="s">
        <v>13862</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19303</v>
      </c>
      <c r="AA1918" s="19">
        <v>41429</v>
      </c>
      <c r="AB1918" s="19">
        <v>41438</v>
      </c>
      <c r="AC1918" s="254">
        <f>VLOOKUP(D1918,Faturamento!D$3:F3354,3,0)</f>
        <v>41460</v>
      </c>
      <c r="AD1918" s="32"/>
      <c r="AE1918" s="14" t="str">
        <f>VLOOKUP(B1918,SAOM!B$2:T3459,16,0)</f>
        <v>-</v>
      </c>
      <c r="AF1918" s="14">
        <f t="shared" si="112"/>
        <v>41519</v>
      </c>
      <c r="AG1918" s="14" t="e">
        <f>VLOOKUP(D1918,Monitoramento!A$2:C2275,3,0)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VLOOKUP(D1919,Monitoramento!A$2:C2276,3,0)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15359</v>
      </c>
      <c r="AE1920" s="46" t="str">
        <f>VLOOKUP(B1920,SAOM!B$2:T3461,16,0)</f>
        <v>-</v>
      </c>
      <c r="AF1920" s="46">
        <f t="shared" si="112"/>
        <v>41602</v>
      </c>
      <c r="AG1920" s="14" t="e">
        <f>VLOOKUP(D1920,Monitoramento!A$2:C2277,3,0)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VLOOKUP(D1921,Monitoramento!A$2:C2278,3,0)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19671</v>
      </c>
      <c r="AA1922" s="19">
        <v>41453</v>
      </c>
      <c r="AB1922" s="47"/>
      <c r="AC1922" s="254">
        <f>VLOOKUP(D1922,Faturamento!D$3:F3358,3,0)</f>
        <v>41484</v>
      </c>
      <c r="AD1922" s="32"/>
      <c r="AE1922" s="14" t="str">
        <f>VLOOKUP(B1922,SAOM!B$2:T3463,16,0)</f>
        <v>-</v>
      </c>
      <c r="AF1922" s="14">
        <f t="shared" si="112"/>
        <v>41543</v>
      </c>
      <c r="AG1922" s="14" t="e">
        <f>VLOOKUP(D1922,Monitoramento!A$2:C2279,3,0)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VLOOKUP(D1923,Monitoramento!A$2:C2280,3,0)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VLOOKUP(D1924,Monitoramento!A$2:C2281,3,0)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VLOOKUP(D1925,Monitoramento!A$2:C2282,3,0)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VLOOKUP(D1926,Monitoramento!A$2:C2283,3,0)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VLOOKUP(D1927,Monitoramento!A$2:C2284,3,0)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VLOOKUP(D1928,Monitoramento!A$2:C2285,3,0)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19671</v>
      </c>
      <c r="AA1929" s="19">
        <v>41453</v>
      </c>
      <c r="AB1929" s="47">
        <v>41512</v>
      </c>
      <c r="AC1929" s="254">
        <f>VLOOKUP(D1929,Faturamento!D$3:F3365,3,0)</f>
        <v>41484</v>
      </c>
      <c r="AD1929" s="32"/>
      <c r="AE1929" s="14" t="str">
        <f>VLOOKUP(B1929,SAOM!B$2:T3470,16,0)</f>
        <v>-</v>
      </c>
      <c r="AF1929" s="14">
        <f t="shared" si="115"/>
        <v>41543</v>
      </c>
      <c r="AG1929" s="14" t="e">
        <f>VLOOKUP(D1929,Monitoramento!A$2:C2286,3,0)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VLOOKUP(D1930,Monitoramento!A$2:C2287,3,0)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19671</v>
      </c>
      <c r="AA1931" s="47">
        <v>41438</v>
      </c>
      <c r="AB1931" s="47">
        <v>41512</v>
      </c>
      <c r="AC1931" s="254">
        <f>VLOOKUP(D1931,Faturamento!D$3:F3367,3,0)</f>
        <v>41469</v>
      </c>
      <c r="AD1931" s="32"/>
      <c r="AE1931" s="14" t="str">
        <f>VLOOKUP(B1931,SAOM!B$2:T3472,16,0)</f>
        <v>-</v>
      </c>
      <c r="AF1931" s="14">
        <f t="shared" si="115"/>
        <v>41528</v>
      </c>
      <c r="AG1931" s="14" t="e">
        <f>VLOOKUP(D1931,Monitoramento!A$2:C2288,3,0)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VLOOKUP(D1932,Monitoramento!A$2:C2289,3,0)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14050</v>
      </c>
      <c r="M1933" s="24" t="str">
        <f>VLOOKUP(B1933,SAOM!B$2:F3760,5,0)</f>
        <v>SH Sat</v>
      </c>
      <c r="N1933" s="11" t="s">
        <v>8776</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12647</v>
      </c>
      <c r="AA1933" s="19">
        <v>41409</v>
      </c>
      <c r="AB1933" s="19">
        <v>41425</v>
      </c>
      <c r="AC1933" s="254">
        <f>VLOOKUP(D1933,Faturamento!D$3:F3369,3,0)</f>
        <v>41440</v>
      </c>
      <c r="AD1933" s="32"/>
      <c r="AE1933" s="14" t="str">
        <f>VLOOKUP(B1933,SAOM!B$2:T3474,16,0)</f>
        <v>-</v>
      </c>
      <c r="AF1933" s="14">
        <f t="shared" si="115"/>
        <v>41499</v>
      </c>
      <c r="AG1933" s="14" t="e">
        <f>VLOOKUP(D1933,Monitoramento!A$2:C2290,3,0)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14050</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19215</v>
      </c>
      <c r="AA1934" s="19">
        <v>41415</v>
      </c>
      <c r="AB1934" s="19">
        <v>41421</v>
      </c>
      <c r="AC1934" s="254">
        <f>VLOOKUP(D1934,Faturamento!D$3:F3370,3,0)</f>
        <v>41446</v>
      </c>
      <c r="AD1934" s="32"/>
      <c r="AE1934" s="14" t="str">
        <f>VLOOKUP(B1934,SAOM!B$2:T3475,16,0)</f>
        <v>-</v>
      </c>
      <c r="AF1934" s="14">
        <f t="shared" si="115"/>
        <v>41505</v>
      </c>
      <c r="AG1934" s="14" t="e">
        <f>VLOOKUP(D1934,Monitoramento!A$2:C2291,3,0)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14050</v>
      </c>
      <c r="M1935" s="24" t="str">
        <f>VLOOKUP(B1935,SAOM!B$2:F3762,5,0)</f>
        <v>SH Sat</v>
      </c>
      <c r="N1935" s="11" t="s">
        <v>13916</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19432</v>
      </c>
      <c r="AA1935" s="19">
        <v>41429</v>
      </c>
      <c r="AB1935" s="19">
        <v>41446</v>
      </c>
      <c r="AC1935" s="254">
        <f>VLOOKUP(D1935,Faturamento!D$3:F3371,3,0)</f>
        <v>41460</v>
      </c>
      <c r="AD1935" s="32"/>
      <c r="AE1935" s="14" t="str">
        <f>VLOOKUP(B1935,SAOM!B$2:T3476,16,0)</f>
        <v>-</v>
      </c>
      <c r="AF1935" s="14">
        <f t="shared" si="115"/>
        <v>41519</v>
      </c>
      <c r="AG1935" s="14" t="e">
        <f>VLOOKUP(D1935,Monitoramento!A$2:C2292,3,0)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14050</v>
      </c>
      <c r="M1936" s="24" t="str">
        <f>VLOOKUP(B1936,SAOM!B$2:F3763,5,0)</f>
        <v>SH Sat</v>
      </c>
      <c r="N1936" s="11" t="s">
        <v>13787</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12721</v>
      </c>
      <c r="AA1936" s="19">
        <v>41409</v>
      </c>
      <c r="AB1936" s="19">
        <v>41425</v>
      </c>
      <c r="AC1936" s="254">
        <f>VLOOKUP(D1936,Faturamento!D$3:F3372,3,0)</f>
        <v>41440</v>
      </c>
      <c r="AD1936" s="32"/>
      <c r="AE1936" s="14" t="str">
        <f>VLOOKUP(B1936,SAOM!B$2:T3477,16,0)</f>
        <v>-</v>
      </c>
      <c r="AF1936" s="14">
        <f t="shared" si="115"/>
        <v>41499</v>
      </c>
      <c r="AG1936" s="14" t="e">
        <f>VLOOKUP(D1936,Monitoramento!A$2:C2293,3,0)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13837</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VLOOKUP(D1937,Monitoramento!A$2:C2294,3,0)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13837</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8957</v>
      </c>
      <c r="AA1938" s="19">
        <v>41439</v>
      </c>
      <c r="AB1938" s="47">
        <v>41512</v>
      </c>
      <c r="AC1938" s="254">
        <f>VLOOKUP(D1938,Faturamento!D$3:F3374,3,0)</f>
        <v>41470</v>
      </c>
      <c r="AD1938" s="32"/>
      <c r="AE1938" s="14" t="str">
        <f>VLOOKUP(B1938,SAOM!B$2:T3479,16,0)</f>
        <v>-</v>
      </c>
      <c r="AF1938" s="14">
        <f t="shared" si="115"/>
        <v>41529</v>
      </c>
      <c r="AG1938" s="14" t="e">
        <f>VLOOKUP(D1938,Monitoramento!A$2:C2295,3,0)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13837</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20047</v>
      </c>
      <c r="AA1939" s="19">
        <v>41452</v>
      </c>
      <c r="AB1939" s="47">
        <v>41512</v>
      </c>
      <c r="AC1939" s="254">
        <f>VLOOKUP(D1939,Faturamento!D$3:F3375,3,0)</f>
        <v>41483</v>
      </c>
      <c r="AD1939" s="32"/>
      <c r="AE1939" s="14" t="str">
        <f>VLOOKUP(B1939,SAOM!B$2:T3480,16,0)</f>
        <v>-</v>
      </c>
      <c r="AF1939" s="14">
        <f t="shared" si="115"/>
        <v>41542</v>
      </c>
      <c r="AG1939" s="14" t="e">
        <f>VLOOKUP(D1939,Monitoramento!A$2:C2296,3,0)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13837</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VLOOKUP(D1940,Monitoramento!A$2:C2297,3,0)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13837</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VLOOKUP(D1941,Monitoramento!A$2:C2298,3,0)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13837</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VLOOKUP(D1942,Monitoramento!A$2:C2299,3,0)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14050</v>
      </c>
      <c r="M1943" s="24" t="str">
        <f>VLOOKUP(B1943,SAOM!B$2:F3770,5,0)</f>
        <v>SH Sat</v>
      </c>
      <c r="N1943" s="11" t="s">
        <v>13837</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19880</v>
      </c>
      <c r="AA1943" s="19">
        <v>41452</v>
      </c>
      <c r="AB1943" s="19">
        <v>41456</v>
      </c>
      <c r="AC1943" s="254">
        <f>VLOOKUP(D1943,Faturamento!D$3:F3379,3,0)</f>
        <v>41483</v>
      </c>
      <c r="AD1943" s="32"/>
      <c r="AE1943" s="14" t="str">
        <f>VLOOKUP(B1943,SAOM!B$2:T3484,16,0)</f>
        <v>-</v>
      </c>
      <c r="AF1943" s="14">
        <f t="shared" si="115"/>
        <v>41542</v>
      </c>
      <c r="AG1943" s="14" t="e">
        <f>VLOOKUP(D1943,Monitoramento!A$2:C2300,3,0)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13837</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VLOOKUP(D1944,Monitoramento!A$2:C2301,3,0)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14050</v>
      </c>
      <c r="M1945" s="24" t="str">
        <f>VLOOKUP(B1945,SAOM!B$2:F3772,5,0)</f>
        <v>SH Sat</v>
      </c>
      <c r="N1945" s="11" t="s">
        <v>13837</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19881</v>
      </c>
      <c r="AA1945" s="19">
        <v>41452</v>
      </c>
      <c r="AB1945" s="19">
        <v>41456</v>
      </c>
      <c r="AC1945" s="254">
        <f>VLOOKUP(D1945,Faturamento!D$3:F3381,3,0)</f>
        <v>41483</v>
      </c>
      <c r="AD1945" s="32"/>
      <c r="AE1945" s="14" t="str">
        <f>VLOOKUP(B1945,SAOM!B$2:T3486,16,0)</f>
        <v>-</v>
      </c>
      <c r="AF1945" s="14">
        <f t="shared" si="115"/>
        <v>41542</v>
      </c>
      <c r="AG1945" s="14" t="e">
        <f>VLOOKUP(D1945,Monitoramento!A$2:C2302,3,0)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14050</v>
      </c>
      <c r="M1946" s="22" t="str">
        <f>VLOOKUP(B1946,SAOM!B$2:F3773,5,0)</f>
        <v>SH Sat</v>
      </c>
      <c r="N1946" s="31" t="s">
        <v>7713</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19356</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VLOOKUP(D1946,Monitoramento!A$2:C2303,3,0)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13730</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VLOOKUP(D1947,Monitoramento!A$2:C2304,3,0)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14050</v>
      </c>
      <c r="M1948" s="24" t="str">
        <f>VLOOKUP(B1948,SAOM!B$2:F3775,5,0)</f>
        <v>SH Sat</v>
      </c>
      <c r="N1948" s="11" t="s">
        <v>13938</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20053</v>
      </c>
      <c r="AA1948" s="19">
        <v>41453</v>
      </c>
      <c r="AB1948" s="19">
        <v>41456</v>
      </c>
      <c r="AC1948" s="254">
        <f>VLOOKUP(D1948,Faturamento!D$3:F3384,3,0)</f>
        <v>41484</v>
      </c>
      <c r="AD1948" s="32"/>
      <c r="AE1948" s="14" t="str">
        <f>VLOOKUP(B1948,SAOM!B$2:T3489,16,0)</f>
        <v>-</v>
      </c>
      <c r="AF1948" s="14">
        <f t="shared" si="115"/>
        <v>41543</v>
      </c>
      <c r="AG1948" s="14" t="e">
        <f>VLOOKUP(D1948,Monitoramento!A$2:C2305,3,0)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13774</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VLOOKUP(D1949,Monitoramento!A$2:C2306,3,0)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VLOOKUP(D1950,Monitoramento!A$2:C2307,3,0)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14050</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19362</v>
      </c>
      <c r="AA1951" s="19">
        <v>41423</v>
      </c>
      <c r="AB1951" s="19">
        <v>41425</v>
      </c>
      <c r="AC1951" s="254">
        <f>VLOOKUP(D1951,Faturamento!D$3:F3387,3,0)</f>
        <v>41454</v>
      </c>
      <c r="AD1951" s="32"/>
      <c r="AE1951" s="14" t="str">
        <f>VLOOKUP(B1951,SAOM!B$2:T3492,16,0)</f>
        <v>-</v>
      </c>
      <c r="AF1951" s="14">
        <f t="shared" si="115"/>
        <v>41513</v>
      </c>
      <c r="AG1951" s="14" t="e">
        <f>VLOOKUP(D1951,Monitoramento!A$2:C2308,3,0)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14050</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19364</v>
      </c>
      <c r="AA1952" s="19">
        <v>41423</v>
      </c>
      <c r="AB1952" s="19">
        <v>41425</v>
      </c>
      <c r="AC1952" s="254">
        <f>VLOOKUP(D1952,Faturamento!D$3:F3388,3,0)</f>
        <v>41454</v>
      </c>
      <c r="AD1952" s="32"/>
      <c r="AE1952" s="14" t="str">
        <f>VLOOKUP(B1952,SAOM!B$2:T3493,16,0)</f>
        <v>-</v>
      </c>
      <c r="AF1952" s="14">
        <f t="shared" si="115"/>
        <v>41513</v>
      </c>
      <c r="AG1952" s="14" t="e">
        <f>VLOOKUP(D1952,Monitoramento!A$2:C2309,3,0)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14050</v>
      </c>
      <c r="M1953" s="22" t="str">
        <f>VLOOKUP(B1953,SAOM!B$2:F3780,5,0)</f>
        <v>SH Sat</v>
      </c>
      <c r="N1953" s="31" t="s">
        <v>13693</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11992</v>
      </c>
      <c r="AA1953" s="47">
        <v>41422</v>
      </c>
      <c r="AB1953" s="47">
        <v>41421</v>
      </c>
      <c r="AC1953" s="255">
        <f>VLOOKUP(D1953,Faturamento!D$3:F3389,3,0)</f>
        <v>41453</v>
      </c>
      <c r="AD1953" s="36"/>
      <c r="AE1953" s="14" t="str">
        <f>VLOOKUP(B1953,SAOM!B$2:T3494,16,0)</f>
        <v>-</v>
      </c>
      <c r="AF1953" s="46">
        <f t="shared" si="115"/>
        <v>41512</v>
      </c>
      <c r="AG1953" s="14" t="e">
        <f>VLOOKUP(D1953,Monitoramento!A$2:C2310,3,0)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13706</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19301</v>
      </c>
      <c r="AA1954" s="19">
        <v>41449</v>
      </c>
      <c r="AB1954" s="47">
        <v>41512</v>
      </c>
      <c r="AC1954" s="254">
        <f>VLOOKUP(D1954,Faturamento!D$3:F3390,3,0)</f>
        <v>41480</v>
      </c>
      <c r="AD1954" s="32"/>
      <c r="AE1954" s="14" t="str">
        <f>VLOOKUP(B1954,SAOM!B$2:T3495,16,0)</f>
        <v>-</v>
      </c>
      <c r="AF1954" s="14">
        <f t="shared" si="115"/>
        <v>41539</v>
      </c>
      <c r="AG1954" s="14" t="e">
        <f>VLOOKUP(D1954,Monitoramento!A$2:C2311,3,0)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13706</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19772</v>
      </c>
      <c r="AA1955" s="19">
        <v>41450</v>
      </c>
      <c r="AB1955" s="47">
        <v>41512</v>
      </c>
      <c r="AC1955" s="254">
        <f>VLOOKUP(D1955,Faturamento!D$3:F3391,3,0)</f>
        <v>41481</v>
      </c>
      <c r="AD1955" s="32"/>
      <c r="AE1955" s="14" t="str">
        <f>VLOOKUP(B1955,SAOM!B$2:T3496,16,0)</f>
        <v>-</v>
      </c>
      <c r="AF1955" s="14">
        <f t="shared" si="115"/>
        <v>41540</v>
      </c>
      <c r="AG1955" s="14" t="e">
        <f>VLOOKUP(D1955,Monitoramento!A$2:C2312,3,0)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13706</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19878</v>
      </c>
      <c r="AA1956" s="19">
        <v>41449</v>
      </c>
      <c r="AB1956" s="47">
        <v>41512</v>
      </c>
      <c r="AC1956" s="254">
        <f>VLOOKUP(D1956,Faturamento!D$3:F3392,3,0)</f>
        <v>41480</v>
      </c>
      <c r="AD1956" s="32"/>
      <c r="AE1956" s="14" t="str">
        <f>VLOOKUP(B1956,SAOM!B$2:T3497,16,0)</f>
        <v>-</v>
      </c>
      <c r="AF1956" s="14">
        <f t="shared" si="115"/>
        <v>41539</v>
      </c>
      <c r="AG1956" s="14" t="e">
        <f>VLOOKUP(D1956,Monitoramento!A$2:C2313,3,0)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13706</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VLOOKUP(D1957,Monitoramento!A$2:C2314,3,0)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13748</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VLOOKUP(D1958,Monitoramento!A$2:C2315,3,0)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13748</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VLOOKUP(D1959,Monitoramento!A$2:C2316,3,0)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13748</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VLOOKUP(D1960,Monitoramento!A$2:C2317,3,0)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14050</v>
      </c>
      <c r="M1961" s="22" t="str">
        <f>VLOOKUP(B1961,SAOM!B$2:F3788,5,0)</f>
        <v>SH Sat</v>
      </c>
      <c r="N1961" s="31" t="s">
        <v>13748</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19601</v>
      </c>
      <c r="AA1961" s="47">
        <v>41438</v>
      </c>
      <c r="AB1961" s="47">
        <v>41443</v>
      </c>
      <c r="AC1961" s="255">
        <f>VLOOKUP(D1961,Faturamento!D$3:F3397,3,0)</f>
        <v>41469</v>
      </c>
      <c r="AD1961" s="36"/>
      <c r="AE1961" s="46" t="str">
        <f>VLOOKUP(B1961,SAOM!B$2:T3502,16,0)</f>
        <v>-</v>
      </c>
      <c r="AF1961" s="46">
        <f t="shared" si="115"/>
        <v>41528</v>
      </c>
      <c r="AG1961" s="14" t="e">
        <f>VLOOKUP(D1961,Monitoramento!A$2:C2318,3,0)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14050</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20050</v>
      </c>
      <c r="AA1962" s="19">
        <v>41453</v>
      </c>
      <c r="AB1962" s="19">
        <v>41456</v>
      </c>
      <c r="AC1962" s="254">
        <f>VLOOKUP(D1962,Faturamento!D$3:F3398,3,0)</f>
        <v>41484</v>
      </c>
      <c r="AD1962" s="32"/>
      <c r="AE1962" s="14" t="str">
        <f>VLOOKUP(B1962,SAOM!B$2:T3503,16,0)</f>
        <v>-</v>
      </c>
      <c r="AF1962" s="14">
        <f t="shared" si="115"/>
        <v>41543</v>
      </c>
      <c r="AG1962" s="14" t="e">
        <f>VLOOKUP(D1962,Monitoramento!A$2:C2319,3,0)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14050</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12721</v>
      </c>
      <c r="AA1963" s="19">
        <v>41453</v>
      </c>
      <c r="AB1963" s="19">
        <v>41456</v>
      </c>
      <c r="AC1963" s="254">
        <f>VLOOKUP(D1963,Faturamento!D$3:F3399,3,0)</f>
        <v>41484</v>
      </c>
      <c r="AD1963" s="32"/>
      <c r="AE1963" s="14" t="str">
        <f>VLOOKUP(B1963,SAOM!B$2:T3504,16,0)</f>
        <v>-</v>
      </c>
      <c r="AF1963" s="14">
        <f t="shared" si="115"/>
        <v>41543</v>
      </c>
      <c r="AG1963" s="14" t="e">
        <f>VLOOKUP(D1963,Monitoramento!A$2:C2320,3,0)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14050</v>
      </c>
      <c r="M1964" s="24" t="str">
        <f>VLOOKUP(B1964,SAOM!B$2:F3791,5,0)</f>
        <v>SH Sat</v>
      </c>
      <c r="N1964" s="11" t="s">
        <v>7777</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19364</v>
      </c>
      <c r="AA1964" s="47">
        <v>41428</v>
      </c>
      <c r="AB1964" s="19">
        <v>41438</v>
      </c>
      <c r="AC1964" s="254">
        <f>VLOOKUP(D1964,Faturamento!D$3:F3400,3,0)</f>
        <v>41459</v>
      </c>
      <c r="AD1964" s="32"/>
      <c r="AE1964" s="14" t="str">
        <f>VLOOKUP(B1964,SAOM!B$2:T3505,16,0)</f>
        <v>-</v>
      </c>
      <c r="AF1964" s="14">
        <f t="shared" si="115"/>
        <v>41518</v>
      </c>
      <c r="AG1964" s="14" t="e">
        <f>VLOOKUP(D1964,Monitoramento!A$2:C2321,3,0)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14050</v>
      </c>
      <c r="M1965" s="24" t="str">
        <f>VLOOKUP(B1965,SAOM!B$2:F3792,5,0)</f>
        <v>SH Sat</v>
      </c>
      <c r="N1965" s="11" t="s">
        <v>7777</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14581</v>
      </c>
      <c r="AA1965" s="19">
        <v>41428</v>
      </c>
      <c r="AB1965" s="19">
        <v>41431</v>
      </c>
      <c r="AC1965" s="254">
        <f>VLOOKUP(D1965,Faturamento!D$3:F3401,3,0)</f>
        <v>41459</v>
      </c>
      <c r="AD1965" s="32"/>
      <c r="AE1965" s="14" t="str">
        <f>VLOOKUP(B1965,SAOM!B$2:T3506,16,0)</f>
        <v>-</v>
      </c>
      <c r="AF1965" s="14">
        <f t="shared" si="115"/>
        <v>41518</v>
      </c>
      <c r="AG1965" s="14" t="e">
        <f>VLOOKUP(D1965,Monitoramento!A$2:C2322,3,0)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14050</v>
      </c>
      <c r="M1966" s="22" t="str">
        <f>VLOOKUP(B1966,SAOM!B$2:F3793,5,0)</f>
        <v>SH Sat</v>
      </c>
      <c r="N1966" s="31" t="s">
        <v>7777</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12723</v>
      </c>
      <c r="AA1966" s="19">
        <v>41428</v>
      </c>
      <c r="AB1966" s="47">
        <v>41432</v>
      </c>
      <c r="AC1966" s="255">
        <f>VLOOKUP(D1966,Faturamento!D$3:F3402,3,0)</f>
        <v>41459</v>
      </c>
      <c r="AD1966" s="36"/>
      <c r="AE1966" s="46" t="str">
        <f>VLOOKUP(B1966,SAOM!B$2:T3507,16,0)</f>
        <v>-</v>
      </c>
      <c r="AF1966" s="46">
        <f t="shared" si="115"/>
        <v>41518</v>
      </c>
      <c r="AG1966" s="14" t="e">
        <f>VLOOKUP(D1966,Monitoramento!A$2:C2323,3,0)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15537</v>
      </c>
      <c r="AA1967" s="19">
        <v>41449</v>
      </c>
      <c r="AB1967" s="47"/>
      <c r="AC1967" s="254">
        <f>VLOOKUP(D1967,Faturamento!D$3:F3403,3,0)</f>
        <v>41480</v>
      </c>
      <c r="AD1967" s="32"/>
      <c r="AE1967" s="14" t="str">
        <f>VLOOKUP(B1967,SAOM!B$2:T3508,16,0)</f>
        <v>-</v>
      </c>
      <c r="AF1967" s="14">
        <f t="shared" si="115"/>
        <v>41539</v>
      </c>
      <c r="AG1967" s="14" t="e">
        <f>VLOOKUP(D1967,Monitoramento!A$2:C2324,3,0)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9302</v>
      </c>
      <c r="AA1968" s="19">
        <v>41452</v>
      </c>
      <c r="AB1968" s="47">
        <v>41512</v>
      </c>
      <c r="AC1968" s="254">
        <f>VLOOKUP(D1968,Faturamento!D$3:F3404,3,0)</f>
        <v>41483</v>
      </c>
      <c r="AD1968" s="32"/>
      <c r="AE1968" s="14" t="str">
        <f>VLOOKUP(B1968,SAOM!B$2:T3509,16,0)</f>
        <v>-</v>
      </c>
      <c r="AF1968" s="14">
        <f t="shared" si="115"/>
        <v>41542</v>
      </c>
      <c r="AG1968" s="14" t="e">
        <f>VLOOKUP(D1968,Monitoramento!A$2:C2325,3,0)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14050</v>
      </c>
      <c r="M1969" s="24" t="str">
        <f>VLOOKUP(B1969,SAOM!B$2:F3796,5,0)</f>
        <v>SH Sat</v>
      </c>
      <c r="N1969" s="11" t="s">
        <v>13689</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11992</v>
      </c>
      <c r="AA1969" s="19">
        <v>41429</v>
      </c>
      <c r="AB1969" s="19">
        <v>41431</v>
      </c>
      <c r="AC1969" s="254">
        <f>VLOOKUP(D1969,Faturamento!D$3:F3405,3,0)</f>
        <v>41460</v>
      </c>
      <c r="AD1969" s="32"/>
      <c r="AE1969" s="14" t="str">
        <f>VLOOKUP(B1969,SAOM!B$2:T3510,16,0)</f>
        <v>-</v>
      </c>
      <c r="AF1969" s="14">
        <f t="shared" si="115"/>
        <v>41519</v>
      </c>
      <c r="AG1969" s="14" t="e">
        <f>VLOOKUP(D1969,Monitoramento!A$2:C2326,3,0)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13822</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17774</v>
      </c>
      <c r="AA1970" s="47">
        <v>41428</v>
      </c>
      <c r="AB1970" s="47">
        <v>41512</v>
      </c>
      <c r="AC1970" s="255">
        <f>VLOOKUP(D1970,Faturamento!D$3:F3406,3,0)</f>
        <v>41459</v>
      </c>
      <c r="AD1970" s="36"/>
      <c r="AE1970" s="46" t="str">
        <f>VLOOKUP(B1970,SAOM!B$2:T3511,16,0)</f>
        <v>-</v>
      </c>
      <c r="AF1970" s="46">
        <f t="shared" si="115"/>
        <v>41518</v>
      </c>
      <c r="AG1970" s="14">
        <f>VLOOKUP(D1970,Monitoramento!A$2:C2327,3,0)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14050</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VLOOKUP(D1971,Monitoramento!A$2:C2328,3,0)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14050</v>
      </c>
      <c r="M1972" s="22" t="str">
        <f>VLOOKUP(B1972,SAOM!B$2:F3799,5,0)</f>
        <v>SH Sat</v>
      </c>
      <c r="N1972" s="31" t="s">
        <v>13781</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11992</v>
      </c>
      <c r="AA1972" s="47">
        <v>41416</v>
      </c>
      <c r="AB1972" s="47">
        <v>41421</v>
      </c>
      <c r="AC1972" s="255">
        <f>VLOOKUP(D1972,Faturamento!D$3:F3408,3,0)</f>
        <v>41447</v>
      </c>
      <c r="AD1972" s="36"/>
      <c r="AE1972" s="14" t="str">
        <f>VLOOKUP(B1972,SAOM!B$2:T3513,16,0)</f>
        <v>-</v>
      </c>
      <c r="AF1972" s="46">
        <f t="shared" si="115"/>
        <v>41506</v>
      </c>
      <c r="AG1972" s="14" t="e">
        <f>VLOOKUP(D1972,Monitoramento!A$2:C2329,3,0)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14050</v>
      </c>
      <c r="M1973" s="22" t="str">
        <f>VLOOKUP(B1973,SAOM!B$2:F3800,5,0)</f>
        <v>SH Sat</v>
      </c>
      <c r="N1973" s="31" t="s">
        <v>13781</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11992</v>
      </c>
      <c r="AA1973" s="47">
        <v>41416</v>
      </c>
      <c r="AB1973" s="47">
        <v>41421</v>
      </c>
      <c r="AC1973" s="255">
        <f>VLOOKUP(D1973,Faturamento!D$3:F3409,3,0)</f>
        <v>41447</v>
      </c>
      <c r="AD1973" s="36"/>
      <c r="AE1973" s="14" t="str">
        <f>VLOOKUP(B1973,SAOM!B$2:T3514,16,0)</f>
        <v>-</v>
      </c>
      <c r="AF1973" s="46">
        <f t="shared" si="115"/>
        <v>41506</v>
      </c>
      <c r="AG1973" s="14" t="e">
        <f>VLOOKUP(D1973,Monitoramento!A$2:C2330,3,0)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14050</v>
      </c>
      <c r="M1974" s="24" t="str">
        <f>VLOOKUP(B1974,SAOM!B$2:F3801,5,0)</f>
        <v>SH Sat</v>
      </c>
      <c r="N1974" s="11" t="s">
        <v>13797</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19364</v>
      </c>
      <c r="AA1974" s="19">
        <v>41452</v>
      </c>
      <c r="AB1974" s="19">
        <v>41456</v>
      </c>
      <c r="AC1974" s="254">
        <f>VLOOKUP(D1974,Faturamento!D$3:F3410,3,0)</f>
        <v>41483</v>
      </c>
      <c r="AD1974" s="32"/>
      <c r="AE1974" s="14" t="str">
        <f>VLOOKUP(B1974,SAOM!B$2:T3515,16,0)</f>
        <v>-</v>
      </c>
      <c r="AF1974" s="14">
        <f t="shared" si="115"/>
        <v>41542</v>
      </c>
      <c r="AG1974" s="14" t="e">
        <f>VLOOKUP(D1974,Monitoramento!A$2:C2331,3,0)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14050</v>
      </c>
      <c r="M1975" s="24" t="str">
        <f>VLOOKUP(B1975,SAOM!B$2:F3802,5,0)</f>
        <v>SH Sat</v>
      </c>
      <c r="N1975" s="11" t="s">
        <v>13797</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19525</v>
      </c>
      <c r="AA1975" s="19">
        <v>41453</v>
      </c>
      <c r="AB1975" s="19">
        <v>41456</v>
      </c>
      <c r="AC1975" s="254">
        <f>VLOOKUP(D1975,Faturamento!D$3:F3411,3,0)</f>
        <v>41484</v>
      </c>
      <c r="AD1975" s="32"/>
      <c r="AE1975" s="14" t="str">
        <f>VLOOKUP(B1975,SAOM!B$2:T3516,16,0)</f>
        <v>-</v>
      </c>
      <c r="AF1975" s="14">
        <f t="shared" si="115"/>
        <v>41543</v>
      </c>
      <c r="AG1975" s="14" t="e">
        <f>VLOOKUP(D1975,Monitoramento!A$2:C2332,3,0)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14050</v>
      </c>
      <c r="M1976" s="24" t="str">
        <f>VLOOKUP(B1976,SAOM!B$2:F3803,5,0)</f>
        <v>SH Sat</v>
      </c>
      <c r="N1976" s="11" t="s">
        <v>13797</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12721</v>
      </c>
      <c r="AA1976" s="19">
        <v>41432</v>
      </c>
      <c r="AB1976" s="19">
        <v>41443</v>
      </c>
      <c r="AC1976" s="254">
        <f>VLOOKUP(D1976,Faturamento!D$3:F3412,3,0)</f>
        <v>41463</v>
      </c>
      <c r="AD1976" s="32"/>
      <c r="AE1976" s="14" t="str">
        <f>VLOOKUP(B1976,SAOM!B$2:T3517,16,0)</f>
        <v>-</v>
      </c>
      <c r="AF1976" s="14">
        <f t="shared" si="115"/>
        <v>41522</v>
      </c>
      <c r="AG1976" s="14" t="e">
        <f>VLOOKUP(D1976,Monitoramento!A$2:C2333,3,0)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14050</v>
      </c>
      <c r="M1977" s="24" t="str">
        <f>VLOOKUP(B1977,SAOM!B$2:F3804,5,0)</f>
        <v>SH Sat</v>
      </c>
      <c r="N1977" s="11" t="s">
        <v>13797</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19525</v>
      </c>
      <c r="AA1977" s="19">
        <v>41453</v>
      </c>
      <c r="AB1977" s="19">
        <v>41456</v>
      </c>
      <c r="AC1977" s="254">
        <f>VLOOKUP(D1977,Faturamento!D$3:F3413,3,0)</f>
        <v>41484</v>
      </c>
      <c r="AD1977" s="32"/>
      <c r="AE1977" s="14" t="str">
        <f>VLOOKUP(B1977,SAOM!B$2:T3518,16,0)</f>
        <v>-</v>
      </c>
      <c r="AF1977" s="14">
        <f t="shared" si="115"/>
        <v>41543</v>
      </c>
      <c r="AG1977" s="14" t="e">
        <f>VLOOKUP(D1977,Monitoramento!A$2:C2334,3,0)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14050</v>
      </c>
      <c r="M1978" s="22" t="str">
        <f>VLOOKUP(B1978,SAOM!B$2:F3805,5,0)</f>
        <v>SH Sat</v>
      </c>
      <c r="N1978" s="31" t="s">
        <v>13796</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11992</v>
      </c>
      <c r="AA1978" s="47">
        <v>41445</v>
      </c>
      <c r="AB1978" s="47">
        <v>41456</v>
      </c>
      <c r="AC1978" s="255">
        <f>VLOOKUP(D1978,Faturamento!D$3:F3414,3,0)</f>
        <v>41476</v>
      </c>
      <c r="AD1978" s="36"/>
      <c r="AE1978" s="46" t="str">
        <f>VLOOKUP(B1978,SAOM!B$2:T3519,16,0)</f>
        <v>-</v>
      </c>
      <c r="AF1978" s="46">
        <f t="shared" si="115"/>
        <v>41535</v>
      </c>
      <c r="AG1978" s="14" t="e">
        <f>VLOOKUP(D1978,Monitoramento!A$2:C2335,3,0)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14050</v>
      </c>
      <c r="M1979" s="22" t="str">
        <f>VLOOKUP(B1979,SAOM!B$2:F3806,5,0)</f>
        <v>SH Sat</v>
      </c>
      <c r="N1979" s="31" t="s">
        <v>13796</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11992</v>
      </c>
      <c r="AA1979" s="47">
        <v>41446</v>
      </c>
      <c r="AB1979" s="47">
        <v>41456</v>
      </c>
      <c r="AC1979" s="255">
        <f>VLOOKUP(D1979,Faturamento!D$3:F3415,3,0)</f>
        <v>41477</v>
      </c>
      <c r="AD1979" s="36"/>
      <c r="AE1979" s="46" t="str">
        <f>VLOOKUP(B1979,SAOM!B$2:T3520,16,0)</f>
        <v>-</v>
      </c>
      <c r="AF1979" s="46">
        <f t="shared" si="115"/>
        <v>41536</v>
      </c>
      <c r="AG1979" s="14" t="e">
        <f>VLOOKUP(D1979,Monitoramento!A$2:C2336,3,0)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13802</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VLOOKUP(D1980,Monitoramento!A$2:C2337,3,0)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13802</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8955</v>
      </c>
      <c r="AA1981" s="47">
        <v>41486</v>
      </c>
      <c r="AB1981" s="47"/>
      <c r="AC1981" s="255">
        <f>VLOOKUP(D1981,Faturamento!D$3:F3417,3,0)</f>
        <v>41517</v>
      </c>
      <c r="AD1981" s="36"/>
      <c r="AE1981" s="46" t="str">
        <f>VLOOKUP(B1981,SAOM!B$2:T3522,16,0)</f>
        <v>-</v>
      </c>
      <c r="AF1981" s="46">
        <f t="shared" si="115"/>
        <v>41576</v>
      </c>
      <c r="AG1981" s="14" t="e">
        <f>VLOOKUP(D1981,Monitoramento!A$2:C2338,3,0)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13802</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VLOOKUP(D1982,Monitoramento!A$2:C2339,3,0)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14050</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19525</v>
      </c>
      <c r="AA1983" s="19">
        <v>41449</v>
      </c>
      <c r="AB1983" s="19">
        <v>41456</v>
      </c>
      <c r="AC1983" s="254">
        <f>VLOOKUP(D1983,Faturamento!D$3:F3419,3,0)</f>
        <v>41480</v>
      </c>
      <c r="AD1983" s="32"/>
      <c r="AE1983" s="14" t="str">
        <f>VLOOKUP(B1983,SAOM!B$2:T3524,16,0)</f>
        <v>-</v>
      </c>
      <c r="AF1983" s="14">
        <f t="shared" si="115"/>
        <v>41539</v>
      </c>
      <c r="AG1983" s="14" t="e">
        <f>VLOOKUP(D1983,Monitoramento!A$2:C2340,3,0)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14050</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19364</v>
      </c>
      <c r="AA1984" s="19">
        <v>41449</v>
      </c>
      <c r="AB1984" s="19">
        <v>41456</v>
      </c>
      <c r="AC1984" s="254">
        <f>VLOOKUP(D1984,Faturamento!D$3:F3420,3,0)</f>
        <v>41480</v>
      </c>
      <c r="AD1984" s="32"/>
      <c r="AE1984" s="14" t="str">
        <f>VLOOKUP(B1984,SAOM!B$2:T3525,16,0)</f>
        <v>-</v>
      </c>
      <c r="AF1984" s="14">
        <f t="shared" si="115"/>
        <v>41539</v>
      </c>
      <c r="AG1984" s="14" t="e">
        <f>VLOOKUP(D1984,Monitoramento!A$2:C2341,3,0)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14050</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19303</v>
      </c>
      <c r="AA1985" s="47">
        <v>41442</v>
      </c>
      <c r="AB1985" s="47">
        <v>41444</v>
      </c>
      <c r="AC1985" s="255">
        <f>VLOOKUP(D1985,Faturamento!D$3:F3421,3,0)</f>
        <v>41473</v>
      </c>
      <c r="AD1985" s="36"/>
      <c r="AE1985" s="46" t="str">
        <f>VLOOKUP(B1985,SAOM!B$2:T3526,16,0)</f>
        <v>-</v>
      </c>
      <c r="AF1985" s="46">
        <f t="shared" si="115"/>
        <v>41532</v>
      </c>
      <c r="AG1985" s="14" t="e">
        <f>VLOOKUP(D1985,Monitoramento!A$2:C2342,3,0)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14050</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19303</v>
      </c>
      <c r="AA1986" s="47">
        <v>41442</v>
      </c>
      <c r="AB1986" s="47">
        <v>41446</v>
      </c>
      <c r="AC1986" s="255">
        <f>VLOOKUP(D1986,Faturamento!D$3:F3422,3,0)</f>
        <v>41473</v>
      </c>
      <c r="AD1986" s="36"/>
      <c r="AE1986" s="46" t="str">
        <f>VLOOKUP(B1986,SAOM!B$2:T3527,16,0)</f>
        <v>-</v>
      </c>
      <c r="AF1986" s="46">
        <f t="shared" si="115"/>
        <v>41532</v>
      </c>
      <c r="AG1986" s="14" t="e">
        <f>VLOOKUP(D1986,Monitoramento!A$2:C2343,3,0)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14050</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19303</v>
      </c>
      <c r="AA1987" s="47">
        <v>41439</v>
      </c>
      <c r="AB1987" s="47">
        <v>41445</v>
      </c>
      <c r="AC1987" s="255">
        <f>VLOOKUP(D1987,Faturamento!D$3:F3423,3,0)</f>
        <v>41470</v>
      </c>
      <c r="AD1987" s="36"/>
      <c r="AE1987" s="46" t="str">
        <f>VLOOKUP(B1987,SAOM!B$2:T3528,16,0)</f>
        <v>-</v>
      </c>
      <c r="AF1987" s="46">
        <f t="shared" si="115"/>
        <v>41529</v>
      </c>
      <c r="AG1987" s="14" t="e">
        <f>VLOOKUP(D1987,Monitoramento!A$2:C2344,3,0)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14050</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19364</v>
      </c>
      <c r="AA1988" s="19">
        <v>41449</v>
      </c>
      <c r="AB1988" s="19">
        <v>41457</v>
      </c>
      <c r="AC1988" s="254">
        <f>VLOOKUP(D1988,Faturamento!D$3:F3424,3,0)</f>
        <v>41480</v>
      </c>
      <c r="AD1988" s="32"/>
      <c r="AE1988" s="14" t="str">
        <f>VLOOKUP(B1988,SAOM!B$2:T3529,16,0)</f>
        <v>-</v>
      </c>
      <c r="AF1988" s="14">
        <f t="shared" si="115"/>
        <v>41539</v>
      </c>
      <c r="AG1988" s="14">
        <f>VLOOKUP(D1988,Monitoramento!A$2:C2345,3,0)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14050</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19364</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VLOOKUP(D1989,Monitoramento!A$2:C2346,3,0)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14050</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19364</v>
      </c>
      <c r="AA1990" s="47">
        <v>41449</v>
      </c>
      <c r="AB1990" s="47">
        <v>41456</v>
      </c>
      <c r="AC1990" s="255">
        <f>VLOOKUP(D1990,Faturamento!D$3:F3426,3,0)</f>
        <v>41480</v>
      </c>
      <c r="AD1990" s="36"/>
      <c r="AE1990" s="46" t="str">
        <f>VLOOKUP(B1990,SAOM!B$2:T3531,16,0)</f>
        <v>-</v>
      </c>
      <c r="AF1990" s="46">
        <f t="shared" si="118"/>
        <v>41539</v>
      </c>
      <c r="AG1990" s="14" t="e">
        <f>VLOOKUP(D1990,Monitoramento!A$2:C2347,3,0)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14050</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12647</v>
      </c>
      <c r="AA1991" s="47">
        <v>41421</v>
      </c>
      <c r="AB1991" s="47">
        <v>41425</v>
      </c>
      <c r="AC1991" s="255">
        <f>VLOOKUP(D1991,Faturamento!D$3:F3427,3,0)</f>
        <v>41452</v>
      </c>
      <c r="AD1991" s="36"/>
      <c r="AE1991" s="14" t="str">
        <f>VLOOKUP(B1991,SAOM!B$2:T3532,16,0)</f>
        <v>-</v>
      </c>
      <c r="AF1991" s="46">
        <f t="shared" si="118"/>
        <v>41511</v>
      </c>
      <c r="AG1991" s="14" t="e">
        <f>VLOOKUP(D1991,Monitoramento!A$2:C2348,3,0)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14050</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12647</v>
      </c>
      <c r="AA1992" s="47">
        <v>41422</v>
      </c>
      <c r="AB1992" s="47">
        <v>41425</v>
      </c>
      <c r="AC1992" s="255">
        <f>VLOOKUP(D1992,Faturamento!D$3:F3428,3,0)</f>
        <v>41453</v>
      </c>
      <c r="AD1992" s="36"/>
      <c r="AE1992" s="14" t="str">
        <f>VLOOKUP(B1992,SAOM!B$2:T3533,16,0)</f>
        <v>-</v>
      </c>
      <c r="AF1992" s="46">
        <f t="shared" si="118"/>
        <v>41512</v>
      </c>
      <c r="AG1992" s="14" t="e">
        <f>VLOOKUP(D1992,Monitoramento!A$2:C2349,3,0)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14050</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19347</v>
      </c>
      <c r="AE1993" s="46" t="str">
        <f>VLOOKUP(B1993,SAOM!B$2:T3534,16,0)</f>
        <v>31/05/2013 17:48:46 	Hernan Martins Alves 	Endereço está repetido com a OS 3043.  	Pendência Instalação</v>
      </c>
      <c r="AF1993" s="46">
        <f t="shared" si="118"/>
        <v>90</v>
      </c>
      <c r="AG1993" s="14" t="e">
        <f>VLOOKUP(D1993,Monitoramento!A$2:C2350,3,0)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14050</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12647</v>
      </c>
      <c r="AA1994" s="47">
        <v>41421</v>
      </c>
      <c r="AB1994" s="47">
        <v>41425</v>
      </c>
      <c r="AC1994" s="255">
        <f>VLOOKUP(D1994,Faturamento!D$3:F3430,3,0)</f>
        <v>41452</v>
      </c>
      <c r="AD1994" s="36"/>
      <c r="AE1994" s="14" t="str">
        <f>VLOOKUP(B1994,SAOM!B$2:T3535,16,0)</f>
        <v>-</v>
      </c>
      <c r="AF1994" s="46">
        <f t="shared" si="118"/>
        <v>41511</v>
      </c>
      <c r="AG1994" s="14" t="e">
        <f>VLOOKUP(D1994,Monitoramento!A$2:C2351,3,0)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14050</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12647</v>
      </c>
      <c r="AA1995" s="47">
        <v>41421</v>
      </c>
      <c r="AB1995" s="47">
        <v>41425</v>
      </c>
      <c r="AC1995" s="255">
        <f>VLOOKUP(D1995,Faturamento!D$3:F3431,3,0)</f>
        <v>41452</v>
      </c>
      <c r="AD1995" s="36"/>
      <c r="AE1995" s="14" t="str">
        <f>VLOOKUP(B1995,SAOM!B$2:T3536,16,0)</f>
        <v>-</v>
      </c>
      <c r="AF1995" s="46">
        <f t="shared" si="118"/>
        <v>41511</v>
      </c>
      <c r="AG1995" s="14" t="e">
        <f>VLOOKUP(D1995,Monitoramento!A$2:C2352,3,0)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14050</v>
      </c>
      <c r="M1996" s="22" t="str">
        <f>VLOOKUP(B1996,SAOM!B$2:F3823,5,0)</f>
        <v>SH Sat</v>
      </c>
      <c r="N1996" s="31" t="s">
        <v>13853</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11992</v>
      </c>
      <c r="AA1996" s="47">
        <v>41443</v>
      </c>
      <c r="AB1996" s="47">
        <v>41446</v>
      </c>
      <c r="AC1996" s="255">
        <f>VLOOKUP(D1996,Faturamento!D$3:F3432,3,0)</f>
        <v>41474</v>
      </c>
      <c r="AD1996" s="36"/>
      <c r="AE1996" s="46" t="str">
        <f>VLOOKUP(B1996,SAOM!B$2:T3537,16,0)</f>
        <v>-</v>
      </c>
      <c r="AF1996" s="46">
        <f t="shared" si="118"/>
        <v>41533</v>
      </c>
      <c r="AG1996" s="14" t="e">
        <f>VLOOKUP(D1996,Monitoramento!A$2:C2353,3,0)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14050</v>
      </c>
      <c r="M1997" s="24" t="str">
        <f>VLOOKUP(B1997,SAOM!B$2:F3824,5,0)</f>
        <v>SH Sat</v>
      </c>
      <c r="N1997" s="11" t="s">
        <v>13853</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12026</v>
      </c>
      <c r="AA1997" s="19">
        <v>41439</v>
      </c>
      <c r="AB1997" s="19">
        <v>41446</v>
      </c>
      <c r="AC1997" s="254">
        <f>VLOOKUP(D1997,Faturamento!D$3:F3433,3,0)</f>
        <v>41470</v>
      </c>
      <c r="AD1997" s="32"/>
      <c r="AE1997" s="14" t="str">
        <f>VLOOKUP(B1997,SAOM!B$2:T3538,16,0)</f>
        <v>-</v>
      </c>
      <c r="AF1997" s="14">
        <f t="shared" si="118"/>
        <v>41529</v>
      </c>
      <c r="AG1997" s="14" t="e">
        <f>VLOOKUP(D1997,Monitoramento!A$2:C2354,3,0)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14050</v>
      </c>
      <c r="M1998" s="22" t="str">
        <f>VLOOKUP(B1998,SAOM!B$2:F3825,5,0)</f>
        <v>SH Sat</v>
      </c>
      <c r="N1998" s="31" t="s">
        <v>13853</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11992</v>
      </c>
      <c r="AA1998" s="47">
        <v>41443</v>
      </c>
      <c r="AB1998" s="47">
        <v>41446</v>
      </c>
      <c r="AC1998" s="255">
        <f>VLOOKUP(D1998,Faturamento!D$3:F3434,3,0)</f>
        <v>41474</v>
      </c>
      <c r="AD1998" s="36"/>
      <c r="AE1998" s="46" t="str">
        <f>VLOOKUP(B1998,SAOM!B$2:T3539,16,0)</f>
        <v>-</v>
      </c>
      <c r="AF1998" s="46">
        <f t="shared" si="118"/>
        <v>41533</v>
      </c>
      <c r="AG1998" s="14" t="e">
        <f>VLOOKUP(D1998,Monitoramento!A$2:C2355,3,0)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14050</v>
      </c>
      <c r="M1999" s="22" t="str">
        <f>VLOOKUP(B1999,SAOM!B$2:F3826,5,0)</f>
        <v>SH Sat</v>
      </c>
      <c r="N1999" s="31" t="s">
        <v>13853</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12026</v>
      </c>
      <c r="AA1999" s="47">
        <v>41442</v>
      </c>
      <c r="AB1999" s="47">
        <v>41446</v>
      </c>
      <c r="AC1999" s="255">
        <f>VLOOKUP(D1999,Faturamento!D$3:F3435,3,0)</f>
        <v>41473</v>
      </c>
      <c r="AD1999" s="36"/>
      <c r="AE1999" s="46" t="str">
        <f>VLOOKUP(B1999,SAOM!B$2:T3540,16,0)</f>
        <v>-</v>
      </c>
      <c r="AF1999" s="46">
        <f t="shared" si="118"/>
        <v>41532</v>
      </c>
      <c r="AG1999" s="14" t="e">
        <f>VLOOKUP(D1999,Monitoramento!A$2:C2356,3,0)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14050</v>
      </c>
      <c r="M2000" s="22" t="str">
        <f>VLOOKUP(B2000,SAOM!B$2:F3827,5,0)</f>
        <v>SH Sat</v>
      </c>
      <c r="N2000" s="31" t="s">
        <v>13853</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11992</v>
      </c>
      <c r="AA2000" s="47">
        <v>41449</v>
      </c>
      <c r="AB2000" s="47">
        <v>41456</v>
      </c>
      <c r="AC2000" s="255">
        <f>VLOOKUP(D2000,Faturamento!D$3:F3436,3,0)</f>
        <v>41480</v>
      </c>
      <c r="AD2000" s="36"/>
      <c r="AE2000" s="46" t="str">
        <f>VLOOKUP(B2000,SAOM!B$2:T3541,16,0)</f>
        <v>-</v>
      </c>
      <c r="AF2000" s="46">
        <f t="shared" si="118"/>
        <v>41539</v>
      </c>
      <c r="AG2000" s="14" t="e">
        <f>VLOOKUP(D2000,Monitoramento!A$2:C2357,3,0)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14050</v>
      </c>
      <c r="M2001" s="22" t="str">
        <f>VLOOKUP(B2001,SAOM!B$2:F3828,5,0)</f>
        <v>SH Sat</v>
      </c>
      <c r="N2001" s="31" t="s">
        <v>13833</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12026</v>
      </c>
      <c r="AA2001" s="47">
        <v>41422</v>
      </c>
      <c r="AB2001" s="47">
        <v>41425</v>
      </c>
      <c r="AC2001" s="255">
        <f>VLOOKUP(D2001,Faturamento!D$3:F3437,3,0)</f>
        <v>41453</v>
      </c>
      <c r="AD2001" s="36"/>
      <c r="AE2001" s="14" t="str">
        <f>VLOOKUP(B2001,SAOM!B$2:T3542,16,0)</f>
        <v>-</v>
      </c>
      <c r="AF2001" s="46">
        <f t="shared" si="118"/>
        <v>41512</v>
      </c>
      <c r="AG2001" s="14" t="e">
        <f>VLOOKUP(D2001,Monitoramento!A$2:C2358,3,0)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8711</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15537</v>
      </c>
      <c r="AA2002" s="19">
        <v>41452</v>
      </c>
      <c r="AB2002" s="47"/>
      <c r="AC2002" s="254">
        <f>VLOOKUP(D2002,Faturamento!D$3:F3438,3,0)</f>
        <v>41483</v>
      </c>
      <c r="AD2002" s="32"/>
      <c r="AE2002" s="14" t="str">
        <f>VLOOKUP(B2002,SAOM!B$2:T3543,16,0)</f>
        <v>-</v>
      </c>
      <c r="AF2002" s="14">
        <f t="shared" si="118"/>
        <v>41542</v>
      </c>
      <c r="AG2002" s="14" t="e">
        <f>VLOOKUP(D2002,Monitoramento!A$2:C2359,3,0)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13721</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VLOOKUP(D2003,Monitoramento!A$2:C2360,3,0)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13721</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VLOOKUP(D2004,Monitoramento!A$2:C2361,3,0)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13712</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19604</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VLOOKUP(D2005,Monitoramento!A$2:C2362,3,0)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14050</v>
      </c>
      <c r="M2006" s="24" t="str">
        <f>VLOOKUP(B2006,SAOM!B$2:F3833,5,0)</f>
        <v>SH Sat</v>
      </c>
      <c r="N2006" s="11" t="s">
        <v>13744</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11992</v>
      </c>
      <c r="AA2006" s="14">
        <v>41457</v>
      </c>
      <c r="AB2006" s="19">
        <v>41456</v>
      </c>
      <c r="AC2006" s="254">
        <f>VLOOKUP(D2006,Faturamento!D$3:F3442,3,0)</f>
        <v>41488</v>
      </c>
      <c r="AD2006" s="32"/>
      <c r="AE2006" s="14" t="str">
        <f>VLOOKUP(B2006,SAOM!B$2:T3547,16,0)</f>
        <v>-</v>
      </c>
      <c r="AF2006" s="14">
        <f t="shared" si="119"/>
        <v>41547</v>
      </c>
      <c r="AG2006" s="14" t="e">
        <f>VLOOKUP(D2006,Monitoramento!A$2:C2363,3,0)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14050</v>
      </c>
      <c r="M2007" s="22" t="str">
        <f>VLOOKUP(B2007,SAOM!B$2:F3834,5,0)</f>
        <v>SH Sat</v>
      </c>
      <c r="N2007" s="31" t="s">
        <v>13744</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12026</v>
      </c>
      <c r="AA2007" s="47">
        <v>41444</v>
      </c>
      <c r="AB2007" s="47">
        <v>41456</v>
      </c>
      <c r="AC2007" s="255">
        <f>VLOOKUP(D2007,Faturamento!D$3:F3443,3,0)</f>
        <v>41475</v>
      </c>
      <c r="AD2007" s="36"/>
      <c r="AE2007" s="46" t="str">
        <f>VLOOKUP(B2007,SAOM!B$2:T3548,16,0)</f>
        <v>-</v>
      </c>
      <c r="AF2007" s="46">
        <f t="shared" si="119"/>
        <v>41534</v>
      </c>
      <c r="AG2007" s="14" t="e">
        <f>VLOOKUP(D2007,Monitoramento!A$2:C2364,3,0)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14050</v>
      </c>
      <c r="M2008" s="22" t="str">
        <f>VLOOKUP(B2008,SAOM!B$2:F3835,5,0)</f>
        <v>SH Sat</v>
      </c>
      <c r="N2008" s="31" t="s">
        <v>7706</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19357</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VLOOKUP(D2008,Monitoramento!A$2:C2365,3,0)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14050</v>
      </c>
      <c r="M2009" s="22" t="str">
        <f>VLOOKUP(B2009,SAOM!B$2:F3836,5,0)</f>
        <v>SH Sat</v>
      </c>
      <c r="N2009" s="31" t="s">
        <v>7739</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11992</v>
      </c>
      <c r="AA2009" s="47">
        <v>41428</v>
      </c>
      <c r="AB2009" s="47">
        <v>41431</v>
      </c>
      <c r="AC2009" s="255">
        <f>VLOOKUP(D2009,Faturamento!D$3:F3445,3,0)</f>
        <v>41459</v>
      </c>
      <c r="AD2009" s="36"/>
      <c r="AE2009" s="46" t="str">
        <f>VLOOKUP(B2009,SAOM!B$2:T3550,16,0)</f>
        <v>-</v>
      </c>
      <c r="AF2009" s="46">
        <f t="shared" si="119"/>
        <v>41518</v>
      </c>
      <c r="AG2009" s="14" t="e">
        <f>VLOOKUP(D2009,Monitoramento!A$2:C2366,3,0)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9050</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7415</v>
      </c>
      <c r="AA2010" s="47">
        <v>41419</v>
      </c>
      <c r="AB2010" s="47"/>
      <c r="AC2010" s="255">
        <f>VLOOKUP(D2010,Faturamento!D$3:F3446,3,0)</f>
        <v>41450</v>
      </c>
      <c r="AD2010" s="36"/>
      <c r="AE2010" s="14" t="str">
        <f>VLOOKUP(B2010,SAOM!B$2:T3551,16,0)</f>
        <v>-</v>
      </c>
      <c r="AF2010" s="46">
        <f t="shared" si="119"/>
        <v>41509</v>
      </c>
      <c r="AG2010" s="14">
        <f>VLOOKUP(D2010,Monitoramento!A$2:C2367,3,0)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9050</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7415</v>
      </c>
      <c r="AA2011" s="19">
        <v>41417</v>
      </c>
      <c r="AB2011" s="47"/>
      <c r="AC2011" s="255">
        <f>VLOOKUP(D2011,Faturamento!D$3:F3447,3,0)</f>
        <v>41448</v>
      </c>
      <c r="AD2011" s="36"/>
      <c r="AE2011" s="14" t="str">
        <f>VLOOKUP(B2011,SAOM!B$2:T3552,16,0)</f>
        <v>-</v>
      </c>
      <c r="AF2011" s="46">
        <f t="shared" si="119"/>
        <v>41507</v>
      </c>
      <c r="AG2011" s="14">
        <f>VLOOKUP(D2011,Monitoramento!A$2:C2368,3,0)</f>
        <v>41516</v>
      </c>
      <c r="AH2011" s="101" t="str">
        <f>VLOOKUP(B2011,SAOM!B$2:S4091,18,0)</f>
        <v>10.175.215.1</v>
      </c>
      <c r="AI2011" s="31" t="str">
        <f>VLOOKUP(B2011,SAOM!B$2:U3670,20,0)</f>
        <v>Conectado ao modem</v>
      </c>
      <c r="AJ2011" s="46">
        <v>41507</v>
      </c>
      <c r="AK2011" s="46">
        <v>41514</v>
      </c>
      <c r="AL2011" s="161" t="s">
        <v>8480</v>
      </c>
      <c r="AM2011" s="100" t="s">
        <v>20589</v>
      </c>
      <c r="AN2011" s="100" t="s">
        <v>20617</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9050</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9302</v>
      </c>
      <c r="AA2012" s="47">
        <v>41418</v>
      </c>
      <c r="AB2012" s="47"/>
      <c r="AC2012" s="255">
        <f>VLOOKUP(D2012,Faturamento!D$3:F3448,3,0)</f>
        <v>41449</v>
      </c>
      <c r="AD2012" s="36"/>
      <c r="AE2012" s="14" t="str">
        <f>VLOOKUP(B2012,SAOM!B$2:T3553,16,0)</f>
        <v>-</v>
      </c>
      <c r="AF2012" s="46">
        <f t="shared" si="119"/>
        <v>41508</v>
      </c>
      <c r="AG2012" s="14" t="e">
        <f>VLOOKUP(D2012,Monitoramento!A$2:C2369,3,0)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14050</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11992</v>
      </c>
      <c r="AA2013" s="47">
        <v>41428</v>
      </c>
      <c r="AB2013" s="47">
        <v>41432</v>
      </c>
      <c r="AC2013" s="255">
        <f>VLOOKUP(D2013,Faturamento!D$3:F3449,3,0)</f>
        <v>41459</v>
      </c>
      <c r="AD2013" s="36"/>
      <c r="AE2013" s="46" t="str">
        <f>VLOOKUP(B2013,SAOM!B$2:T3554,16,0)</f>
        <v>-</v>
      </c>
      <c r="AF2013" s="46">
        <f t="shared" si="119"/>
        <v>41518</v>
      </c>
      <c r="AG2013" s="14" t="e">
        <f>VLOOKUP(D2013,Monitoramento!A$2:C2370,3,0)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14050</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11992</v>
      </c>
      <c r="AA2014" s="47">
        <v>41428</v>
      </c>
      <c r="AB2014" s="47">
        <v>41432</v>
      </c>
      <c r="AC2014" s="254">
        <f>VLOOKUP(D2014,Faturamento!D$3:F3450,3,0)</f>
        <v>41459</v>
      </c>
      <c r="AD2014" s="32"/>
      <c r="AE2014" s="14" t="str">
        <f>VLOOKUP(B2014,SAOM!B$2:T3555,16,0)</f>
        <v>-</v>
      </c>
      <c r="AF2014" s="14">
        <f t="shared" si="119"/>
        <v>41518</v>
      </c>
      <c r="AG2014" s="14" t="e">
        <f>VLOOKUP(D2014,Monitoramento!A$2:C2371,3,0)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14050</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11992</v>
      </c>
      <c r="AA2015" s="19">
        <v>41429</v>
      </c>
      <c r="AB2015" s="19">
        <v>41432</v>
      </c>
      <c r="AC2015" s="254">
        <f>VLOOKUP(D2015,Faturamento!D$3:F3451,3,0)</f>
        <v>41460</v>
      </c>
      <c r="AD2015" s="32"/>
      <c r="AE2015" s="14" t="str">
        <f>VLOOKUP(B2015,SAOM!B$2:T3556,16,0)</f>
        <v>-</v>
      </c>
      <c r="AF2015" s="14">
        <f t="shared" si="119"/>
        <v>41519</v>
      </c>
      <c r="AG2015" s="14" t="e">
        <f>VLOOKUP(D2015,Monitoramento!A$2:C2372,3,0)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20634</v>
      </c>
      <c r="AE2016" s="46" t="str">
        <f>VLOOKUP(B2016,SAOM!B$2:T3557,16,0)</f>
        <v>-</v>
      </c>
      <c r="AF2016" s="46">
        <f t="shared" si="119"/>
        <v>41521</v>
      </c>
      <c r="AG2016" s="14" t="e">
        <f>VLOOKUP(D2016,Monitoramento!A$2:C2373,3,0)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7415</v>
      </c>
      <c r="AA2017" s="19">
        <v>41429</v>
      </c>
      <c r="AB2017" s="47"/>
      <c r="AC2017" s="254">
        <f>VLOOKUP(D2017,Faturamento!D$3:F3453,3,0)</f>
        <v>41460</v>
      </c>
      <c r="AD2017" s="32"/>
      <c r="AE2017" s="14" t="str">
        <f>VLOOKUP(B2017,SAOM!B$2:T3558,16,0)</f>
        <v>-</v>
      </c>
      <c r="AF2017" s="14">
        <f t="shared" si="119"/>
        <v>41519</v>
      </c>
      <c r="AG2017" s="14" t="e">
        <f>VLOOKUP(D2017,Monitoramento!A$2:C2374,3,0)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7415</v>
      </c>
      <c r="AA2018" s="19">
        <v>41436</v>
      </c>
      <c r="AB2018" s="47">
        <v>41512</v>
      </c>
      <c r="AC2018" s="254">
        <f>VLOOKUP(D2018,Faturamento!D$3:F3454,3,0)</f>
        <v>41467</v>
      </c>
      <c r="AD2018" s="32"/>
      <c r="AE2018" s="14" t="str">
        <f>VLOOKUP(B2018,SAOM!B$2:T3559,16,0)</f>
        <v>-</v>
      </c>
      <c r="AF2018" s="14">
        <f t="shared" si="119"/>
        <v>41526</v>
      </c>
      <c r="AG2018" s="14" t="e">
        <f>VLOOKUP(D2018,Monitoramento!A$2:C2375,3,0)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14050</v>
      </c>
      <c r="M2019" s="22" t="str">
        <f>VLOOKUP(B2019,SAOM!B$2:F3846,5,0)</f>
        <v>SH Sat</v>
      </c>
      <c r="N2019" s="31" t="s">
        <v>8355</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11992</v>
      </c>
      <c r="AA2019" s="47">
        <v>41443</v>
      </c>
      <c r="AB2019" s="47">
        <v>41456</v>
      </c>
      <c r="AC2019" s="255">
        <f>VLOOKUP(D2019,Faturamento!D$3:F3455,3,0)</f>
        <v>41474</v>
      </c>
      <c r="AD2019" s="36"/>
      <c r="AE2019" s="46" t="str">
        <f>VLOOKUP(B2019,SAOM!B$2:T3560,16,0)</f>
        <v>-</v>
      </c>
      <c r="AF2019" s="46">
        <f t="shared" si="119"/>
        <v>41533</v>
      </c>
      <c r="AG2019" s="14" t="e">
        <f>VLOOKUP(D2019,Monitoramento!A$2:C2376,3,0)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14050</v>
      </c>
      <c r="M2020" s="24" t="str">
        <f>VLOOKUP(B2020,SAOM!B$2:F3847,5,0)</f>
        <v>SH Sat</v>
      </c>
      <c r="N2020" s="11" t="s">
        <v>13790</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14581</v>
      </c>
      <c r="AA2020" s="19">
        <v>41429</v>
      </c>
      <c r="AB2020" s="19">
        <v>41438</v>
      </c>
      <c r="AC2020" s="254">
        <f>VLOOKUP(D2020,Faturamento!D$3:F3456,3,0)</f>
        <v>41460</v>
      </c>
      <c r="AD2020" s="32"/>
      <c r="AE2020" s="14" t="str">
        <f>VLOOKUP(B2020,SAOM!B$2:T3561,16,0)</f>
        <v>-</v>
      </c>
      <c r="AF2020" s="14">
        <f t="shared" si="119"/>
        <v>41519</v>
      </c>
      <c r="AG2020" s="14" t="e">
        <f>VLOOKUP(D2020,Monitoramento!A$2:C2377,3,0)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14050</v>
      </c>
      <c r="M2021" s="24" t="str">
        <f>VLOOKUP(B2021,SAOM!B$2:F3848,5,0)</f>
        <v>SH Sat</v>
      </c>
      <c r="N2021" s="11" t="s">
        <v>13790</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14581</v>
      </c>
      <c r="AA2021" s="19">
        <v>41428</v>
      </c>
      <c r="AB2021" s="19">
        <v>41425</v>
      </c>
      <c r="AC2021" s="254">
        <f>VLOOKUP(D2021,Faturamento!D$3:F3457,3,0)</f>
        <v>41459</v>
      </c>
      <c r="AD2021" s="32"/>
      <c r="AE2021" s="14" t="str">
        <f>VLOOKUP(B2021,SAOM!B$2:T3562,16,0)</f>
        <v>-</v>
      </c>
      <c r="AF2021" s="14">
        <f t="shared" si="119"/>
        <v>41518</v>
      </c>
      <c r="AG2021" s="14" t="e">
        <f>VLOOKUP(D2021,Monitoramento!A$2:C2378,3,0)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14050</v>
      </c>
      <c r="M2022" s="24" t="str">
        <f>VLOOKUP(B2022,SAOM!B$2:F3849,5,0)</f>
        <v>SH Sat</v>
      </c>
      <c r="N2022" s="11" t="s">
        <v>13790</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14581</v>
      </c>
      <c r="AA2022" s="19">
        <v>41428</v>
      </c>
      <c r="AB2022" s="19">
        <v>41425</v>
      </c>
      <c r="AC2022" s="254">
        <f>VLOOKUP(D2022,Faturamento!D$3:F3458,3,0)</f>
        <v>41459</v>
      </c>
      <c r="AD2022" s="32"/>
      <c r="AE2022" s="14" t="str">
        <f>VLOOKUP(B2022,SAOM!B$2:T3563,16,0)</f>
        <v>-</v>
      </c>
      <c r="AF2022" s="14">
        <f t="shared" si="119"/>
        <v>41518</v>
      </c>
      <c r="AG2022" s="14" t="e">
        <f>VLOOKUP(D2022,Monitoramento!A$2:C2379,3,0)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14050</v>
      </c>
      <c r="M2023" s="22" t="str">
        <f>VLOOKUP(B2023,SAOM!B$2:F3850,5,0)</f>
        <v>SH Sat</v>
      </c>
      <c r="N2023" s="31" t="s">
        <v>13790</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12723</v>
      </c>
      <c r="AA2023" s="47">
        <v>41429</v>
      </c>
      <c r="AB2023" s="19">
        <v>41438</v>
      </c>
      <c r="AC2023" s="255">
        <f>VLOOKUP(D2023,Faturamento!D$3:F3459,3,0)</f>
        <v>41460</v>
      </c>
      <c r="AD2023" s="36"/>
      <c r="AE2023" s="46" t="str">
        <f>VLOOKUP(B2023,SAOM!B$2:T3564,16,0)</f>
        <v>-</v>
      </c>
      <c r="AF2023" s="46">
        <f t="shared" si="119"/>
        <v>41519</v>
      </c>
      <c r="AG2023" s="14" t="e">
        <f>VLOOKUP(D2023,Monitoramento!A$2:C2380,3,0)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14050</v>
      </c>
      <c r="M2024" s="24" t="str">
        <f>VLOOKUP(B2024,SAOM!B$2:F3851,5,0)</f>
        <v>SH Sat</v>
      </c>
      <c r="N2024" s="11" t="s">
        <v>13790</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12723</v>
      </c>
      <c r="AA2024" s="47">
        <v>41429</v>
      </c>
      <c r="AB2024" s="19">
        <v>41438</v>
      </c>
      <c r="AC2024" s="254">
        <f>VLOOKUP(D2024,Faturamento!D$3:F3460,3,0)</f>
        <v>41460</v>
      </c>
      <c r="AD2024" s="32"/>
      <c r="AE2024" s="14" t="str">
        <f>VLOOKUP(B2024,SAOM!B$2:T3565,16,0)</f>
        <v>-</v>
      </c>
      <c r="AF2024" s="14">
        <f t="shared" si="119"/>
        <v>41519</v>
      </c>
      <c r="AG2024" s="14" t="e">
        <f>VLOOKUP(D2024,Monitoramento!A$2:C2381,3,0)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14050</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19364</v>
      </c>
      <c r="AA2025" s="19">
        <v>41452</v>
      </c>
      <c r="AB2025" s="19">
        <v>41456</v>
      </c>
      <c r="AC2025" s="254">
        <f>VLOOKUP(D2025,Faturamento!D$3:F3461,3,0)</f>
        <v>41483</v>
      </c>
      <c r="AD2025" s="32"/>
      <c r="AE2025" s="14" t="str">
        <f>VLOOKUP(B2025,SAOM!B$2:T3566,16,0)</f>
        <v>-</v>
      </c>
      <c r="AF2025" s="14">
        <f t="shared" si="119"/>
        <v>41542</v>
      </c>
      <c r="AG2025" s="14" t="e">
        <f>VLOOKUP(D2025,Monitoramento!A$2:C2382,3,0)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14050</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12647</v>
      </c>
      <c r="AA2026" s="19">
        <v>41422</v>
      </c>
      <c r="AB2026" s="19">
        <v>41425</v>
      </c>
      <c r="AC2026" s="254">
        <f>VLOOKUP(D2026,Faturamento!D$3:F3462,3,0)</f>
        <v>41453</v>
      </c>
      <c r="AD2026" s="32"/>
      <c r="AE2026" s="14" t="str">
        <f>VLOOKUP(B2026,SAOM!B$2:T3567,16,0)</f>
        <v>-</v>
      </c>
      <c r="AF2026" s="14">
        <f t="shared" si="119"/>
        <v>41512</v>
      </c>
      <c r="AG2026" s="14" t="e">
        <f>VLOOKUP(D2026,Monitoramento!A$2:C2383,3,0)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14050</v>
      </c>
      <c r="M2027" s="22" t="str">
        <f>VLOOKUP(B2027,SAOM!B$2:F3854,5,0)</f>
        <v>SH Sat</v>
      </c>
      <c r="N2027" s="31" t="s">
        <v>13811</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19364</v>
      </c>
      <c r="AA2027" s="47">
        <v>41444</v>
      </c>
      <c r="AB2027" s="47">
        <v>41444</v>
      </c>
      <c r="AC2027" s="255">
        <f>VLOOKUP(D2027,Faturamento!D$3:F3463,3,0)</f>
        <v>41475</v>
      </c>
      <c r="AD2027" s="36"/>
      <c r="AE2027" s="46" t="str">
        <f>VLOOKUP(B2027,SAOM!B$2:T3568,16,0)</f>
        <v>-</v>
      </c>
      <c r="AF2027" s="46">
        <f t="shared" si="119"/>
        <v>41534</v>
      </c>
      <c r="AG2027" s="14" t="e">
        <f>VLOOKUP(D2027,Monitoramento!A$2:C2384,3,0)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14050</v>
      </c>
      <c r="M2028" s="24" t="str">
        <f>VLOOKUP(B2028,SAOM!B$2:F3855,5,0)</f>
        <v>SH Sat</v>
      </c>
      <c r="N2028" s="11" t="s">
        <v>13811</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19364</v>
      </c>
      <c r="AA2028" s="19">
        <v>41445</v>
      </c>
      <c r="AB2028" s="19">
        <v>41456</v>
      </c>
      <c r="AC2028" s="254">
        <f>VLOOKUP(D2028,Faturamento!D$3:F3464,3,0)</f>
        <v>41476</v>
      </c>
      <c r="AD2028" s="32"/>
      <c r="AE2028" s="14" t="str">
        <f>VLOOKUP(B2028,SAOM!B$2:T3569,16,0)</f>
        <v>-</v>
      </c>
      <c r="AF2028" s="14">
        <f t="shared" si="119"/>
        <v>41535</v>
      </c>
      <c r="AG2028" s="14" t="e">
        <f>VLOOKUP(D2028,Monitoramento!A$2:C2385,3,0)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VLOOKUP(D2029,Monitoramento!A$2:C2386,3,0)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VLOOKUP(D2030,Monitoramento!A$2:C2387,3,0)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VLOOKUP(D2031,Monitoramento!A$2:C2388,3,0)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VLOOKUP(D2032,Monitoramento!A$2:C2389,3,0)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13813</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15537</v>
      </c>
      <c r="AA2033" s="19">
        <v>41465</v>
      </c>
      <c r="AB2033" s="47"/>
      <c r="AC2033" s="254">
        <f>VLOOKUP(D2033,Faturamento!D$3:F3469,3,0)</f>
        <v>41496</v>
      </c>
      <c r="AD2033" s="32"/>
      <c r="AE2033" s="14" t="str">
        <f>VLOOKUP(B2033,SAOM!B$2:T3574,16,0)</f>
        <v>-</v>
      </c>
      <c r="AF2033" s="14">
        <f t="shared" si="119"/>
        <v>41555</v>
      </c>
      <c r="AG2033" s="14" t="e">
        <f>VLOOKUP(D2033,Monitoramento!A$2:C2390,3,0)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14050</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12721</v>
      </c>
      <c r="AA2034" s="47">
        <v>41449</v>
      </c>
      <c r="AB2034" s="47">
        <v>41456</v>
      </c>
      <c r="AC2034" s="255">
        <f>VLOOKUP(D2034,Faturamento!D$3:F3470,3,0)</f>
        <v>41480</v>
      </c>
      <c r="AD2034" s="36"/>
      <c r="AE2034" s="46" t="str">
        <f>VLOOKUP(B2034,SAOM!B$2:T3575,16,0)</f>
        <v>-</v>
      </c>
      <c r="AF2034" s="46">
        <f t="shared" si="119"/>
        <v>41539</v>
      </c>
      <c r="AG2034" s="14" t="e">
        <f>VLOOKUP(D2034,Monitoramento!A$2:C2391,3,0)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14050</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12647</v>
      </c>
      <c r="AA2035" s="19">
        <v>41449</v>
      </c>
      <c r="AB2035" s="19">
        <v>41456</v>
      </c>
      <c r="AC2035" s="254">
        <f>VLOOKUP(D2035,Faturamento!D$3:F3471,3,0)</f>
        <v>41480</v>
      </c>
      <c r="AD2035" s="32"/>
      <c r="AE2035" s="14" t="str">
        <f>VLOOKUP(B2035,SAOM!B$2:T3576,16,0)</f>
        <v>-</v>
      </c>
      <c r="AF2035" s="14">
        <f t="shared" si="119"/>
        <v>41539</v>
      </c>
      <c r="AG2035" s="14" t="e">
        <f>VLOOKUP(D2035,Monitoramento!A$2:C2392,3,0)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14050</v>
      </c>
      <c r="M2036" s="24" t="str">
        <f>VLOOKUP(B2036,SAOM!B$2:F3863,5,0)</f>
        <v>SH Sat</v>
      </c>
      <c r="N2036" s="11" t="s">
        <v>8295</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12721</v>
      </c>
      <c r="AA2036" s="19">
        <v>41452</v>
      </c>
      <c r="AB2036" s="19">
        <v>41456</v>
      </c>
      <c r="AC2036" s="254">
        <f>VLOOKUP(D2036,Faturamento!D$3:F3472,3,0)</f>
        <v>41483</v>
      </c>
      <c r="AD2036" s="32"/>
      <c r="AE2036" s="14" t="str">
        <f>VLOOKUP(B2036,SAOM!B$2:T3577,16,0)</f>
        <v>-</v>
      </c>
      <c r="AF2036" s="14">
        <f t="shared" si="119"/>
        <v>41542</v>
      </c>
      <c r="AG2036" s="14" t="e">
        <f>VLOOKUP(D2036,Monitoramento!A$2:C2393,3,0)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14050</v>
      </c>
      <c r="M2037" s="24" t="str">
        <f>VLOOKUP(B2037,SAOM!B$2:F3864,5,0)</f>
        <v>SH Sat</v>
      </c>
      <c r="N2037" s="11" t="s">
        <v>8295</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12721</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VLOOKUP(D2037,Monitoramento!A$2:C2394,3,0)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14050</v>
      </c>
      <c r="M2038" s="24" t="str">
        <f>VLOOKUP(B2038,SAOM!B$2:F3865,5,0)</f>
        <v>SH Sat</v>
      </c>
      <c r="N2038" s="11" t="s">
        <v>13819</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19525</v>
      </c>
      <c r="AA2038" s="19">
        <v>41449</v>
      </c>
      <c r="AB2038" s="19">
        <v>41456</v>
      </c>
      <c r="AC2038" s="254">
        <f>VLOOKUP(D2038,Faturamento!D$3:F3474,3,0)</f>
        <v>41480</v>
      </c>
      <c r="AD2038" s="32"/>
      <c r="AE2038" s="14" t="str">
        <f>VLOOKUP(B2038,SAOM!B$2:T3579,16,0)</f>
        <v>-</v>
      </c>
      <c r="AF2038" s="14">
        <f t="shared" si="121"/>
        <v>41539</v>
      </c>
      <c r="AG2038" s="14" t="e">
        <f>VLOOKUP(D2038,Monitoramento!A$2:C2395,3,0)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14050</v>
      </c>
      <c r="M2039" s="24" t="str">
        <f>VLOOKUP(B2039,SAOM!B$2:F3866,5,0)</f>
        <v>SH Sat</v>
      </c>
      <c r="N2039" s="11" t="s">
        <v>13841</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19303</v>
      </c>
      <c r="AA2039" s="14">
        <v>41437</v>
      </c>
      <c r="AB2039" s="19">
        <v>41446</v>
      </c>
      <c r="AC2039" s="254">
        <f>VLOOKUP(D2039,Faturamento!D$3:F3475,3,0)</f>
        <v>41468</v>
      </c>
      <c r="AD2039" s="32"/>
      <c r="AE2039" s="14" t="str">
        <f>VLOOKUP(B2039,SAOM!B$2:T3580,16,0)</f>
        <v>-</v>
      </c>
      <c r="AF2039" s="14">
        <f t="shared" si="121"/>
        <v>41527</v>
      </c>
      <c r="AG2039" s="14" t="e">
        <f>VLOOKUP(D2039,Monitoramento!A$2:C2396,3,0)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14050</v>
      </c>
      <c r="M2040" s="22" t="str">
        <f>VLOOKUP(B2040,SAOM!B$2:F3867,5,0)</f>
        <v>SH Sat</v>
      </c>
      <c r="N2040" s="31" t="s">
        <v>13682</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12721</v>
      </c>
      <c r="AA2040" s="47">
        <v>41449</v>
      </c>
      <c r="AB2040" s="47">
        <v>41456</v>
      </c>
      <c r="AC2040" s="255">
        <f>VLOOKUP(D2040,Faturamento!D$3:F3476,3,0)</f>
        <v>41480</v>
      </c>
      <c r="AD2040" s="36"/>
      <c r="AE2040" s="46" t="str">
        <f>VLOOKUP(B2040,SAOM!B$2:T3581,16,0)</f>
        <v>-</v>
      </c>
      <c r="AF2040" s="46">
        <f t="shared" si="121"/>
        <v>41539</v>
      </c>
      <c r="AG2040" s="14">
        <f>VLOOKUP(D2040,Monitoramento!A$2:C2397,3,0)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14050</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19225</v>
      </c>
      <c r="AA2041" s="47">
        <v>41419</v>
      </c>
      <c r="AB2041" s="47">
        <v>41421</v>
      </c>
      <c r="AC2041" s="255">
        <f>VLOOKUP(D2041,Faturamento!D$3:F3477,3,0)</f>
        <v>41450</v>
      </c>
      <c r="AD2041" s="36"/>
      <c r="AE2041" s="14" t="str">
        <f>VLOOKUP(B2041,SAOM!B$2:T3582,16,0)</f>
        <v>-</v>
      </c>
      <c r="AF2041" s="46">
        <f t="shared" si="121"/>
        <v>41509</v>
      </c>
      <c r="AG2041" s="14" t="e">
        <f>VLOOKUP(D2041,Monitoramento!A$2:C2398,3,0)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14050</v>
      </c>
      <c r="M2042" s="24" t="str">
        <f>VLOOKUP(B2042,SAOM!B$2:F3869,5,0)</f>
        <v>SH Sat</v>
      </c>
      <c r="N2042" s="11" t="s">
        <v>13705</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VLOOKUP(D2042,Monitoramento!A$2:C2399,3,0)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14050</v>
      </c>
      <c r="M2043" s="24" t="str">
        <f>VLOOKUP(B2043,SAOM!B$2:F3870,5,0)</f>
        <v>SH Sat</v>
      </c>
      <c r="N2043" s="11" t="s">
        <v>13721</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12721</v>
      </c>
      <c r="AA2043" s="19">
        <v>41452</v>
      </c>
      <c r="AB2043" s="19">
        <v>41456</v>
      </c>
      <c r="AC2043" s="254">
        <f>VLOOKUP(D2043,Faturamento!D$3:F3479,3,0)</f>
        <v>41483</v>
      </c>
      <c r="AD2043" s="32"/>
      <c r="AE2043" s="14" t="str">
        <f>VLOOKUP(B2043,SAOM!B$2:T3584,16,0)</f>
        <v>-</v>
      </c>
      <c r="AF2043" s="14">
        <f t="shared" si="121"/>
        <v>41542</v>
      </c>
      <c r="AG2043" s="14" t="e">
        <f>VLOOKUP(D2043,Monitoramento!A$2:C2400,3,0)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14050</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11992</v>
      </c>
      <c r="AA2044" s="47">
        <v>41421</v>
      </c>
      <c r="AB2044" s="47">
        <v>41421</v>
      </c>
      <c r="AC2044" s="255">
        <f>VLOOKUP(D2044,Faturamento!D$3:F3480,3,0)</f>
        <v>41452</v>
      </c>
      <c r="AD2044" s="36"/>
      <c r="AE2044" s="14" t="str">
        <f>VLOOKUP(B2044,SAOM!B$2:T3585,16,0)</f>
        <v>-</v>
      </c>
      <c r="AF2044" s="46">
        <f t="shared" si="121"/>
        <v>41511</v>
      </c>
      <c r="AG2044" s="14" t="e">
        <f>VLOOKUP(D2044,Monitoramento!A$2:C2401,3,0)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13777</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VLOOKUP(D2045,Monitoramento!A$2:C2402,3,0)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9050</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VLOOKUP(D2046,Monitoramento!A$2:C2403,3,0)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14050</v>
      </c>
      <c r="M2047" s="22" t="str">
        <f>VLOOKUP(B2047,SAOM!B$2:F3874,5,0)</f>
        <v>SH Sat</v>
      </c>
      <c r="N2047" s="31" t="s">
        <v>13798</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11992</v>
      </c>
      <c r="AA2047" s="47">
        <v>41452</v>
      </c>
      <c r="AB2047" s="47">
        <v>41456</v>
      </c>
      <c r="AC2047" s="255">
        <f>VLOOKUP(D2047,Faturamento!D$3:F3483,3,0)</f>
        <v>41483</v>
      </c>
      <c r="AD2047" s="36"/>
      <c r="AE2047" s="46" t="str">
        <f>VLOOKUP(B2047,SAOM!B$2:T3588,16,0)</f>
        <v>-</v>
      </c>
      <c r="AF2047" s="46">
        <f t="shared" si="121"/>
        <v>41542</v>
      </c>
      <c r="AG2047" s="14">
        <f>VLOOKUP(D2047,Monitoramento!A$2:C2404,3,0)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14050</v>
      </c>
      <c r="M2048" s="24" t="str">
        <f>VLOOKUP(B2048,SAOM!B$2:F3875,5,0)</f>
        <v>SH Sat</v>
      </c>
      <c r="N2048" s="11" t="s">
        <v>13833</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11992</v>
      </c>
      <c r="AA2048" s="19">
        <v>41422</v>
      </c>
      <c r="AB2048" s="47">
        <v>41425</v>
      </c>
      <c r="AC2048" s="254">
        <f>VLOOKUP(D2048,Faturamento!D$3:F3484,3,0)</f>
        <v>41453</v>
      </c>
      <c r="AD2048" s="32"/>
      <c r="AE2048" s="14" t="str">
        <f>VLOOKUP(B2048,SAOM!B$2:T3589,16,0)</f>
        <v>-</v>
      </c>
      <c r="AF2048" s="14">
        <f t="shared" si="121"/>
        <v>41512</v>
      </c>
      <c r="AG2048" s="14" t="e">
        <f>VLOOKUP(D2048,Monitoramento!A$2:C2405,3,0)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14050</v>
      </c>
      <c r="M2049" s="22" t="str">
        <f>VLOOKUP(B2049,SAOM!B$2:F3876,5,0)</f>
        <v>SH Sat</v>
      </c>
      <c r="N2049" s="31" t="s">
        <v>13839</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12647</v>
      </c>
      <c r="AA2049" s="47">
        <v>41417</v>
      </c>
      <c r="AB2049" s="47">
        <v>41425</v>
      </c>
      <c r="AC2049" s="255">
        <f>VLOOKUP(D2049,Faturamento!D$3:F3485,3,0)</f>
        <v>41448</v>
      </c>
      <c r="AD2049" s="36"/>
      <c r="AE2049" s="14" t="str">
        <f>VLOOKUP(B2049,SAOM!B$2:T3590,16,0)</f>
        <v>-</v>
      </c>
      <c r="AF2049" s="46">
        <f t="shared" si="121"/>
        <v>41507</v>
      </c>
      <c r="AG2049" s="14" t="e">
        <f>VLOOKUP(D2049,Monitoramento!A$2:C2406,3,0)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14050</v>
      </c>
      <c r="M2050" s="22" t="str">
        <f>VLOOKUP(B2050,SAOM!B$2:F3877,5,0)</f>
        <v>SH Sat</v>
      </c>
      <c r="N2050" s="31" t="s">
        <v>13846</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VLOOKUP(D2050,Monitoramento!A$2:C2407,3,0)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14050</v>
      </c>
      <c r="M2051" s="22" t="str">
        <f>VLOOKUP(B2051,SAOM!B$2:F3878,5,0)</f>
        <v>SH Sat</v>
      </c>
      <c r="N2051" s="31" t="s">
        <v>13853</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12026</v>
      </c>
      <c r="AA2051" s="47">
        <v>41438</v>
      </c>
      <c r="AB2051" s="47">
        <v>41446</v>
      </c>
      <c r="AC2051" s="255">
        <f>VLOOKUP(D2051,Faturamento!D$3:F3487,3,0)</f>
        <v>41469</v>
      </c>
      <c r="AD2051" s="36"/>
      <c r="AE2051" s="46" t="str">
        <f>VLOOKUP(B2051,SAOM!B$2:T3592,16,0)</f>
        <v>-</v>
      </c>
      <c r="AF2051" s="46">
        <f t="shared" si="121"/>
        <v>41528</v>
      </c>
      <c r="AG2051" s="14" t="e">
        <f>VLOOKUP(D2051,Monitoramento!A$2:C2408,3,0)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14050</v>
      </c>
      <c r="M2052" s="22" t="str">
        <f>VLOOKUP(B2052,SAOM!B$2:F3879,5,0)</f>
        <v>SH Sat</v>
      </c>
      <c r="N2052" s="31" t="s">
        <v>13846</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19225</v>
      </c>
      <c r="AA2052" s="47">
        <v>41430</v>
      </c>
      <c r="AB2052" s="47">
        <v>41421</v>
      </c>
      <c r="AC2052" s="255">
        <f>VLOOKUP(D2052,Faturamento!D$3:F3488,3,0)</f>
        <v>41461</v>
      </c>
      <c r="AD2052" s="36" t="s">
        <v>13089</v>
      </c>
      <c r="AE2052" s="46" t="str">
        <f>VLOOKUP(B2052,SAOM!B$2:T3593,16,0)</f>
        <v>-</v>
      </c>
      <c r="AF2052" s="46">
        <f t="shared" si="121"/>
        <v>41520</v>
      </c>
      <c r="AG2052" s="14" t="e">
        <f>VLOOKUP(D2052,Monitoramento!A$2:C2409,3,0)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14050</v>
      </c>
      <c r="M2053" s="22" t="str">
        <f>VLOOKUP(B2053,SAOM!B$2:F3880,5,0)</f>
        <v>SH Sat</v>
      </c>
      <c r="N2053" s="31" t="s">
        <v>13857</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12721</v>
      </c>
      <c r="AA2053" s="47">
        <v>41449</v>
      </c>
      <c r="AB2053" s="47">
        <v>41456</v>
      </c>
      <c r="AC2053" s="255">
        <f>VLOOKUP(D2053,Faturamento!D$3:F3489,3,0)</f>
        <v>41480</v>
      </c>
      <c r="AD2053" s="36"/>
      <c r="AE2053" s="46" t="str">
        <f>VLOOKUP(B2053,SAOM!B$2:T3594,16,0)</f>
        <v>-</v>
      </c>
      <c r="AF2053" s="46">
        <f t="shared" si="121"/>
        <v>41539</v>
      </c>
      <c r="AG2053" s="14" t="e">
        <f>VLOOKUP(D2053,Monitoramento!A$2:C2410,3,0)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14050</v>
      </c>
      <c r="M2054" s="24" t="str">
        <f>VLOOKUP(B2054,SAOM!B$2:F3881,5,0)</f>
        <v>SH Sat</v>
      </c>
      <c r="N2054" s="11" t="s">
        <v>13858</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12721</v>
      </c>
      <c r="AA2054" s="19">
        <v>41432</v>
      </c>
      <c r="AB2054" s="19">
        <v>41446</v>
      </c>
      <c r="AC2054" s="254">
        <f>VLOOKUP(D2054,Faturamento!D$3:F3490,3,0)</f>
        <v>41463</v>
      </c>
      <c r="AD2054" s="32"/>
      <c r="AE2054" s="14" t="str">
        <f>VLOOKUP(B2054,SAOM!B$2:T3595,16,0)</f>
        <v>-</v>
      </c>
      <c r="AF2054" s="14">
        <f t="shared" si="121"/>
        <v>41522</v>
      </c>
      <c r="AG2054" s="14" t="e">
        <f>VLOOKUP(D2054,Monitoramento!A$2:C2411,3,0)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14050</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11992</v>
      </c>
      <c r="AA2055" s="19">
        <v>41432</v>
      </c>
      <c r="AB2055" s="19">
        <v>41438</v>
      </c>
      <c r="AC2055" s="254">
        <f>VLOOKUP(D2055,Faturamento!D$3:F3491,3,0)</f>
        <v>41463</v>
      </c>
      <c r="AD2055" s="32"/>
      <c r="AE2055" s="14" t="str">
        <f>VLOOKUP(B2055,SAOM!B$2:T3596,16,0)</f>
        <v>-</v>
      </c>
      <c r="AF2055" s="14">
        <f t="shared" si="121"/>
        <v>41522</v>
      </c>
      <c r="AG2055" s="14" t="e">
        <f>VLOOKUP(D2055,Monitoramento!A$2:C2412,3,0)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14050</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11992</v>
      </c>
      <c r="AA2056" s="19">
        <v>41423</v>
      </c>
      <c r="AB2056" s="19">
        <v>41425</v>
      </c>
      <c r="AC2056" s="254">
        <f>VLOOKUP(D2056,Faturamento!D$3:F3492,3,0)</f>
        <v>41454</v>
      </c>
      <c r="AD2056" s="32"/>
      <c r="AE2056" s="14" t="str">
        <f>VLOOKUP(B2056,SAOM!B$2:T3597,16,0)</f>
        <v>-</v>
      </c>
      <c r="AF2056" s="14">
        <f t="shared" si="121"/>
        <v>41513</v>
      </c>
      <c r="AG2056" s="14" t="e">
        <f>VLOOKUP(D2056,Monitoramento!A$2:C2413,3,0)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14050</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11992</v>
      </c>
      <c r="AA2057" s="19">
        <v>41432</v>
      </c>
      <c r="AB2057" s="19">
        <v>41438</v>
      </c>
      <c r="AC2057" s="254">
        <f>VLOOKUP(D2057,Faturamento!D$3:F3493,3,0)</f>
        <v>41463</v>
      </c>
      <c r="AD2057" s="32"/>
      <c r="AE2057" s="14" t="str">
        <f>VLOOKUP(B2057,SAOM!B$2:T3598,16,0)</f>
        <v>-</v>
      </c>
      <c r="AF2057" s="14">
        <f t="shared" si="121"/>
        <v>41522</v>
      </c>
      <c r="AG2057" s="14" t="e">
        <f>VLOOKUP(D2057,Monitoramento!A$2:C2414,3,0)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14050</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14581</v>
      </c>
      <c r="AA2058" s="19">
        <v>41432</v>
      </c>
      <c r="AB2058" s="19">
        <v>41438</v>
      </c>
      <c r="AC2058" s="254">
        <f>VLOOKUP(D2058,Faturamento!D$3:F3494,3,0)</f>
        <v>41463</v>
      </c>
      <c r="AD2058" s="32"/>
      <c r="AE2058" s="14" t="str">
        <f>VLOOKUP(B2058,SAOM!B$2:T3599,16,0)</f>
        <v>-</v>
      </c>
      <c r="AF2058" s="14">
        <f t="shared" si="121"/>
        <v>41522</v>
      </c>
      <c r="AG2058" s="14" t="e">
        <f>VLOOKUP(D2058,Monitoramento!A$2:C2415,3,0)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14050</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19429</v>
      </c>
      <c r="AA2059" s="47">
        <v>41429</v>
      </c>
      <c r="AB2059" s="47">
        <v>41443</v>
      </c>
      <c r="AC2059" s="255">
        <f>VLOOKUP(D2059,Faturamento!D$3:F3495,3,0)</f>
        <v>41460</v>
      </c>
      <c r="AD2059" s="36"/>
      <c r="AE2059" s="46" t="str">
        <f>VLOOKUP(B2059,SAOM!B$2:T3600,16,0)</f>
        <v>-</v>
      </c>
      <c r="AF2059" s="46">
        <f t="shared" si="121"/>
        <v>41519</v>
      </c>
      <c r="AG2059" s="14" t="e">
        <f>VLOOKUP(D2059,Monitoramento!A$2:C2416,3,0)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14050</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19428</v>
      </c>
      <c r="AA2060" s="47">
        <v>41430</v>
      </c>
      <c r="AB2060" s="47">
        <v>41438</v>
      </c>
      <c r="AC2060" s="255">
        <f>VLOOKUP(D2060,Faturamento!D$3:F3496,3,0)</f>
        <v>41461</v>
      </c>
      <c r="AD2060" s="36" t="s">
        <v>18556</v>
      </c>
      <c r="AE2060" s="46" t="str">
        <f>VLOOKUP(B2060,SAOM!B$2:T3601,16,0)</f>
        <v>-</v>
      </c>
      <c r="AF2060" s="46">
        <f t="shared" si="121"/>
        <v>41520</v>
      </c>
      <c r="AG2060" s="14" t="e">
        <f>VLOOKUP(D2060,Monitoramento!A$2:C2417,3,0)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14050</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19428</v>
      </c>
      <c r="AA2061" s="47">
        <v>41429</v>
      </c>
      <c r="AB2061" s="47">
        <v>41438</v>
      </c>
      <c r="AC2061" s="255">
        <f>VLOOKUP(D2061,Faturamento!D$3:F3497,3,0)</f>
        <v>41460</v>
      </c>
      <c r="AD2061" s="36"/>
      <c r="AE2061" s="46" t="str">
        <f>VLOOKUP(B2061,SAOM!B$2:T3602,16,0)</f>
        <v>-</v>
      </c>
      <c r="AF2061" s="46">
        <f t="shared" si="121"/>
        <v>41519</v>
      </c>
      <c r="AG2061" s="14" t="e">
        <f>VLOOKUP(D2061,Monitoramento!A$2:C2418,3,0)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14050</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19429</v>
      </c>
      <c r="AA2062" s="47">
        <v>41429</v>
      </c>
      <c r="AB2062" s="19">
        <v>41443</v>
      </c>
      <c r="AC2062" s="254">
        <f>VLOOKUP(D2062,Faturamento!D$3:F3498,3,0)</f>
        <v>41460</v>
      </c>
      <c r="AD2062" s="32"/>
      <c r="AE2062" s="14" t="str">
        <f>VLOOKUP(B2062,SAOM!B$2:T3603,16,0)</f>
        <v>-</v>
      </c>
      <c r="AF2062" s="14">
        <f t="shared" si="121"/>
        <v>41519</v>
      </c>
      <c r="AG2062" s="14" t="e">
        <f>VLOOKUP(D2062,Monitoramento!A$2:C2419,3,0)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14050</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12647</v>
      </c>
      <c r="AA2063" s="19">
        <v>41444</v>
      </c>
      <c r="AB2063" s="19">
        <v>41456</v>
      </c>
      <c r="AC2063" s="254">
        <f>VLOOKUP(D2063,Faturamento!D$3:F3499,3,0)</f>
        <v>41475</v>
      </c>
      <c r="AD2063" s="32"/>
      <c r="AE2063" s="14" t="str">
        <f>VLOOKUP(B2063,SAOM!B$2:T3604,16,0)</f>
        <v>-</v>
      </c>
      <c r="AF2063" s="14">
        <f t="shared" si="121"/>
        <v>41534</v>
      </c>
      <c r="AG2063" s="14" t="e">
        <f>VLOOKUP(D2063,Monitoramento!A$2:C2420,3,0)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14050</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12721</v>
      </c>
      <c r="AA2064" s="19">
        <v>41444</v>
      </c>
      <c r="AB2064" s="19">
        <v>41456</v>
      </c>
      <c r="AC2064" s="254">
        <f>VLOOKUP(D2064,Faturamento!D$3:F3500,3,0)</f>
        <v>41475</v>
      </c>
      <c r="AD2064" s="32"/>
      <c r="AE2064" s="14" t="str">
        <f>VLOOKUP(B2064,SAOM!B$2:T3605,16,0)</f>
        <v>-</v>
      </c>
      <c r="AF2064" s="14">
        <f t="shared" si="121"/>
        <v>41534</v>
      </c>
      <c r="AG2064" s="14" t="e">
        <f>VLOOKUP(D2064,Monitoramento!A$2:C2421,3,0)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13934</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9302</v>
      </c>
      <c r="AA2065" s="19">
        <v>41506</v>
      </c>
      <c r="AB2065" s="47"/>
      <c r="AC2065" s="254">
        <f>VLOOKUP(D2065,Faturamento!D$3:F3501,3,0)</f>
        <v>41537</v>
      </c>
      <c r="AD2065" s="32" t="s">
        <v>20382</v>
      </c>
      <c r="AE2065" s="14" t="str">
        <f>VLOOKUP(B2065,SAOM!B$2:T3606,16,0)</f>
        <v>-</v>
      </c>
      <c r="AF2065" s="14">
        <f t="shared" si="121"/>
        <v>41596</v>
      </c>
      <c r="AG2065" s="14" t="e">
        <f>VLOOKUP(D2065,Monitoramento!A$2:C2422,3,0)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14050</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12721</v>
      </c>
      <c r="AA2066" s="19">
        <v>41444</v>
      </c>
      <c r="AB2066" s="19">
        <v>41456</v>
      </c>
      <c r="AC2066" s="254">
        <f>VLOOKUP(D2066,Faturamento!D$3:F3502,3,0)</f>
        <v>41475</v>
      </c>
      <c r="AD2066" s="32"/>
      <c r="AE2066" s="14" t="str">
        <f>VLOOKUP(B2066,SAOM!B$2:T3607,16,0)</f>
        <v>-</v>
      </c>
      <c r="AF2066" s="14">
        <f t="shared" si="121"/>
        <v>41534</v>
      </c>
      <c r="AG2066" s="14" t="e">
        <f>VLOOKUP(D2066,Monitoramento!A$2:C2423,3,0)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13660</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VLOOKUP(D2067,Monitoramento!A$2:C2424,3,0)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13856</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VLOOKUP(D2068,Monitoramento!A$2:C2425,3,0)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14050</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19351</v>
      </c>
      <c r="AE2069" s="14" t="str">
        <f>VLOOKUP(B2069,SAOM!B$2:T3610,16,0)</f>
        <v>28/05/2013 10:52:01 	Ivan Santos 	OS cancelada por município errado. OS 6896 cadastrada para substitui-la.  	Solicitação Cancelada</v>
      </c>
      <c r="AF2069" s="46">
        <f t="shared" si="121"/>
        <v>90</v>
      </c>
      <c r="AG2069" s="14" t="e">
        <f>VLOOKUP(D2069,Monitoramento!A$2:C2426,3,0)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14050</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19362</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VLOOKUP(D2070,Monitoramento!A$2:C2427,3,0)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14050</v>
      </c>
      <c r="M2071" s="22" t="str">
        <f>VLOOKUP(B2071,SAOM!B$2:F3898,5,0)</f>
        <v>SH Sat</v>
      </c>
      <c r="N2071" s="300" t="s">
        <v>8683</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14581</v>
      </c>
      <c r="AA2071" s="302">
        <v>41457</v>
      </c>
      <c r="AB2071" s="303">
        <v>41457</v>
      </c>
      <c r="AC2071" s="262">
        <f>VLOOKUP(D2071,Faturamento!D$3:F3507,3,0)</f>
        <v>41488</v>
      </c>
      <c r="AD2071" s="304"/>
      <c r="AE2071" s="93" t="str">
        <f>VLOOKUP(B2071,SAOM!B$2:T3612,16,0)</f>
        <v>-</v>
      </c>
      <c r="AF2071" s="93">
        <f t="shared" si="121"/>
        <v>41547</v>
      </c>
      <c r="AG2071" s="14" t="e">
        <f>VLOOKUP(D2071,Monitoramento!A$2:C2428,3,0)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20042</v>
      </c>
      <c r="AA2072" s="288">
        <v>41452</v>
      </c>
      <c r="AB2072" s="47">
        <v>41512</v>
      </c>
      <c r="AC2072" s="289">
        <f>VLOOKUP(D2072,Faturamento!D$3:F3508,3,0)</f>
        <v>41483</v>
      </c>
      <c r="AD2072" s="290"/>
      <c r="AE2072" s="291" t="str">
        <f>VLOOKUP(B2072,SAOM!B$2:T3613,16,0)</f>
        <v>-</v>
      </c>
      <c r="AF2072" s="292">
        <f t="shared" si="121"/>
        <v>41542</v>
      </c>
      <c r="AG2072" s="14">
        <f>VLOOKUP(D2072,Monitoramento!A$2:C2429,3,0)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14050</v>
      </c>
      <c r="M2073" s="22" t="str">
        <f>VLOOKUP(B2073,SAOM!B$2:F3900,5,0)</f>
        <v>SH Sat</v>
      </c>
      <c r="N2073" s="300" t="s">
        <v>13811</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14581</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VLOOKUP(D2073,Monitoramento!A$2:C2430,3,0)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17601</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VLOOKUP(D2074,Monitoramento!A$2:C2431,3,0)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17601</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19362</v>
      </c>
      <c r="AA2075" s="302"/>
      <c r="AB2075" s="303" t="s">
        <v>455</v>
      </c>
      <c r="AC2075" s="262" t="s">
        <v>455</v>
      </c>
      <c r="AD2075" s="304" t="s">
        <v>455</v>
      </c>
      <c r="AE2075" s="93" t="str">
        <f>VLOOKUP(B2075,SAOM!B$2:T3616,16,0)</f>
        <v>PROPOSTO 	Estação Remota (1Mbps)
Feito alteração para 1Mb</v>
      </c>
      <c r="AF2075" s="93" t="s">
        <v>455</v>
      </c>
      <c r="AG2075" s="14" t="e">
        <f>VLOOKUP(D2075,Monitoramento!A$2:C2432,3,0)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17601</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19362</v>
      </c>
      <c r="AA2076" s="302"/>
      <c r="AB2076" s="303" t="s">
        <v>455</v>
      </c>
      <c r="AC2076" s="262" t="s">
        <v>455</v>
      </c>
      <c r="AD2076" s="304" t="s">
        <v>20374</v>
      </c>
      <c r="AE2076" s="93" t="str">
        <f>VLOOKUP(B2076,SAOM!B$2:T3617,16,0)</f>
        <v>PROPOSTO 	Estação Remota (1Mbps)
Alterado para 1Mb</v>
      </c>
      <c r="AF2076" s="93" t="s">
        <v>455</v>
      </c>
      <c r="AG2076" s="14" t="e">
        <f>VLOOKUP(D2076,Monitoramento!A$2:C2433,3,0)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9364</v>
      </c>
      <c r="AA2077" s="302">
        <v>41507</v>
      </c>
      <c r="AB2077" s="303" t="s">
        <v>455</v>
      </c>
      <c r="AC2077" s="262">
        <f>VLOOKUP(D2077,Faturamento!D$3:F3513,3,0)</f>
        <v>41538</v>
      </c>
      <c r="AD2077" s="304"/>
      <c r="AE2077" s="93" t="str">
        <f>VLOOKUP(B2077,SAOM!B$2:T3618,16,0)</f>
        <v>-</v>
      </c>
      <c r="AF2077" s="93" t="s">
        <v>455</v>
      </c>
      <c r="AG2077" s="14">
        <f>VLOOKUP(D2077,Monitoramento!A$2:C2434,3,0)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VLOOKUP(D2078,Monitoramento!A$2:C2435,3,0)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17601</v>
      </c>
      <c r="K2079" s="351" t="str">
        <f>VLOOKUP(B2079,SAOM!B$2:H3621,4,0)</f>
        <v>Paralisado</v>
      </c>
      <c r="L2079" s="354" t="s">
        <v>14050</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12721</v>
      </c>
      <c r="AA2079" s="360"/>
      <c r="AB2079" s="361" t="s">
        <v>455</v>
      </c>
      <c r="AC2079" s="362" t="s">
        <v>455</v>
      </c>
      <c r="AD2079" s="363" t="s">
        <v>20586</v>
      </c>
      <c r="AE2079" s="364" t="str">
        <f>VLOOKUP(B2079,SAOM!B$2:T3620,16,0)</f>
        <v>OS para o cancelamento da  OS 4304.
Concluido em 09/09/13</v>
      </c>
      <c r="AF2079" s="364" t="s">
        <v>455</v>
      </c>
      <c r="AG2079" s="14" t="e">
        <f>VLOOKUP(D2079,Monitoramento!A$2:C2436,3,0)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20588</v>
      </c>
      <c r="K2080" s="351" t="str">
        <f>VLOOKUP(B2080,SAOM!B$2:H3622,4,0)</f>
        <v>Agendado</v>
      </c>
      <c r="L2080" s="354" t="s">
        <v>14050</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20586</v>
      </c>
      <c r="AE2080" s="364" t="str">
        <f>VLOOKUP(B2080,SAOM!B$2:T3621,16,0)</f>
        <v>OS em substituição à 4304.</v>
      </c>
      <c r="AF2080" s="364" t="s">
        <v>455</v>
      </c>
      <c r="AG2080" s="14" t="e">
        <f>VLOOKUP(D2080,Monitoramento!A$2:C2437,3,0)</f>
        <v>#N/A</v>
      </c>
      <c r="AH2080" s="365" t="str">
        <f>VLOOKUP(B2080,SAOM!B$2:S4160,18,0)</f>
        <v>10.172.8.1</v>
      </c>
      <c r="AI2080" s="356" t="str">
        <f>VLOOKUP(B2080,SAOM!B$2:U3739,20,0)</f>
        <v>-</v>
      </c>
    </row>
    <row r="2081" spans="1:35" s="48" customFormat="1">
      <c r="A2081" s="30">
        <v>8558</v>
      </c>
      <c r="B2081" s="22">
        <v>8558</v>
      </c>
      <c r="C2081" s="22">
        <v>8558</v>
      </c>
      <c r="D2081" s="22" t="s">
        <v>22707</v>
      </c>
      <c r="E2081" s="17">
        <v>41577</v>
      </c>
      <c r="F2081" s="17">
        <f t="shared" ref="F2081:F2087" si="123">E2081+45</f>
        <v>41622</v>
      </c>
      <c r="G2081" s="17">
        <f>VLOOKUP(B2081,SAOM!B$2:D3626,3,0)</f>
        <v>41622</v>
      </c>
      <c r="H2081" s="17">
        <f t="shared" ref="H2081:H2087" si="124">F2081+15</f>
        <v>41637</v>
      </c>
      <c r="I2081" s="17" t="s">
        <v>455</v>
      </c>
      <c r="J2081" s="39" t="s">
        <v>17601</v>
      </c>
      <c r="K2081" s="22" t="str">
        <f>VLOOKUP(B2081,SAOM!B$2:H3623,4,0)</f>
        <v>Paralisado</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3717</v>
      </c>
      <c r="AA2081" s="93">
        <v>41619</v>
      </c>
      <c r="AB2081" s="463"/>
      <c r="AC2081" s="262" t="s">
        <v>455</v>
      </c>
      <c r="AD2081" s="62"/>
      <c r="AE2081" s="93" t="str">
        <f>VLOOKUP(B2081,SAOM!B$2:T3622,16,0)</f>
        <v>Concluído em 11/12/13
Conforme informações do Gestor: Mudar para sala que fica o Rack de Rede. Local é referente  a VSAT SES-SAIA-0747</v>
      </c>
      <c r="AF2081" s="93" t="s">
        <v>455</v>
      </c>
      <c r="AG2081" s="14" t="e">
        <f>VLOOKUP(D2081,Monitoramento!A$2:C2438,3,0)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17601</v>
      </c>
      <c r="K2082" s="22" t="str">
        <f>VLOOKUP(B2082,SAOM!B$2:H3624,4,0)</f>
        <v>Paralisado</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v>41600</v>
      </c>
      <c r="Z2082" s="31" t="s">
        <v>17525</v>
      </c>
      <c r="AA2082" s="93">
        <v>41600</v>
      </c>
      <c r="AB2082" s="463"/>
      <c r="AC2082" s="262" t="s">
        <v>455</v>
      </c>
      <c r="AD2082" s="62" t="s">
        <v>22718</v>
      </c>
      <c r="AE2082" s="93" t="str">
        <f>VLOOKUP(B2082,SAOM!B$2:T3623,16,0)</f>
        <v xml:space="preserve">Concluído em 22/11/13
Conforme informações do Gestor a desativação é devido a mudança de endereço da unidade para Rua chagas Dória 183  </v>
      </c>
      <c r="AF2082" s="93" t="s">
        <v>455</v>
      </c>
      <c r="AG2082" s="14" t="e">
        <f>VLOOKUP(D2082,Monitoramento!A$2:C2439,3,0)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63"/>
      <c r="AC2083" s="262" t="s">
        <v>455</v>
      </c>
      <c r="AD2083" s="62"/>
      <c r="AE2083" s="93" t="str">
        <f>VLOOKUP(B2083,SAOM!B$2:T3624,16,0)</f>
        <v>Alterar  SES-BETE-6540 para 1Mbps
08/10/2013 12:10:34 	Ivan Santos 	  	Solicitação Cancelada</v>
      </c>
      <c r="AF2083" s="93" t="s">
        <v>455</v>
      </c>
      <c r="AG2083" s="14" t="e">
        <f>VLOOKUP(D2083,Monitoramento!A$2:C2440,3,0)</f>
        <v>#N/A</v>
      </c>
      <c r="AH2083" s="263" t="str">
        <f>VLOOKUP(B2083,SAOM!B$2:S4163,18,0)</f>
        <v>10.176.5.129</v>
      </c>
      <c r="AI2083" s="31" t="str">
        <f>VLOOKUP(B2083,SAOM!B$2:U3742,20,0)</f>
        <v>-</v>
      </c>
    </row>
    <row r="2084" spans="1:35" s="48" customFormat="1">
      <c r="A2084" s="30">
        <v>8583</v>
      </c>
      <c r="B2084" s="22">
        <v>8583</v>
      </c>
      <c r="C2084" s="22">
        <v>8583</v>
      </c>
      <c r="D2084" s="22" t="s">
        <v>1662</v>
      </c>
      <c r="E2084" s="17">
        <v>41585</v>
      </c>
      <c r="F2084" s="17">
        <f t="shared" si="123"/>
        <v>41630</v>
      </c>
      <c r="G2084" s="17">
        <f>VLOOKUP(B2084,SAOM!B$2:D3629,3,0)</f>
        <v>41630</v>
      </c>
      <c r="H2084" s="17">
        <f t="shared" si="124"/>
        <v>41645</v>
      </c>
      <c r="I2084" s="17" t="s">
        <v>455</v>
      </c>
      <c r="J2084" s="39" t="s">
        <v>17601</v>
      </c>
      <c r="K2084" s="22" t="str">
        <f>VLOOKUP(B2084,SAOM!B$2:H3626,4,0)</f>
        <v>Paralisado</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3717</v>
      </c>
      <c r="AA2084" s="93">
        <v>41619</v>
      </c>
      <c r="AB2084" s="463"/>
      <c r="AC2084" s="262" t="s">
        <v>455</v>
      </c>
      <c r="AD2084" s="62"/>
      <c r="AE2084" s="93"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93" t="s">
        <v>455</v>
      </c>
      <c r="AG2084" s="14" t="e">
        <f>VLOOKUP(D2084,Monitoramento!A$2:C2441,3,0)</f>
        <v>#N/A</v>
      </c>
      <c r="AH2084" s="263" t="str">
        <f>VLOOKUP(B2084,SAOM!B$2:S4164,18,0)</f>
        <v>10.144.132.1</v>
      </c>
      <c r="AI2084" s="31" t="str">
        <f>VLOOKUP(B2084,SAOM!B$2:U3743,20,0)</f>
        <v>-</v>
      </c>
    </row>
    <row r="2085" spans="1:35" s="48" customFormat="1">
      <c r="A2085" s="30">
        <v>8683</v>
      </c>
      <c r="B2085" s="22">
        <v>8683</v>
      </c>
      <c r="C2085" s="22">
        <v>8683</v>
      </c>
      <c r="D2085" s="22" t="s">
        <v>8959</v>
      </c>
      <c r="E2085" s="17">
        <v>41596</v>
      </c>
      <c r="F2085" s="17">
        <f t="shared" si="123"/>
        <v>41641</v>
      </c>
      <c r="G2085" s="17">
        <f>VLOOKUP(B2085,SAOM!B$2:D3630,3,0)</f>
        <v>41596</v>
      </c>
      <c r="H2085" s="17">
        <f t="shared" si="124"/>
        <v>41656</v>
      </c>
      <c r="I2085" s="17" t="s">
        <v>455</v>
      </c>
      <c r="J2085" s="39" t="s">
        <v>17601</v>
      </c>
      <c r="K2085" s="22" t="str">
        <f>VLOOKUP(B2085,SAOM!B$2:H3627,4,0)</f>
        <v>Paralisado</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17525</v>
      </c>
      <c r="AA2085" s="93">
        <v>41611</v>
      </c>
      <c r="AB2085" s="463"/>
      <c r="AC2085" s="262" t="s">
        <v>455</v>
      </c>
      <c r="AD2085" s="62"/>
      <c r="AE2085" s="93" t="str">
        <f>VLOOKUP(B2085,SAOM!B$2:T3626,16,0)</f>
        <v>Concluído em 03/12/123
18/11/2013 09:16:04 	Carla O. Rocha 	Gentileza realizar a desativação do DHCP.  	Solicitação Enviada a Operadora</v>
      </c>
      <c r="AF2085" s="93" t="s">
        <v>455</v>
      </c>
      <c r="AG2085" s="14" t="e">
        <f>VLOOKUP(D2085,Monitoramento!A$2:C2442,3,0)</f>
        <v>#N/A</v>
      </c>
      <c r="AH2085" s="263" t="str">
        <f>VLOOKUP(B2085,SAOM!B$2:S4165,18,0)</f>
        <v>10.144.131.1</v>
      </c>
      <c r="AI2085" s="31" t="str">
        <f>VLOOKUP(B2085,SAOM!B$2:U3744,20,0)</f>
        <v>-</v>
      </c>
    </row>
    <row r="2086" spans="1:35" s="462" customFormat="1">
      <c r="A2086" s="450">
        <v>8588</v>
      </c>
      <c r="B2086" s="451">
        <v>8588</v>
      </c>
      <c r="C2086" s="451">
        <v>8588</v>
      </c>
      <c r="D2086" s="451" t="s">
        <v>15496</v>
      </c>
      <c r="E2086" s="452">
        <v>41590</v>
      </c>
      <c r="F2086" s="452">
        <f t="shared" si="123"/>
        <v>41635</v>
      </c>
      <c r="G2086" s="452">
        <f>VLOOKUP(B2086,SAOM!B$2:D3631,3,0)</f>
        <v>41635</v>
      </c>
      <c r="H2086" s="452">
        <f t="shared" si="124"/>
        <v>41650</v>
      </c>
      <c r="I2086" s="452" t="s">
        <v>455</v>
      </c>
      <c r="J2086" s="453" t="s">
        <v>20588</v>
      </c>
      <c r="K2086" s="451" t="str">
        <f>VLOOKUP(B2086,SAOM!B$2:H3628,4,0)</f>
        <v>A agendar</v>
      </c>
      <c r="L2086" s="453" t="s">
        <v>613</v>
      </c>
      <c r="M2086" s="451" t="str">
        <f>VLOOKUP(B2086,SAOM!B$2:F3913,5,0)</f>
        <v>Vodanet</v>
      </c>
      <c r="N2086" s="454" t="s">
        <v>168</v>
      </c>
      <c r="O2086" s="455" t="str">
        <f>VLOOKUP(N2086,Coordenadas!B$2:C2934,2,0)</f>
        <v>NORTE DE MINAS</v>
      </c>
      <c r="P2086" s="455" t="str">
        <f>VLOOKUP(N2086,Coordenadas!B$2:D2934,3,0)</f>
        <v xml:space="preserve"> 15°48'24.23"S</v>
      </c>
      <c r="Q2086" s="455" t="str">
        <f>VLOOKUP(N2086,Coordenadas!B$2:E2934,4,0)</f>
        <v xml:space="preserve"> 42°13'32.47"O</v>
      </c>
      <c r="R2086" s="451">
        <v>4033</v>
      </c>
      <c r="S2086" s="452" t="s">
        <v>455</v>
      </c>
      <c r="T2086" s="456" t="str">
        <f>VLOOKUP(B2086,SAOM!B$2:M3628,9,0)</f>
        <v>ANDREIA CASSIA ALVES FERREIRA</v>
      </c>
      <c r="U2086" s="452" t="str">
        <f>VLOOKUP(B2086,SAOM!B$2:N3628,10,0)</f>
        <v xml:space="preserve">Pç Vereador Farley Martins de Oliveira, 20 CVV Taiobeiras </v>
      </c>
      <c r="V2086" s="456" t="str">
        <f>VLOOKUP(B2086,SAOM!B$2:P3628,12,0)</f>
        <v>38 3845-3799</v>
      </c>
      <c r="W2086" s="456" t="str">
        <f>VLOOKUP(B2086,SAOM!B$2:O3628,11,0)</f>
        <v>39550-000</v>
      </c>
      <c r="X2086" s="451" t="str">
        <f>VLOOKUP(B2086,SAOM!B$2:Q3628,13,0)</f>
        <v>-</v>
      </c>
      <c r="Y2086" s="452"/>
      <c r="Z2086" s="455"/>
      <c r="AA2086" s="457"/>
      <c r="AB2086" s="458"/>
      <c r="AC2086" s="459" t="s">
        <v>455</v>
      </c>
      <c r="AD2086" s="460"/>
      <c r="AE2086" s="457" t="str">
        <f>VLOOKUP(B2086,SAOM!B$2:T3627,16,0)</f>
        <v>SES-TAAS-5276
12/11/2013 09:23:18 	Carla O. Rocha 	Mudança para a sala onde fica o Rack  	Solicitação Enviada a Operadora</v>
      </c>
      <c r="AF2086" s="457" t="s">
        <v>455</v>
      </c>
      <c r="AG2086" s="14" t="e">
        <f>VLOOKUP(D2086,Monitoramento!A$2:C2443,3,0)</f>
        <v>#N/A</v>
      </c>
      <c r="AH2086" s="461" t="str">
        <f>VLOOKUP(B2086,SAOM!B$2:S4166,18,0)</f>
        <v>10.174.76.1</v>
      </c>
      <c r="AI2086" s="455"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14050</v>
      </c>
      <c r="M2087" s="22" t="str">
        <f>VLOOKUP(B2087,SAOM!B$2:F3914,5,0)</f>
        <v>SH Sat</v>
      </c>
      <c r="N2087" s="300" t="s">
        <v>13748</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22709</v>
      </c>
      <c r="AA2087" s="93">
        <v>41606</v>
      </c>
      <c r="AB2087" s="463">
        <v>41611</v>
      </c>
      <c r="AC2087" s="262" t="s">
        <v>455</v>
      </c>
      <c r="AD2087" s="62"/>
      <c r="AE2087" s="93" t="str">
        <f>VLOOKUP(B2087,SAOM!B$2:T3628,16,0)</f>
        <v>-</v>
      </c>
      <c r="AF2087" s="93" t="s">
        <v>455</v>
      </c>
      <c r="AG2087" s="14" t="e">
        <f>VLOOKUP(D2087,Monitoramento!A$2:C2444,3,0)</f>
        <v>#N/A</v>
      </c>
      <c r="AH2087" s="263" t="str">
        <f>VLOOKUP(B2087,SAOM!B$2:S4167,18,0)</f>
        <v>10.176.5.193</v>
      </c>
      <c r="AI2087" s="31" t="str">
        <f>VLOOKUP(B2087,SAOM!B$2:U3746,20,0)</f>
        <v>Conectado ao modem</v>
      </c>
    </row>
    <row r="2088" spans="1:35" s="259" customFormat="1">
      <c r="A2088" s="30">
        <v>8708</v>
      </c>
      <c r="B2088" s="22">
        <v>8708</v>
      </c>
      <c r="C2088" s="22">
        <v>8708</v>
      </c>
      <c r="D2088" s="22" t="s">
        <v>19634</v>
      </c>
      <c r="E2088" s="298">
        <v>41603</v>
      </c>
      <c r="F2088" s="298">
        <f t="shared" ref="F2088" si="125">E2088+45</f>
        <v>41648</v>
      </c>
      <c r="G2088" s="17">
        <f>VLOOKUP(B2088,SAOM!B$2:D3633,3,0)</f>
        <v>41648</v>
      </c>
      <c r="H2088" s="298">
        <f t="shared" ref="H2088" si="126">F2088+15</f>
        <v>41663</v>
      </c>
      <c r="I2088" s="17" t="s">
        <v>455</v>
      </c>
      <c r="J2088" s="39" t="s">
        <v>17601</v>
      </c>
      <c r="K2088" s="22" t="str">
        <f>VLOOKUP(B2088,SAOM!B$2:H3630,4,0)</f>
        <v>A agendar</v>
      </c>
      <c r="L2088" s="39" t="s">
        <v>613</v>
      </c>
      <c r="M2088" s="22" t="str">
        <f>VLOOKUP(B2088,SAOM!B$2:F3915,5,0)</f>
        <v>Vodanet</v>
      </c>
      <c r="N2088" s="300" t="s">
        <v>13786</v>
      </c>
      <c r="O2088" s="31" t="str">
        <f>VLOOKUP(N2088,Coordenadas!B$2:C2936,2,0)</f>
        <v>JEQUITINHONHA</v>
      </c>
      <c r="P2088" s="31" t="str">
        <f>VLOOKUP(N2088,Coordenadas!B$2:D2936,3,0)</f>
        <v>17°52'S</v>
      </c>
      <c r="Q2088" s="31" t="str">
        <f>VLOOKUP(N2088,Coordenadas!B$2:E2936,4,0)</f>
        <v>42°52'O</v>
      </c>
      <c r="R2088" s="301">
        <v>4033</v>
      </c>
      <c r="S2088" s="298">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98">
        <v>41614</v>
      </c>
      <c r="Z2088" s="31" t="s">
        <v>17525</v>
      </c>
      <c r="AA2088" s="302">
        <v>41614</v>
      </c>
      <c r="AB2088" s="303"/>
      <c r="AC2088" s="262" t="s">
        <v>455</v>
      </c>
      <c r="AD2088" s="304" t="s">
        <v>22699</v>
      </c>
      <c r="AE2088" s="93" t="str">
        <f>VLOOKUP(B2088,SAOM!B$2:T3629,16,0)</f>
        <v>Desinstalação do acesso  	SES-ITBA-5998. Local irá mudar de endereço.</v>
      </c>
      <c r="AF2088" s="93" t="s">
        <v>455</v>
      </c>
      <c r="AG2088" s="14" t="e">
        <f>VLOOKUP(D2088,Monitoramento!A$2:C2445,3,0)</f>
        <v>#N/A</v>
      </c>
      <c r="AH2088" s="263" t="str">
        <f>VLOOKUP(B2088,SAOM!B$2:S4168,18,0)</f>
        <v>10.175.91.1</v>
      </c>
      <c r="AI2088" s="31" t="str">
        <f>VLOOKUP(B2088,SAOM!B$2:U3747,20,0)</f>
        <v>-</v>
      </c>
    </row>
    <row r="2089" spans="1:35" s="462" customFormat="1">
      <c r="A2089" s="450">
        <v>8709</v>
      </c>
      <c r="B2089" s="451">
        <v>8709</v>
      </c>
      <c r="C2089" s="451">
        <v>8709</v>
      </c>
      <c r="D2089" s="451" t="s">
        <v>19634</v>
      </c>
      <c r="E2089" s="452">
        <v>41613</v>
      </c>
      <c r="F2089" s="452">
        <f t="shared" ref="F2089" si="127">E2089+45</f>
        <v>41658</v>
      </c>
      <c r="G2089" s="452">
        <f>VLOOKUP(B2089,SAOM!B$2:D3634,3,0)</f>
        <v>41658</v>
      </c>
      <c r="H2089" s="452">
        <f t="shared" ref="H2089" si="128">F2089+15</f>
        <v>41673</v>
      </c>
      <c r="I2089" s="452" t="s">
        <v>455</v>
      </c>
      <c r="J2089" s="453" t="s">
        <v>22746</v>
      </c>
      <c r="K2089" s="451" t="str">
        <f>VLOOKUP(B2089,SAOM!B$2:H3631,4,0)</f>
        <v>Agendado</v>
      </c>
      <c r="L2089" s="453" t="s">
        <v>613</v>
      </c>
      <c r="M2089" s="451" t="str">
        <f>VLOOKUP(B2089,SAOM!B$2:F3916,5,0)</f>
        <v>Vodanet</v>
      </c>
      <c r="N2089" s="454" t="s">
        <v>13786</v>
      </c>
      <c r="O2089" s="455" t="str">
        <f>VLOOKUP(N2089,Coordenadas!B$2:C2937,2,0)</f>
        <v>JEQUITINHONHA</v>
      </c>
      <c r="P2089" s="455" t="str">
        <f>VLOOKUP(N2089,Coordenadas!B$2:D2937,3,0)</f>
        <v>17°52'S</v>
      </c>
      <c r="Q2089" s="455" t="str">
        <f>VLOOKUP(N2089,Coordenadas!B$2:E2937,4,0)</f>
        <v>42°52'O</v>
      </c>
      <c r="R2089" s="451">
        <v>4033</v>
      </c>
      <c r="S2089" s="452">
        <v>41602</v>
      </c>
      <c r="T2089" s="456" t="str">
        <f>VLOOKUP(B2089,SAOM!B$2:M3631,9,0)</f>
        <v>Vera Lúcia Vieira</v>
      </c>
      <c r="U2089" s="452" t="str">
        <f>VLOOKUP(B2089,SAOM!B$2:N3631,10,0)</f>
        <v>Rua Carbonita nº 151 ESF São Geraldo  - São Geraldo</v>
      </c>
      <c r="V2089" s="456" t="str">
        <f>VLOOKUP(B2089,SAOM!B$2:P3631,12,0)</f>
        <v>(38) 35211004</v>
      </c>
      <c r="W2089" s="456" t="str">
        <f>VLOOKUP(B2089,SAOM!B$2:O3631,11,0)</f>
        <v>39670-970</v>
      </c>
      <c r="X2089" s="451" t="str">
        <f>VLOOKUP(B2089,SAOM!B$2:Q3631,13,0)</f>
        <v>00:20:0e:10:5d:47</v>
      </c>
      <c r="Y2089" s="452">
        <v>41627</v>
      </c>
      <c r="Z2089" s="31" t="s">
        <v>17525</v>
      </c>
      <c r="AA2089" s="457"/>
      <c r="AB2089" s="458"/>
      <c r="AC2089" s="459" t="s">
        <v>455</v>
      </c>
      <c r="AD2089" s="460"/>
      <c r="AE2089" s="457" t="str">
        <f>VLOOKUP(B2089,SAOM!B$2:T3630,16,0)</f>
        <v>-</v>
      </c>
      <c r="AF2089" s="457" t="s">
        <v>455</v>
      </c>
      <c r="AG2089" s="466" t="e">
        <f>VLOOKUP(D2089,Monitoramento!A$2:C2446,3,0)</f>
        <v>#N/A</v>
      </c>
      <c r="AH2089" s="461" t="str">
        <f>VLOOKUP(B2089,SAOM!B$2:S4169,18,0)</f>
        <v>10.176.6.1</v>
      </c>
      <c r="AI2089" s="455" t="str">
        <f>VLOOKUP(B2089,SAOM!B$2:U3748,20,0)</f>
        <v>Conectado ao modem</v>
      </c>
    </row>
    <row r="2090" spans="1:35" s="48" customFormat="1">
      <c r="A2090" s="30">
        <v>8781</v>
      </c>
      <c r="B2090" s="22">
        <v>8781</v>
      </c>
      <c r="C2090" s="22">
        <v>8781</v>
      </c>
      <c r="D2090" s="22" t="str">
        <f>VLOOKUP(B2090,SAOM!B$2:H3748,7,0)</f>
        <v>-</v>
      </c>
      <c r="E2090" s="17">
        <v>41631</v>
      </c>
      <c r="F2090" s="17">
        <f t="shared" ref="F2090:F2097" si="129">E2090+45</f>
        <v>41676</v>
      </c>
      <c r="G2090" s="17">
        <f>VLOOKUP(B2090,SAOM!B$2:D3635,3,0)</f>
        <v>41676</v>
      </c>
      <c r="H2090" s="17">
        <f t="shared" ref="H2090:H2097" si="130">F2090+15</f>
        <v>41691</v>
      </c>
      <c r="I2090" s="17" t="s">
        <v>455</v>
      </c>
      <c r="J2090" s="39" t="s">
        <v>22786</v>
      </c>
      <c r="K2090" s="22" t="str">
        <f>VLOOKUP(B2090,SAOM!B$2:H3632,4,0)</f>
        <v>A agendar</v>
      </c>
      <c r="L2090" s="39" t="s">
        <v>14050</v>
      </c>
      <c r="M2090" s="22" t="str">
        <f>VLOOKUP(B2090,SAOM!B$2:F3917,5,0)</f>
        <v>SH Sat</v>
      </c>
      <c r="N2090" s="300" t="s">
        <v>13725</v>
      </c>
      <c r="O2090" s="31" t="str">
        <f>VLOOKUP(N2090,Coordenadas!B$2:C2938,2,0)</f>
        <v>JEQUITINHONHA</v>
      </c>
      <c r="P2090" s="31" t="str">
        <f>VLOOKUP(N2090,Coordenadas!B$2:D2938,3,0)</f>
        <v>17°05'S</v>
      </c>
      <c r="Q2090" s="31" t="str">
        <f>VLOOKUP(N2090,Coordenadas!B$2:E2938,4,0)</f>
        <v>42°32'O</v>
      </c>
      <c r="R2090" s="301">
        <v>4033</v>
      </c>
      <c r="S2090" s="17">
        <v>41628</v>
      </c>
      <c r="T2090" s="45" t="str">
        <f>VLOOKUP(B2090,SAOM!B$2:M3632,9,0)</f>
        <v>Delaine Oliveira</v>
      </c>
      <c r="U2090" s="17" t="str">
        <f>VLOOKUP(B2090,SAOM!B$2:N3632,10,0)</f>
        <v>Rua Principal - UBS Batireiro - Batireiro</v>
      </c>
      <c r="V2090" s="45" t="str">
        <f>VLOOKUP(B2090,SAOM!B$2:P3632,12,0)</f>
        <v>33 8846 2276</v>
      </c>
      <c r="W2090" s="45" t="str">
        <f>VLOOKUP(B2090,SAOM!B$2:O3632,11,0)</f>
        <v>39648-000</v>
      </c>
      <c r="X2090" s="22" t="str">
        <f>VLOOKUP(B2090,SAOM!B$2:Q3632,13,0)</f>
        <v>-</v>
      </c>
      <c r="Y2090" s="17"/>
      <c r="Z2090" s="31"/>
      <c r="AA2090" s="93"/>
      <c r="AB2090" s="463"/>
      <c r="AC2090" s="262" t="s">
        <v>455</v>
      </c>
      <c r="AD2090" s="62"/>
      <c r="AE2090" s="93" t="str">
        <f>VLOOKUP(B2090,SAOM!B$2:T3631,16,0)</f>
        <v>UBS Batireiro</v>
      </c>
      <c r="AF2090" s="93" t="s">
        <v>455</v>
      </c>
      <c r="AG2090" s="14" t="e">
        <f>VLOOKUP(D2090,Monitoramento!A$2:C2447,3,0)</f>
        <v>#N/A</v>
      </c>
      <c r="AH2090" s="263" t="str">
        <f>VLOOKUP(B2090,SAOM!B$2:S4170,18,0)</f>
        <v>10.176.6.65</v>
      </c>
      <c r="AI2090" s="31" t="str">
        <f>VLOOKUP(B2090,SAOM!B$2:U3749,20,0)</f>
        <v>-</v>
      </c>
    </row>
    <row r="2091" spans="1:35" s="48" customFormat="1">
      <c r="A2091" s="30">
        <v>8782</v>
      </c>
      <c r="B2091" s="22">
        <v>8782</v>
      </c>
      <c r="C2091" s="22">
        <v>8782</v>
      </c>
      <c r="D2091" s="22" t="str">
        <f>VLOOKUP(B2091,SAOM!B$2:H3749,7,0)</f>
        <v>-</v>
      </c>
      <c r="E2091" s="17">
        <v>41631</v>
      </c>
      <c r="F2091" s="17">
        <f t="shared" si="129"/>
        <v>41676</v>
      </c>
      <c r="G2091" s="17">
        <f>VLOOKUP(B2091,SAOM!B$2:D3636,3,0)</f>
        <v>41676</v>
      </c>
      <c r="H2091" s="17">
        <f t="shared" si="130"/>
        <v>41691</v>
      </c>
      <c r="I2091" s="17" t="s">
        <v>455</v>
      </c>
      <c r="J2091" s="39" t="s">
        <v>22786</v>
      </c>
      <c r="K2091" s="22" t="str">
        <f>VLOOKUP(B2091,SAOM!B$2:H3633,4,0)</f>
        <v>A agendar</v>
      </c>
      <c r="L2091" s="39" t="s">
        <v>14050</v>
      </c>
      <c r="M2091" s="22" t="str">
        <f>VLOOKUP(B2091,SAOM!B$2:F3918,5,0)</f>
        <v>SH Sat</v>
      </c>
      <c r="N2091" s="300" t="s">
        <v>13725</v>
      </c>
      <c r="O2091" s="31" t="str">
        <f>VLOOKUP(N2091,Coordenadas!B$2:C2939,2,0)</f>
        <v>JEQUITINHONHA</v>
      </c>
      <c r="P2091" s="31" t="str">
        <f>VLOOKUP(N2091,Coordenadas!B$2:D2939,3,0)</f>
        <v>17°05'S</v>
      </c>
      <c r="Q2091" s="31" t="str">
        <f>VLOOKUP(N2091,Coordenadas!B$2:E2939,4,0)</f>
        <v>42°32'O</v>
      </c>
      <c r="R2091" s="301">
        <v>4033</v>
      </c>
      <c r="S2091" s="17">
        <v>41628</v>
      </c>
      <c r="T2091" s="45" t="str">
        <f>VLOOKUP(B2091,SAOM!B$2:M3633,9,0)</f>
        <v>Rosangela Cordeiro</v>
      </c>
      <c r="U2091" s="17" t="str">
        <f>VLOOKUP(B2091,SAOM!B$2:N3633,10,0)</f>
        <v>Rua Tancredo Neves, s/n - UBS Chapada do Norte - São Geraldo</v>
      </c>
      <c r="V2091" s="45" t="str">
        <f>VLOOKUP(B2091,SAOM!B$2:P3633,12,0)</f>
        <v>33 8829 2220</v>
      </c>
      <c r="W2091" s="45" t="str">
        <f>VLOOKUP(B2091,SAOM!B$2:O3633,11,0)</f>
        <v>39648-000</v>
      </c>
      <c r="X2091" s="22" t="str">
        <f>VLOOKUP(B2091,SAOM!B$2:Q3633,13,0)</f>
        <v>-</v>
      </c>
      <c r="Y2091" s="17"/>
      <c r="Z2091" s="31"/>
      <c r="AA2091" s="93"/>
      <c r="AB2091" s="463"/>
      <c r="AC2091" s="262" t="s">
        <v>455</v>
      </c>
      <c r="AD2091" s="62"/>
      <c r="AE2091" s="93" t="str">
        <f>VLOOKUP(B2091,SAOM!B$2:T3632,16,0)</f>
        <v xml:space="preserve">UBS Chapada do Norte </v>
      </c>
      <c r="AF2091" s="93" t="s">
        <v>455</v>
      </c>
      <c r="AG2091" s="14" t="e">
        <f>VLOOKUP(D2091,Monitoramento!A$2:C2448,3,0)</f>
        <v>#N/A</v>
      </c>
      <c r="AH2091" s="263" t="str">
        <f>VLOOKUP(B2091,SAOM!B$2:S4171,18,0)</f>
        <v>10.176.6.129</v>
      </c>
      <c r="AI2091" s="31" t="str">
        <f>VLOOKUP(B2091,SAOM!B$2:U3750,20,0)</f>
        <v>-</v>
      </c>
    </row>
    <row r="2092" spans="1:35" s="48" customFormat="1">
      <c r="A2092" s="30">
        <v>8783</v>
      </c>
      <c r="B2092" s="22">
        <v>8783</v>
      </c>
      <c r="C2092" s="22">
        <v>8783</v>
      </c>
      <c r="D2092" s="22" t="str">
        <f>VLOOKUP(B2092,SAOM!B$2:H3750,7,0)</f>
        <v>-</v>
      </c>
      <c r="E2092" s="17">
        <v>41631</v>
      </c>
      <c r="F2092" s="17">
        <f t="shared" si="129"/>
        <v>41676</v>
      </c>
      <c r="G2092" s="17">
        <f>VLOOKUP(B2092,SAOM!B$2:D3637,3,0)</f>
        <v>41676</v>
      </c>
      <c r="H2092" s="17">
        <f t="shared" si="130"/>
        <v>41691</v>
      </c>
      <c r="I2092" s="17" t="s">
        <v>455</v>
      </c>
      <c r="J2092" s="39" t="s">
        <v>22786</v>
      </c>
      <c r="K2092" s="22" t="str">
        <f>VLOOKUP(B2092,SAOM!B$2:H3634,4,0)</f>
        <v>A agendar</v>
      </c>
      <c r="L2092" s="39" t="s">
        <v>14050</v>
      </c>
      <c r="M2092" s="22" t="str">
        <f>VLOOKUP(B2092,SAOM!B$2:F3919,5,0)</f>
        <v>SH Sat</v>
      </c>
      <c r="N2092" s="300" t="s">
        <v>13725</v>
      </c>
      <c r="O2092" s="31" t="str">
        <f>VLOOKUP(N2092,Coordenadas!B$2:C2940,2,0)</f>
        <v>JEQUITINHONHA</v>
      </c>
      <c r="P2092" s="31" t="str">
        <f>VLOOKUP(N2092,Coordenadas!B$2:D2940,3,0)</f>
        <v>17°05'S</v>
      </c>
      <c r="Q2092" s="31" t="str">
        <f>VLOOKUP(N2092,Coordenadas!B$2:E2940,4,0)</f>
        <v>42°32'O</v>
      </c>
      <c r="R2092" s="301">
        <v>4033</v>
      </c>
      <c r="S2092" s="17">
        <v>41628</v>
      </c>
      <c r="T2092" s="45" t="str">
        <f>VLOOKUP(B2092,SAOM!B$2:M3634,9,0)</f>
        <v>Wany Neiva Benicio</v>
      </c>
      <c r="U2092" s="17" t="str">
        <f>VLOOKUP(B2092,SAOM!B$2:N3634,10,0)</f>
        <v xml:space="preserve">Rua Principal/Rural - Granjas do Norte - UBS Granjas do Norte </v>
      </c>
      <c r="V2092" s="45" t="str">
        <f>VLOOKUP(B2092,SAOM!B$2:P3634,12,0)</f>
        <v>33 9143 2551</v>
      </c>
      <c r="W2092" s="45" t="str">
        <f>VLOOKUP(B2092,SAOM!B$2:O3634,11,0)</f>
        <v>39648-000</v>
      </c>
      <c r="X2092" s="22" t="str">
        <f>VLOOKUP(B2092,SAOM!B$2:Q3634,13,0)</f>
        <v>-</v>
      </c>
      <c r="Y2092" s="17"/>
      <c r="Z2092" s="31"/>
      <c r="AA2092" s="93"/>
      <c r="AB2092" s="463"/>
      <c r="AC2092" s="262" t="s">
        <v>455</v>
      </c>
      <c r="AD2092" s="62"/>
      <c r="AE2092" s="93" t="str">
        <f>VLOOKUP(B2092,SAOM!B$2:T3633,16,0)</f>
        <v xml:space="preserve">UBS Granjas do Norte </v>
      </c>
      <c r="AF2092" s="93" t="s">
        <v>455</v>
      </c>
      <c r="AG2092" s="14" t="e">
        <f>VLOOKUP(D2092,Monitoramento!A$2:C2449,3,0)</f>
        <v>#N/A</v>
      </c>
      <c r="AH2092" s="263" t="str">
        <f>VLOOKUP(B2092,SAOM!B$2:S4172,18,0)</f>
        <v>10.176.6.193</v>
      </c>
      <c r="AI2092" s="31" t="str">
        <f>VLOOKUP(B2092,SAOM!B$2:U3751,20,0)</f>
        <v>-</v>
      </c>
    </row>
    <row r="2093" spans="1:35" s="48" customFormat="1">
      <c r="A2093" s="30">
        <v>8784</v>
      </c>
      <c r="B2093" s="22">
        <v>8784</v>
      </c>
      <c r="C2093" s="22">
        <v>8784</v>
      </c>
      <c r="D2093" s="22" t="str">
        <f>VLOOKUP(B2093,SAOM!B$2:H3751,7,0)</f>
        <v>-</v>
      </c>
      <c r="E2093" s="17">
        <v>41631</v>
      </c>
      <c r="F2093" s="17">
        <f t="shared" si="129"/>
        <v>41676</v>
      </c>
      <c r="G2093" s="17">
        <f>VLOOKUP(B2093,SAOM!B$2:D3638,3,0)</f>
        <v>41676</v>
      </c>
      <c r="H2093" s="17">
        <f t="shared" si="130"/>
        <v>41691</v>
      </c>
      <c r="I2093" s="17" t="s">
        <v>455</v>
      </c>
      <c r="J2093" s="39" t="s">
        <v>22786</v>
      </c>
      <c r="K2093" s="22" t="str">
        <f>VLOOKUP(B2093,SAOM!B$2:H3635,4,0)</f>
        <v>A agendar</v>
      </c>
      <c r="L2093" s="39" t="s">
        <v>14050</v>
      </c>
      <c r="M2093" s="22" t="str">
        <f>VLOOKUP(B2093,SAOM!B$2:F3920,5,0)</f>
        <v>SH Sat</v>
      </c>
      <c r="N2093" s="300" t="s">
        <v>13725</v>
      </c>
      <c r="O2093" s="31" t="str">
        <f>VLOOKUP(N2093,Coordenadas!B$2:C2941,2,0)</f>
        <v>JEQUITINHONHA</v>
      </c>
      <c r="P2093" s="31" t="str">
        <f>VLOOKUP(N2093,Coordenadas!B$2:D2941,3,0)</f>
        <v>17°05'S</v>
      </c>
      <c r="Q2093" s="31" t="str">
        <f>VLOOKUP(N2093,Coordenadas!B$2:E2941,4,0)</f>
        <v>42°32'O</v>
      </c>
      <c r="R2093" s="301">
        <v>4033</v>
      </c>
      <c r="S2093" s="17">
        <v>41628</v>
      </c>
      <c r="T2093" s="45" t="str">
        <f>VLOOKUP(B2093,SAOM!B$2:M3635,9,0)</f>
        <v>Edinan Geraldo</v>
      </c>
      <c r="U2093" s="17" t="str">
        <f>VLOOKUP(B2093,SAOM!B$2:N3635,10,0)</f>
        <v>Rua Principal - UBS Santa Rita do Araç - Santa Rita</v>
      </c>
      <c r="V2093" s="45" t="str">
        <f>VLOOKUP(B2093,SAOM!B$2:P3635,12,0)</f>
        <v xml:space="preserve"> 33 8806 3396</v>
      </c>
      <c r="W2093" s="45" t="str">
        <f>VLOOKUP(B2093,SAOM!B$2:O3635,11,0)</f>
        <v>39648-000</v>
      </c>
      <c r="X2093" s="22" t="str">
        <f>VLOOKUP(B2093,SAOM!B$2:Q3635,13,0)</f>
        <v>-</v>
      </c>
      <c r="Y2093" s="17"/>
      <c r="Z2093" s="31"/>
      <c r="AA2093" s="93"/>
      <c r="AB2093" s="463"/>
      <c r="AC2093" s="262" t="s">
        <v>455</v>
      </c>
      <c r="AD2093" s="62"/>
      <c r="AE2093" s="93" t="str">
        <f>VLOOKUP(B2093,SAOM!B$2:T3634,16,0)</f>
        <v xml:space="preserve">UBS Santa Rita do Araç </v>
      </c>
      <c r="AF2093" s="93" t="s">
        <v>455</v>
      </c>
      <c r="AG2093" s="14" t="e">
        <f>VLOOKUP(D2093,Monitoramento!A$2:C2450,3,0)</f>
        <v>#N/A</v>
      </c>
      <c r="AH2093" s="263" t="str">
        <f>VLOOKUP(B2093,SAOM!B$2:S4173,18,0)</f>
        <v>10.176.7.1</v>
      </c>
      <c r="AI2093" s="31" t="str">
        <f>VLOOKUP(B2093,SAOM!B$2:U3752,20,0)</f>
        <v>-</v>
      </c>
    </row>
    <row r="2094" spans="1:35" s="48" customFormat="1">
      <c r="A2094" s="30">
        <v>8785</v>
      </c>
      <c r="B2094" s="22">
        <v>8785</v>
      </c>
      <c r="C2094" s="22">
        <v>8785</v>
      </c>
      <c r="D2094" s="22" t="str">
        <f>VLOOKUP(B2094,SAOM!B$2:H3752,7,0)</f>
        <v>-</v>
      </c>
      <c r="E2094" s="17">
        <v>41631</v>
      </c>
      <c r="F2094" s="17">
        <f t="shared" si="129"/>
        <v>41676</v>
      </c>
      <c r="G2094" s="17">
        <f>VLOOKUP(B2094,SAOM!B$2:D3639,3,0)</f>
        <v>41676</v>
      </c>
      <c r="H2094" s="17">
        <f t="shared" si="130"/>
        <v>41691</v>
      </c>
      <c r="I2094" s="17" t="s">
        <v>455</v>
      </c>
      <c r="J2094" s="39" t="s">
        <v>22786</v>
      </c>
      <c r="K2094" s="22" t="str">
        <f>VLOOKUP(B2094,SAOM!B$2:H3636,4,0)</f>
        <v>A agendar</v>
      </c>
      <c r="L2094" s="39" t="s">
        <v>14050</v>
      </c>
      <c r="M2094" s="22" t="str">
        <f>VLOOKUP(B2094,SAOM!B$2:F3921,5,0)</f>
        <v>SH Sat</v>
      </c>
      <c r="N2094" s="300" t="s">
        <v>13725</v>
      </c>
      <c r="O2094" s="31" t="str">
        <f>VLOOKUP(N2094,Coordenadas!B$2:C2942,2,0)</f>
        <v>JEQUITINHONHA</v>
      </c>
      <c r="P2094" s="31" t="str">
        <f>VLOOKUP(N2094,Coordenadas!B$2:D2942,3,0)</f>
        <v>17°05'S</v>
      </c>
      <c r="Q2094" s="31" t="str">
        <f>VLOOKUP(N2094,Coordenadas!B$2:E2942,4,0)</f>
        <v>42°32'O</v>
      </c>
      <c r="R2094" s="301">
        <v>4033</v>
      </c>
      <c r="S2094" s="17">
        <v>41628</v>
      </c>
      <c r="T2094" s="45" t="str">
        <f>VLOOKUP(B2094,SAOM!B$2:M3636,9,0)</f>
        <v>Luana de Matos</v>
      </c>
      <c r="U2094" s="17" t="str">
        <f>VLOOKUP(B2094,SAOM!B$2:N3636,10,0)</f>
        <v>Praça São Sebastião da Boa Vista, 513 - UBS São Sebastião da Boa Vista - São Sebastião da Boa Vista</v>
      </c>
      <c r="V2094" s="45" t="str">
        <f>VLOOKUP(B2094,SAOM!B$2:P3636,12,0)</f>
        <v xml:space="preserve"> 33 37372003</v>
      </c>
      <c r="W2094" s="45" t="str">
        <f>VLOOKUP(B2094,SAOM!B$2:O3636,11,0)</f>
        <v>39648-000</v>
      </c>
      <c r="X2094" s="22" t="str">
        <f>VLOOKUP(B2094,SAOM!B$2:Q3636,13,0)</f>
        <v>-</v>
      </c>
      <c r="Y2094" s="17"/>
      <c r="Z2094" s="31"/>
      <c r="AA2094" s="93"/>
      <c r="AB2094" s="463"/>
      <c r="AC2094" s="262" t="s">
        <v>455</v>
      </c>
      <c r="AD2094" s="62"/>
      <c r="AE2094" s="93" t="str">
        <f>VLOOKUP(B2094,SAOM!B$2:T3635,16,0)</f>
        <v xml:space="preserve">UBS São Sebastião da Boa Vista </v>
      </c>
      <c r="AF2094" s="93" t="s">
        <v>455</v>
      </c>
      <c r="AG2094" s="14" t="e">
        <f>VLOOKUP(D2094,Monitoramento!A$2:C2451,3,0)</f>
        <v>#N/A</v>
      </c>
      <c r="AH2094" s="263" t="str">
        <f>VLOOKUP(B2094,SAOM!B$2:S4174,18,0)</f>
        <v xml:space="preserve"> 10.176.7.65</v>
      </c>
      <c r="AI2094" s="31" t="str">
        <f>VLOOKUP(B2094,SAOM!B$2:U3753,20,0)</f>
        <v>-</v>
      </c>
    </row>
    <row r="2095" spans="1:35" s="48" customFormat="1">
      <c r="A2095" s="30">
        <v>8786</v>
      </c>
      <c r="B2095" s="22">
        <v>8786</v>
      </c>
      <c r="C2095" s="22">
        <v>8786</v>
      </c>
      <c r="D2095" s="22" t="str">
        <f>VLOOKUP(B2095,SAOM!B$2:H3753,7,0)</f>
        <v>-</v>
      </c>
      <c r="E2095" s="17">
        <v>41631</v>
      </c>
      <c r="F2095" s="17">
        <f t="shared" si="129"/>
        <v>41676</v>
      </c>
      <c r="G2095" s="17">
        <f>VLOOKUP(B2095,SAOM!B$2:D3640,3,0)</f>
        <v>41676</v>
      </c>
      <c r="H2095" s="17">
        <f t="shared" si="130"/>
        <v>41691</v>
      </c>
      <c r="I2095" s="17" t="s">
        <v>455</v>
      </c>
      <c r="J2095" s="39" t="s">
        <v>22786</v>
      </c>
      <c r="K2095" s="22" t="str">
        <f>VLOOKUP(B2095,SAOM!B$2:H3637,4,0)</f>
        <v>A agendar</v>
      </c>
      <c r="L2095" s="39" t="s">
        <v>14050</v>
      </c>
      <c r="M2095" s="22" t="str">
        <f>VLOOKUP(B2095,SAOM!B$2:F3922,5,0)</f>
        <v>SH Sat</v>
      </c>
      <c r="N2095" s="300" t="s">
        <v>13725</v>
      </c>
      <c r="O2095" s="31" t="str">
        <f>VLOOKUP(N2095,Coordenadas!B$2:C2943,2,0)</f>
        <v>JEQUITINHONHA</v>
      </c>
      <c r="P2095" s="31" t="str">
        <f>VLOOKUP(N2095,Coordenadas!B$2:D2943,3,0)</f>
        <v>17°05'S</v>
      </c>
      <c r="Q2095" s="31" t="str">
        <f>VLOOKUP(N2095,Coordenadas!B$2:E2943,4,0)</f>
        <v>42°32'O</v>
      </c>
      <c r="R2095" s="301">
        <v>4033</v>
      </c>
      <c r="S2095" s="17">
        <v>41628</v>
      </c>
      <c r="T2095" s="45" t="str">
        <f>VLOOKUP(B2095,SAOM!B$2:M3637,9,0)</f>
        <v>Erica Silva Mota</v>
      </c>
      <c r="U2095" s="17" t="str">
        <f>VLOOKUP(B2095,SAOM!B$2:N3637,10,0)</f>
        <v xml:space="preserve"> Rua Principal - UBS São João - São João</v>
      </c>
      <c r="V2095" s="45" t="str">
        <f>VLOOKUP(B2095,SAOM!B$2:P3637,12,0)</f>
        <v>33 8802 8018</v>
      </c>
      <c r="W2095" s="45" t="str">
        <f>VLOOKUP(B2095,SAOM!B$2:O3637,11,0)</f>
        <v>39648-000</v>
      </c>
      <c r="X2095" s="22" t="str">
        <f>VLOOKUP(B2095,SAOM!B$2:Q3637,13,0)</f>
        <v>-</v>
      </c>
      <c r="Y2095" s="17"/>
      <c r="Z2095" s="31"/>
      <c r="AA2095" s="93"/>
      <c r="AB2095" s="463"/>
      <c r="AC2095" s="262" t="s">
        <v>455</v>
      </c>
      <c r="AD2095" s="62"/>
      <c r="AE2095" s="93" t="str">
        <f>VLOOKUP(B2095,SAOM!B$2:T3636,16,0)</f>
        <v xml:space="preserve">UBS São João </v>
      </c>
      <c r="AF2095" s="93" t="s">
        <v>455</v>
      </c>
      <c r="AG2095" s="14" t="e">
        <f>VLOOKUP(D2095,Monitoramento!A$2:C2452,3,0)</f>
        <v>#N/A</v>
      </c>
      <c r="AH2095" s="263" t="str">
        <f>VLOOKUP(B2095,SAOM!B$2:S4175,18,0)</f>
        <v>10.176.7.193</v>
      </c>
      <c r="AI2095" s="31" t="str">
        <f>VLOOKUP(B2095,SAOM!B$2:U3754,20,0)</f>
        <v>-</v>
      </c>
    </row>
    <row r="2096" spans="1:35" s="48" customFormat="1">
      <c r="A2096" s="30">
        <v>8787</v>
      </c>
      <c r="B2096" s="22">
        <v>8787</v>
      </c>
      <c r="C2096" s="22">
        <v>8787</v>
      </c>
      <c r="D2096" s="22" t="str">
        <f>VLOOKUP(B2096,SAOM!B$2:H3754,7,0)</f>
        <v>-</v>
      </c>
      <c r="E2096" s="17">
        <v>41631</v>
      </c>
      <c r="F2096" s="17">
        <f t="shared" si="129"/>
        <v>41676</v>
      </c>
      <c r="G2096" s="17">
        <f>VLOOKUP(B2096,SAOM!B$2:D3641,3,0)</f>
        <v>41676</v>
      </c>
      <c r="H2096" s="17">
        <f t="shared" si="130"/>
        <v>41691</v>
      </c>
      <c r="I2096" s="17" t="s">
        <v>455</v>
      </c>
      <c r="J2096" s="39" t="s">
        <v>22786</v>
      </c>
      <c r="K2096" s="22" t="str">
        <f>VLOOKUP(B2096,SAOM!B$2:H3638,4,0)</f>
        <v>A agendar</v>
      </c>
      <c r="L2096" s="39" t="s">
        <v>14050</v>
      </c>
      <c r="M2096" s="22" t="str">
        <f>VLOOKUP(B2096,SAOM!B$2:F3923,5,0)</f>
        <v>SH Sat</v>
      </c>
      <c r="N2096" s="300" t="s">
        <v>13725</v>
      </c>
      <c r="O2096" s="31" t="str">
        <f>VLOOKUP(N2096,Coordenadas!B$2:C2944,2,0)</f>
        <v>JEQUITINHONHA</v>
      </c>
      <c r="P2096" s="31" t="str">
        <f>VLOOKUP(N2096,Coordenadas!B$2:D2944,3,0)</f>
        <v>17°05'S</v>
      </c>
      <c r="Q2096" s="31" t="str">
        <f>VLOOKUP(N2096,Coordenadas!B$2:E2944,4,0)</f>
        <v>42°32'O</v>
      </c>
      <c r="R2096" s="301">
        <v>4033</v>
      </c>
      <c r="S2096" s="17">
        <v>41628</v>
      </c>
      <c r="T2096" s="45" t="str">
        <f>VLOOKUP(B2096,SAOM!B$2:M3638,9,0)</f>
        <v>Gilvanio Marcos</v>
      </c>
      <c r="U2096" s="17" t="str">
        <f>VLOOKUP(B2096,SAOM!B$2:N3638,10,0)</f>
        <v xml:space="preserve"> Rua do Cruzeiro, 1100 - Ceu Azul - CS de Chapada do Norte </v>
      </c>
      <c r="V2096" s="45" t="str">
        <f>VLOOKUP(B2096,SAOM!B$2:P3638,12,0)</f>
        <v xml:space="preserve"> 33 3739 1471</v>
      </c>
      <c r="W2096" s="45" t="str">
        <f>VLOOKUP(B2096,SAOM!B$2:O3638,11,0)</f>
        <v>39648-000</v>
      </c>
      <c r="X2096" s="22" t="str">
        <f>VLOOKUP(B2096,SAOM!B$2:Q3638,13,0)</f>
        <v>-</v>
      </c>
      <c r="Y2096" s="17"/>
      <c r="Z2096" s="31"/>
      <c r="AA2096" s="93"/>
      <c r="AB2096" s="463"/>
      <c r="AC2096" s="262" t="s">
        <v>455</v>
      </c>
      <c r="AD2096" s="62"/>
      <c r="AE2096" s="93" t="str">
        <f>VLOOKUP(B2096,SAOM!B$2:T3637,16,0)</f>
        <v xml:space="preserve">CS de Chapada do Norte </v>
      </c>
      <c r="AF2096" s="93" t="s">
        <v>455</v>
      </c>
      <c r="AG2096" s="14" t="e">
        <f>VLOOKUP(D2096,Monitoramento!A$2:C2453,3,0)</f>
        <v>#N/A</v>
      </c>
      <c r="AH2096" s="263" t="str">
        <f>VLOOKUP(B2096,SAOM!B$2:S4176,18,0)</f>
        <v xml:space="preserve"> 10.176.7.129</v>
      </c>
      <c r="AI2096" s="31" t="str">
        <f>VLOOKUP(B2096,SAOM!B$2:U3755,20,0)</f>
        <v>-</v>
      </c>
    </row>
    <row r="2097" spans="1:35" s="48" customFormat="1">
      <c r="A2097" s="30">
        <v>8822</v>
      </c>
      <c r="B2097" s="22">
        <v>8822</v>
      </c>
      <c r="C2097" s="22">
        <v>8822</v>
      </c>
      <c r="D2097" s="22" t="s">
        <v>1289</v>
      </c>
      <c r="E2097" s="17">
        <v>41627</v>
      </c>
      <c r="F2097" s="17">
        <f t="shared" si="129"/>
        <v>41672</v>
      </c>
      <c r="G2097" s="17">
        <f>VLOOKUP(B2097,SAOM!B$2:D3642,3,0)</f>
        <v>41672</v>
      </c>
      <c r="H2097" s="17">
        <f t="shared" si="130"/>
        <v>41687</v>
      </c>
      <c r="I2097" s="17" t="s">
        <v>455</v>
      </c>
      <c r="J2097" s="39" t="s">
        <v>22786</v>
      </c>
      <c r="K2097" s="22" t="str">
        <f>VLOOKUP(B2097,SAOM!B$2:H3639,4,0)</f>
        <v>A agendar</v>
      </c>
      <c r="L2097" s="39" t="s">
        <v>613</v>
      </c>
      <c r="M2097" s="22" t="str">
        <f>VLOOKUP(B2097,SAOM!B$2:F3924,5,0)</f>
        <v>Vodanet</v>
      </c>
      <c r="N2097" s="300" t="s">
        <v>1599</v>
      </c>
      <c r="O2097" s="31" t="str">
        <f>VLOOKUP(N2097,Coordenadas!B$2:C2945,2,0)</f>
        <v>OESTE</v>
      </c>
      <c r="P2097" s="31" t="str">
        <f>VLOOKUP(N2097,Coordenadas!B$2:D2945,3,0)</f>
        <v xml:space="preserve"> 20° 4'44.08"S</v>
      </c>
      <c r="Q2097" s="31" t="str">
        <f>VLOOKUP(N2097,Coordenadas!B$2:E2945,4,0)</f>
        <v xml:space="preserve"> 45°17'55.21"O</v>
      </c>
      <c r="R2097" s="301">
        <v>4033</v>
      </c>
      <c r="S2097" s="17">
        <v>41629</v>
      </c>
      <c r="T2097" s="45" t="str">
        <f>VLOOKUP(B2097,SAOM!B$2:M3639,9,0)</f>
        <v>Amanda Gontijo / Iáscara</v>
      </c>
      <c r="U2097" s="17" t="str">
        <f>VLOOKUP(B2097,SAOM!B$2:N3639,10,0)</f>
        <v>avenida Coronel Fragia, 486 - CVV - Bela Vista</v>
      </c>
      <c r="V2097" s="45" t="str">
        <f>VLOOKUP(B2097,SAOM!B$2:P3639,12,0)</f>
        <v>37 3281 2347</v>
      </c>
      <c r="W2097" s="45" t="str">
        <f>VLOOKUP(B2097,SAOM!B$2:O3639,11,0)</f>
        <v>35560-000</v>
      </c>
      <c r="X2097" s="22" t="str">
        <f>VLOOKUP(B2097,SAOM!B$2:Q3639,13,0)</f>
        <v>-</v>
      </c>
      <c r="Y2097" s="17"/>
      <c r="Z2097" s="31"/>
      <c r="AA2097" s="93"/>
      <c r="AB2097" s="463"/>
      <c r="AC2097" s="262" t="s">
        <v>455</v>
      </c>
      <c r="AD2097" s="62"/>
      <c r="AE2097" s="93" t="str">
        <f>VLOOKUP(B2097,SAOM!B$2:T3638,16,0)</f>
        <v>SES-SATE-0819
19/12/2013 09:52:50 	Carla O. Rocha 	Mudança para o bloco onde estão localizados os equipamentos de mamografia. Procurar por Iáscara ou Amanda  	Solicitação Enviada a Operadora</v>
      </c>
      <c r="AF2097" s="93" t="s">
        <v>455</v>
      </c>
      <c r="AG2097" s="14" t="e">
        <f>VLOOKUP(D2097,Monitoramento!A$2:C2454,3,0)</f>
        <v>#N/A</v>
      </c>
      <c r="AH2097" s="263" t="str">
        <f>VLOOKUP(B2097,SAOM!B$2:S4177,18,0)</f>
        <v>10.144.138.1</v>
      </c>
      <c r="AI2097" s="31" t="str">
        <f>VLOOKUP(B2097,SAOM!B$2:U3756,20,0)</f>
        <v>-</v>
      </c>
    </row>
  </sheetData>
  <autoFilter ref="A4:AW2096"/>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B127" activePane="bottomRight" state="frozen"/>
      <selection pane="topRight" activeCell="B1" sqref="B1"/>
      <selection pane="bottomLeft" activeCell="A3" sqref="A3"/>
      <selection pane="bottomRight" activeCell="M587" sqref="M587"/>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13947</v>
      </c>
      <c r="F1" s="67" t="s">
        <v>22678</v>
      </c>
      <c r="G1" s="67" t="s">
        <v>15281</v>
      </c>
      <c r="H1" s="83" t="s">
        <v>20641</v>
      </c>
      <c r="I1" s="82" t="s">
        <v>8257</v>
      </c>
      <c r="J1" s="87" t="s">
        <v>5784</v>
      </c>
      <c r="K1" s="87" t="s">
        <v>1</v>
      </c>
      <c r="L1" s="83" t="s">
        <v>4151</v>
      </c>
      <c r="M1" s="83" t="s">
        <v>8502</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5927</v>
      </c>
      <c r="M3" s="95" t="s">
        <v>8506</v>
      </c>
      <c r="N3" s="16" t="s">
        <v>20693</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5927</v>
      </c>
      <c r="M4" s="99"/>
      <c r="N4" s="16" t="s">
        <v>20694</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5927</v>
      </c>
      <c r="M5" s="99" t="s">
        <v>455</v>
      </c>
      <c r="N5" s="16" t="s">
        <v>20694</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8481</v>
      </c>
      <c r="L6" s="100" t="s">
        <v>8954</v>
      </c>
      <c r="M6" s="105" t="s">
        <v>20658</v>
      </c>
      <c r="N6" s="18" t="s">
        <v>20695</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6474</v>
      </c>
      <c r="M7" s="95" t="s">
        <v>6474</v>
      </c>
      <c r="N7" s="18" t="s">
        <v>20695</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8520</v>
      </c>
      <c r="M8" s="99" t="s">
        <v>8543</v>
      </c>
      <c r="N8" s="18" t="s">
        <v>20695</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8515</v>
      </c>
      <c r="M9" s="163" t="s">
        <v>8538</v>
      </c>
      <c r="N9" s="18" t="s">
        <v>20696</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8503</v>
      </c>
      <c r="M10" s="95" t="s">
        <v>8504</v>
      </c>
      <c r="N10" s="18" t="s">
        <v>20696</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6454</v>
      </c>
      <c r="M11" s="99" t="s">
        <v>14068</v>
      </c>
      <c r="N11" s="18" t="s">
        <v>20697</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8479</v>
      </c>
      <c r="L12" s="99" t="s">
        <v>20469</v>
      </c>
      <c r="M12" s="99" t="s">
        <v>19226</v>
      </c>
      <c r="N12" s="18" t="s">
        <v>20698</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8480</v>
      </c>
      <c r="L13" s="99" t="s">
        <v>13577</v>
      </c>
      <c r="M13" s="99" t="s">
        <v>15536</v>
      </c>
      <c r="N13" s="18" t="s">
        <v>20695</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8479</v>
      </c>
      <c r="L14" s="99" t="s">
        <v>12019</v>
      </c>
      <c r="M14" s="99" t="s">
        <v>14063</v>
      </c>
      <c r="N14" s="18" t="s">
        <v>20699</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15887</v>
      </c>
      <c r="L15" s="99" t="s">
        <v>12019</v>
      </c>
      <c r="M15" s="99" t="s">
        <v>19430</v>
      </c>
      <c r="N15" s="18" t="s">
        <v>20700</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12019</v>
      </c>
      <c r="M16" s="99" t="s">
        <v>13542</v>
      </c>
      <c r="N16" s="18" t="s">
        <v>20697</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8479</v>
      </c>
      <c r="L17" s="98" t="s">
        <v>12019</v>
      </c>
      <c r="M17" s="98" t="s">
        <v>13643</v>
      </c>
      <c r="N17" s="18" t="s">
        <v>20696</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8479</v>
      </c>
      <c r="L18" s="98" t="s">
        <v>13576</v>
      </c>
      <c r="M18" s="98" t="s">
        <v>15349</v>
      </c>
      <c r="N18" s="18" t="s">
        <v>20699</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8479</v>
      </c>
      <c r="L19" s="98" t="s">
        <v>12019</v>
      </c>
      <c r="M19" s="98" t="s">
        <v>14697</v>
      </c>
      <c r="N19" s="18" t="s">
        <v>20699</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15887</v>
      </c>
      <c r="L20" s="99" t="s">
        <v>13578</v>
      </c>
      <c r="M20" s="99" t="s">
        <v>19304</v>
      </c>
      <c r="N20" s="18" t="s">
        <v>20699</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8479</v>
      </c>
      <c r="L21" s="98" t="s">
        <v>12019</v>
      </c>
      <c r="M21" s="98" t="s">
        <v>14699</v>
      </c>
      <c r="N21" s="18" t="s">
        <v>20696</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12019</v>
      </c>
      <c r="M22" s="99" t="s">
        <v>13542</v>
      </c>
      <c r="N22" s="18" t="s">
        <v>20697</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8480</v>
      </c>
      <c r="L23" s="102" t="s">
        <v>12019</v>
      </c>
      <c r="M23" s="99" t="s">
        <v>15542</v>
      </c>
      <c r="N23" s="18" t="s">
        <v>20701</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8479</v>
      </c>
      <c r="L24" s="99" t="s">
        <v>12019</v>
      </c>
      <c r="M24" s="99" t="s">
        <v>14173</v>
      </c>
      <c r="N24" s="18" t="s">
        <v>20699</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15887</v>
      </c>
      <c r="L25" s="99" t="s">
        <v>12019</v>
      </c>
      <c r="M25" s="95" t="s">
        <v>19598</v>
      </c>
      <c r="N25" s="18" t="s">
        <v>20699</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8481</v>
      </c>
      <c r="L26" s="99" t="s">
        <v>12019</v>
      </c>
      <c r="M26" s="99" t="s">
        <v>15770</v>
      </c>
      <c r="N26" s="18" t="s">
        <v>20699</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8479</v>
      </c>
      <c r="L27" s="99" t="s">
        <v>12019</v>
      </c>
      <c r="M27" s="99" t="s">
        <v>13590</v>
      </c>
      <c r="N27" s="18" t="s">
        <v>20701</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8479</v>
      </c>
      <c r="L28" s="95" t="s">
        <v>12019</v>
      </c>
      <c r="M28" s="95" t="s">
        <v>13592</v>
      </c>
      <c r="N28" s="18" t="s">
        <v>20702</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8479</v>
      </c>
      <c r="L29" s="99" t="s">
        <v>12019</v>
      </c>
      <c r="M29" s="99" t="s">
        <v>13642</v>
      </c>
      <c r="N29" s="18" t="s">
        <v>20699</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8481</v>
      </c>
      <c r="L30" s="99" t="s">
        <v>12019</v>
      </c>
      <c r="M30" s="99" t="s">
        <v>13638</v>
      </c>
      <c r="N30" s="18" t="s">
        <v>20699</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12019</v>
      </c>
      <c r="M31" s="99" t="s">
        <v>13086</v>
      </c>
      <c r="N31" s="18" t="s">
        <v>20699</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8480</v>
      </c>
      <c r="L32" s="100" t="s">
        <v>8954</v>
      </c>
      <c r="M32" s="99" t="s">
        <v>18559</v>
      </c>
      <c r="N32" s="18" t="s">
        <v>20695</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12019</v>
      </c>
      <c r="M33" s="99" t="s">
        <v>13542</v>
      </c>
      <c r="N33" s="18" t="s">
        <v>20697</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8479</v>
      </c>
      <c r="L34" s="99" t="s">
        <v>12019</v>
      </c>
      <c r="M34" s="99" t="s">
        <v>13086</v>
      </c>
      <c r="N34" s="18" t="s">
        <v>20699</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12019</v>
      </c>
      <c r="M35" s="99" t="s">
        <v>13542</v>
      </c>
      <c r="N35" s="18" t="s">
        <v>20697</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8479</v>
      </c>
      <c r="L36" s="99" t="s">
        <v>12019</v>
      </c>
      <c r="M36" s="99" t="s">
        <v>15181</v>
      </c>
      <c r="N36" s="18" t="s">
        <v>20699</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15887</v>
      </c>
      <c r="L37" s="98" t="s">
        <v>12019</v>
      </c>
      <c r="M37" s="98" t="s">
        <v>19597</v>
      </c>
      <c r="N37" s="18" t="s">
        <v>20698</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8481</v>
      </c>
      <c r="L38" s="99" t="s">
        <v>12019</v>
      </c>
      <c r="M38" s="99" t="s">
        <v>15771</v>
      </c>
      <c r="N38" s="18" t="s">
        <v>20703</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8479</v>
      </c>
      <c r="L39" s="99" t="s">
        <v>13576</v>
      </c>
      <c r="M39" s="99" t="s">
        <v>15293</v>
      </c>
      <c r="N39" s="18" t="s">
        <v>20699</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8509</v>
      </c>
      <c r="M40" s="99" t="s">
        <v>8531</v>
      </c>
      <c r="N40" s="18" t="s">
        <v>20695</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8511</v>
      </c>
      <c r="M41" s="99" t="s">
        <v>8533</v>
      </c>
      <c r="N41" s="18" t="s">
        <v>20695</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8525</v>
      </c>
      <c r="M42" s="377" t="s">
        <v>8115</v>
      </c>
      <c r="N42" s="18" t="s">
        <v>20695</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8481</v>
      </c>
      <c r="L43" s="100" t="s">
        <v>8117</v>
      </c>
      <c r="M43" s="100" t="s">
        <v>9175</v>
      </c>
      <c r="N43" s="18" t="s">
        <v>20704</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8507</v>
      </c>
      <c r="M44" s="98" t="s">
        <v>8529</v>
      </c>
      <c r="N44" s="18" t="s">
        <v>20704</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8509</v>
      </c>
      <c r="M45" s="99" t="s">
        <v>8534</v>
      </c>
      <c r="N45" s="18" t="s">
        <v>20696</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8512</v>
      </c>
      <c r="M46" s="95" t="s">
        <v>8535</v>
      </c>
      <c r="N46" s="18" t="s">
        <v>20700</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8516</v>
      </c>
      <c r="M47" s="99" t="s">
        <v>8539</v>
      </c>
      <c r="N47" s="18" t="s">
        <v>20699</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8523</v>
      </c>
      <c r="M48" s="100" t="s">
        <v>8546</v>
      </c>
      <c r="N48" s="18" t="s">
        <v>20696</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8116</v>
      </c>
      <c r="M49" s="99" t="s">
        <v>8858</v>
      </c>
      <c r="N49" s="18" t="s">
        <v>20695</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8510</v>
      </c>
      <c r="M50" s="99" t="s">
        <v>8532</v>
      </c>
      <c r="N50" s="18" t="s">
        <v>20705</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8514</v>
      </c>
      <c r="M51" s="99" t="s">
        <v>8537</v>
      </c>
      <c r="N51" s="18" t="s">
        <v>20706</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8518</v>
      </c>
      <c r="M52" s="99" t="s">
        <v>8541</v>
      </c>
      <c r="N52" s="18" t="s">
        <v>20707</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8519</v>
      </c>
      <c r="M53" s="99" t="s">
        <v>8542</v>
      </c>
      <c r="N53" s="18" t="s">
        <v>20707</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8508</v>
      </c>
      <c r="M54" s="99" t="s">
        <v>8530</v>
      </c>
      <c r="N54" s="18" t="s">
        <v>20703</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8522</v>
      </c>
      <c r="M55" s="185" t="s">
        <v>8545</v>
      </c>
      <c r="N55" s="18" t="s">
        <v>20696</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8479</v>
      </c>
      <c r="L56" s="99" t="s">
        <v>8401</v>
      </c>
      <c r="M56" s="99" t="s">
        <v>8857</v>
      </c>
      <c r="N56" s="18" t="s">
        <v>20700</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8480</v>
      </c>
      <c r="L57" s="100" t="s">
        <v>8527</v>
      </c>
      <c r="M57" s="100" t="s">
        <v>8547</v>
      </c>
      <c r="N57" s="18" t="s">
        <v>20701</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8481</v>
      </c>
      <c r="L58" s="100" t="s">
        <v>8478</v>
      </c>
      <c r="M58" s="100" t="s">
        <v>9176</v>
      </c>
      <c r="N58" s="18" t="s">
        <v>20695</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8479</v>
      </c>
      <c r="L59" s="99" t="s">
        <v>8404</v>
      </c>
      <c r="M59" s="99" t="s">
        <v>8577</v>
      </c>
      <c r="N59" s="18" t="s">
        <v>20699</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8513</v>
      </c>
      <c r="M60" s="99" t="s">
        <v>8536</v>
      </c>
      <c r="N60" s="18" t="s">
        <v>20704</v>
      </c>
      <c r="O60" s="16"/>
    </row>
    <row r="61" spans="1:15"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8526</v>
      </c>
      <c r="M61" s="376" t="s">
        <v>9496</v>
      </c>
      <c r="N61" s="18" t="s">
        <v>20704</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8472</v>
      </c>
      <c r="M62" s="375"/>
      <c r="N62" s="18" t="s">
        <v>20694</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8480</v>
      </c>
      <c r="L63" s="99" t="s">
        <v>8521</v>
      </c>
      <c r="M63" s="99" t="s">
        <v>8544</v>
      </c>
      <c r="N63" s="18" t="s">
        <v>20695</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8524</v>
      </c>
      <c r="M64" s="375" t="s">
        <v>8861</v>
      </c>
      <c r="N64" s="18" t="s">
        <v>20706</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8481</v>
      </c>
      <c r="L65" s="164" t="s">
        <v>8517</v>
      </c>
      <c r="M65" s="164" t="s">
        <v>8540</v>
      </c>
      <c r="N65" s="18" t="s">
        <v>20696</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15887</v>
      </c>
      <c r="L66" s="100" t="s">
        <v>12017</v>
      </c>
      <c r="M66" s="100" t="s">
        <v>17709</v>
      </c>
      <c r="N66" s="18" t="s">
        <v>20699</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8479</v>
      </c>
      <c r="L67" s="100" t="s">
        <v>8525</v>
      </c>
      <c r="M67" s="100" t="s">
        <v>8501</v>
      </c>
      <c r="N67" s="18" t="s">
        <v>20699</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8480</v>
      </c>
      <c r="L68" s="100" t="s">
        <v>8525</v>
      </c>
      <c r="M68" s="100" t="s">
        <v>8500</v>
      </c>
      <c r="N68" s="18" t="s">
        <v>20695</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8481</v>
      </c>
      <c r="L69" s="99" t="s">
        <v>8505</v>
      </c>
      <c r="M69" s="382" t="s">
        <v>8528</v>
      </c>
      <c r="N69" s="18" t="s">
        <v>20707</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8477</v>
      </c>
      <c r="M70" s="164" t="s">
        <v>8862</v>
      </c>
      <c r="N70" s="18" t="s">
        <v>20695</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8481</v>
      </c>
      <c r="L71" s="96" t="s">
        <v>12013</v>
      </c>
      <c r="M71" s="98" t="s">
        <v>14173</v>
      </c>
      <c r="N71" s="18" t="s">
        <v>20699</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8481</v>
      </c>
      <c r="L72" s="376" t="s">
        <v>12016</v>
      </c>
      <c r="M72" s="383" t="s">
        <v>13640</v>
      </c>
      <c r="N72" s="18" t="s">
        <v>20708</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8548</v>
      </c>
      <c r="M73" s="99" t="s">
        <v>8597</v>
      </c>
      <c r="N73" s="18" t="s">
        <v>20695</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8518</v>
      </c>
      <c r="M74" s="99" t="s">
        <v>8860</v>
      </c>
      <c r="N74" s="18" t="s">
        <v>20696</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8549</v>
      </c>
      <c r="M75" s="99" t="s">
        <v>8956</v>
      </c>
      <c r="N75" s="18" t="s">
        <v>20707</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8525</v>
      </c>
      <c r="M76" s="99" t="s">
        <v>8952</v>
      </c>
      <c r="N76" s="18" t="s">
        <v>20709</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8481</v>
      </c>
      <c r="L77" s="99" t="s">
        <v>12015</v>
      </c>
      <c r="M77" s="99" t="s">
        <v>15768</v>
      </c>
      <c r="N77" s="18" t="s">
        <v>20703</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8596</v>
      </c>
      <c r="M78" s="373" t="s">
        <v>9177</v>
      </c>
      <c r="N78" s="18" t="s">
        <v>20696</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15887</v>
      </c>
      <c r="L79" s="100" t="s">
        <v>12014</v>
      </c>
      <c r="M79" s="206" t="s">
        <v>20710</v>
      </c>
      <c r="N79" s="18" t="s">
        <v>20695</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8525</v>
      </c>
      <c r="M80" s="157" t="s">
        <v>8598</v>
      </c>
      <c r="N80" s="18" t="s">
        <v>20709</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8480</v>
      </c>
      <c r="L81" s="100" t="s">
        <v>8599</v>
      </c>
      <c r="M81" s="100" t="s">
        <v>15938</v>
      </c>
      <c r="N81" s="18" t="s">
        <v>20704</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8480</v>
      </c>
      <c r="L82" s="100" t="s">
        <v>8859</v>
      </c>
      <c r="M82" s="100" t="s">
        <v>8953</v>
      </c>
      <c r="N82" s="18" t="s">
        <v>20698</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12018</v>
      </c>
      <c r="M83" s="100" t="s">
        <v>14053</v>
      </c>
      <c r="N83" s="18" t="s">
        <v>20695</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8518</v>
      </c>
      <c r="M84" s="99" t="s">
        <v>9178</v>
      </c>
      <c r="N84" s="18" t="s">
        <v>20696</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8481</v>
      </c>
      <c r="L85" s="100" t="s">
        <v>8949</v>
      </c>
      <c r="M85" s="100" t="s">
        <v>8948</v>
      </c>
      <c r="N85" s="18" t="s">
        <v>20699</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9493</v>
      </c>
      <c r="M86" s="380" t="s">
        <v>13539</v>
      </c>
      <c r="N86" s="18" t="s">
        <v>20695</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8481</v>
      </c>
      <c r="L87" s="379" t="s">
        <v>12012</v>
      </c>
      <c r="M87" s="379" t="s">
        <v>15769</v>
      </c>
      <c r="N87" s="18" t="s">
        <v>20699</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8951</v>
      </c>
      <c r="M88" s="98" t="s">
        <v>14055</v>
      </c>
      <c r="N88" s="18" t="s">
        <v>20695</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8481</v>
      </c>
      <c r="L89" s="99" t="s">
        <v>8508</v>
      </c>
      <c r="M89" s="99" t="s">
        <v>9174</v>
      </c>
      <c r="N89" s="18" t="s">
        <v>20703</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13535</v>
      </c>
      <c r="M90" s="99" t="s">
        <v>14056</v>
      </c>
      <c r="N90" s="18" t="s">
        <v>20704</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15887</v>
      </c>
      <c r="L91" s="99" t="s">
        <v>12011</v>
      </c>
      <c r="M91" s="99" t="s">
        <v>18433</v>
      </c>
      <c r="N91" s="18" t="s">
        <v>20699</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8479</v>
      </c>
      <c r="L92" s="99" t="s">
        <v>14583</v>
      </c>
      <c r="M92" s="99" t="s">
        <v>13086</v>
      </c>
      <c r="N92" s="18" t="s">
        <v>20699</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9204</v>
      </c>
      <c r="M93" s="377" t="s">
        <v>12024</v>
      </c>
      <c r="N93" s="18" t="s">
        <v>20711</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8481</v>
      </c>
      <c r="L94" s="99" t="s">
        <v>8954</v>
      </c>
      <c r="M94" s="375" t="s">
        <v>9497</v>
      </c>
      <c r="N94" s="18" t="s">
        <v>20703</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8480</v>
      </c>
      <c r="L95" s="99" t="s">
        <v>8404</v>
      </c>
      <c r="M95" s="376"/>
      <c r="N95" s="18" t="s">
        <v>20694</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8480</v>
      </c>
      <c r="L96" s="99" t="s">
        <v>8404</v>
      </c>
      <c r="M96" s="99" t="s">
        <v>9496</v>
      </c>
      <c r="N96" s="18" t="s">
        <v>20704</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8480</v>
      </c>
      <c r="L97" s="100" t="s">
        <v>12021</v>
      </c>
      <c r="M97" s="100" t="s">
        <v>13088</v>
      </c>
      <c r="N97" s="18" t="s">
        <v>20699</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8480</v>
      </c>
      <c r="L98" s="100" t="s">
        <v>12020</v>
      </c>
      <c r="M98" s="100" t="s">
        <v>13086</v>
      </c>
      <c r="N98" s="18" t="s">
        <v>20699</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8480</v>
      </c>
      <c r="L99" s="100" t="s">
        <v>12019</v>
      </c>
      <c r="M99" s="100" t="s">
        <v>13086</v>
      </c>
      <c r="N99" s="18" t="s">
        <v>20699</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8480</v>
      </c>
      <c r="L100" s="100" t="s">
        <v>12019</v>
      </c>
      <c r="M100" s="100" t="s">
        <v>13086</v>
      </c>
      <c r="N100" s="18" t="s">
        <v>20699</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8480</v>
      </c>
      <c r="L101" s="100" t="s">
        <v>12019</v>
      </c>
      <c r="M101" s="100" t="s">
        <v>13086</v>
      </c>
      <c r="N101" s="18" t="s">
        <v>20699</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8480</v>
      </c>
      <c r="L102" s="100" t="s">
        <v>12019</v>
      </c>
      <c r="M102" s="100" t="s">
        <v>13098</v>
      </c>
      <c r="N102" s="18" t="s">
        <v>20699</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8481</v>
      </c>
      <c r="L103" s="100" t="s">
        <v>12019</v>
      </c>
      <c r="M103" s="100" t="s">
        <v>13086</v>
      </c>
      <c r="N103" s="18" t="s">
        <v>20699</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8479</v>
      </c>
      <c r="L104" s="100" t="s">
        <v>12019</v>
      </c>
      <c r="M104" s="100" t="s">
        <v>13086</v>
      </c>
      <c r="N104" s="18" t="s">
        <v>20699</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8479</v>
      </c>
      <c r="L105" s="100" t="s">
        <v>12019</v>
      </c>
      <c r="M105" s="100" t="s">
        <v>13086</v>
      </c>
      <c r="N105" s="18" t="s">
        <v>20699</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8480</v>
      </c>
      <c r="L106" s="100" t="s">
        <v>12028</v>
      </c>
      <c r="M106" s="100" t="s">
        <v>17518</v>
      </c>
      <c r="N106" s="18" t="s">
        <v>20695</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12029</v>
      </c>
      <c r="M107" s="99" t="s">
        <v>13541</v>
      </c>
      <c r="N107" s="18" t="s">
        <v>20695</v>
      </c>
      <c r="O107" s="16"/>
    </row>
    <row r="108" spans="1:15"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8479</v>
      </c>
      <c r="L108" s="100" t="s">
        <v>12019</v>
      </c>
      <c r="M108" s="100" t="s">
        <v>13097</v>
      </c>
      <c r="N108" s="18" t="s">
        <v>20695</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8479</v>
      </c>
      <c r="L109" s="100" t="s">
        <v>12027</v>
      </c>
      <c r="M109" s="100" t="s">
        <v>15177</v>
      </c>
      <c r="N109" s="18" t="s">
        <v>20703</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f>VLOOKUP(A110,VODANET!C$5:AG2187,31,0)</f>
        <v>41530</v>
      </c>
      <c r="I110" s="46">
        <v>41253</v>
      </c>
      <c r="J110" s="387">
        <v>41261</v>
      </c>
      <c r="K110" s="161" t="s">
        <v>8480</v>
      </c>
      <c r="L110" s="100" t="s">
        <v>12019</v>
      </c>
      <c r="M110" s="100" t="s">
        <v>13086</v>
      </c>
      <c r="N110" s="18" t="s">
        <v>20699</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8481</v>
      </c>
      <c r="L111" s="100" t="s">
        <v>12019</v>
      </c>
      <c r="M111" s="100" t="s">
        <v>13086</v>
      </c>
      <c r="N111" s="18" t="s">
        <v>20699</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8481</v>
      </c>
      <c r="L112" s="100" t="s">
        <v>12025</v>
      </c>
      <c r="M112" s="381" t="s">
        <v>13086</v>
      </c>
      <c r="N112" s="18" t="s">
        <v>20699</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8479</v>
      </c>
      <c r="L113" s="100" t="s">
        <v>12019</v>
      </c>
      <c r="M113" s="100" t="s">
        <v>13545</v>
      </c>
      <c r="N113" s="18" t="s">
        <v>20696</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8481</v>
      </c>
      <c r="L114" s="103" t="s">
        <v>12019</v>
      </c>
      <c r="M114" s="103" t="s">
        <v>13086</v>
      </c>
      <c r="N114" s="18" t="s">
        <v>20699</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8479</v>
      </c>
      <c r="L115" s="100" t="s">
        <v>12019</v>
      </c>
      <c r="M115" s="100" t="s">
        <v>13086</v>
      </c>
      <c r="N115" s="18" t="s">
        <v>20699</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12027</v>
      </c>
      <c r="M116" s="103" t="s">
        <v>14052</v>
      </c>
      <c r="N116" s="16" t="s">
        <v>4085</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8518</v>
      </c>
      <c r="M117" s="100" t="s">
        <v>13542</v>
      </c>
      <c r="N117" s="16" t="s">
        <v>4085</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9502</v>
      </c>
      <c r="M118" s="100" t="s">
        <v>12722</v>
      </c>
      <c r="N118" s="16" t="s">
        <v>4085</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8480</v>
      </c>
      <c r="L119" s="98" t="s">
        <v>13514</v>
      </c>
      <c r="M119" s="98" t="s">
        <v>13542</v>
      </c>
      <c r="N119" s="16" t="s">
        <v>4085</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8479</v>
      </c>
      <c r="L120" s="99" t="s">
        <v>13513</v>
      </c>
      <c r="M120" s="99" t="s">
        <v>13591</v>
      </c>
      <c r="N120" s="16" t="s">
        <v>4085</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8480</v>
      </c>
      <c r="L121" s="100" t="s">
        <v>13516</v>
      </c>
      <c r="M121" s="100" t="s">
        <v>20340</v>
      </c>
      <c r="N121" s="16" t="s">
        <v>4085</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8479</v>
      </c>
      <c r="L122" s="100" t="s">
        <v>13515</v>
      </c>
      <c r="M122" s="100" t="s">
        <v>13585</v>
      </c>
      <c r="N122" s="16" t="s">
        <v>4085</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13538</v>
      </c>
      <c r="M123" s="99" t="s">
        <v>13540</v>
      </c>
      <c r="N123" s="16" t="s">
        <v>4085</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v>41612</v>
      </c>
      <c r="K124" s="161" t="s">
        <v>8479</v>
      </c>
      <c r="L124" s="102" t="s">
        <v>20652</v>
      </c>
      <c r="M124" s="295" t="s">
        <v>22721</v>
      </c>
      <c r="N124" s="16" t="s">
        <v>4085</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13536</v>
      </c>
      <c r="M125" s="100" t="s">
        <v>14054</v>
      </c>
      <c r="N125" s="16" t="s">
        <v>4085</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13537</v>
      </c>
      <c r="M126" s="100" t="s">
        <v>14068</v>
      </c>
      <c r="N126" s="16" t="s">
        <v>4085</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8518</v>
      </c>
      <c r="M127" s="99" t="s">
        <v>15294</v>
      </c>
      <c r="N127" s="16" t="s">
        <v>4085</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8954</v>
      </c>
      <c r="M128" s="99" t="s">
        <v>4085</v>
      </c>
      <c r="N128" s="16" t="s">
        <v>4085</v>
      </c>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8480</v>
      </c>
      <c r="L129" s="99" t="s">
        <v>13547</v>
      </c>
      <c r="M129" s="99" t="s">
        <v>15943</v>
      </c>
      <c r="N129" s="16" t="s">
        <v>4085</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8481</v>
      </c>
      <c r="L130" s="100" t="s">
        <v>8954</v>
      </c>
      <c r="M130" s="100" t="s">
        <v>13645</v>
      </c>
      <c r="N130" s="16" t="s">
        <v>4085</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20653</v>
      </c>
      <c r="M131" s="98" t="s">
        <v>4085</v>
      </c>
      <c r="N131" s="16" t="s">
        <v>4085</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13554</v>
      </c>
      <c r="M132" s="99" t="s">
        <v>4085</v>
      </c>
      <c r="N132" s="16" t="s">
        <v>4085</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13583</v>
      </c>
      <c r="M133" s="99" t="s">
        <v>13584</v>
      </c>
      <c r="N133" s="16" t="s">
        <v>4085</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15887</v>
      </c>
      <c r="L134" s="99" t="s">
        <v>13555</v>
      </c>
      <c r="M134" s="99" t="s">
        <v>16267</v>
      </c>
      <c r="N134" s="16" t="s">
        <v>4085</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8479</v>
      </c>
      <c r="L135" s="99" t="s">
        <v>13581</v>
      </c>
      <c r="M135" s="99" t="s">
        <v>16266</v>
      </c>
      <c r="N135" s="16" t="s">
        <v>4085</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8481</v>
      </c>
      <c r="L136" s="99" t="s">
        <v>13550</v>
      </c>
      <c r="M136" s="375" t="s">
        <v>14172</v>
      </c>
      <c r="N136" s="16" t="s">
        <v>4085</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8479</v>
      </c>
      <c r="L137" s="100" t="s">
        <v>13552</v>
      </c>
      <c r="M137" s="100" t="s">
        <v>20676</v>
      </c>
      <c r="N137" s="16" t="s">
        <v>4085</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6"/>
      <c r="K138" s="161" t="s">
        <v>613</v>
      </c>
      <c r="L138" s="100" t="s">
        <v>13580</v>
      </c>
      <c r="M138" s="100" t="s">
        <v>4085</v>
      </c>
      <c r="N138" s="16" t="s">
        <v>4085</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6"/>
      <c r="K139" s="161" t="s">
        <v>613</v>
      </c>
      <c r="L139" s="103" t="s">
        <v>13553</v>
      </c>
      <c r="M139" s="103" t="s">
        <v>4085</v>
      </c>
      <c r="N139" s="16" t="s">
        <v>4085</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8480</v>
      </c>
      <c r="L140" s="100" t="s">
        <v>13582</v>
      </c>
      <c r="M140" s="100" t="s">
        <v>20378</v>
      </c>
      <c r="N140" s="16" t="s">
        <v>4085</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8481</v>
      </c>
      <c r="L141" s="99" t="s">
        <v>15693</v>
      </c>
      <c r="M141" s="99" t="s">
        <v>17596</v>
      </c>
      <c r="N141" s="16" t="s">
        <v>4085</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8481</v>
      </c>
      <c r="L142" s="99" t="s">
        <v>13549</v>
      </c>
      <c r="M142" s="102" t="s">
        <v>13595</v>
      </c>
      <c r="N142" s="16" t="s">
        <v>4085</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8481</v>
      </c>
      <c r="L143" s="99" t="s">
        <v>13549</v>
      </c>
      <c r="M143" s="99" t="s">
        <v>13595</v>
      </c>
      <c r="N143" s="16" t="s">
        <v>4085</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8479</v>
      </c>
      <c r="L144" s="99" t="s">
        <v>13548</v>
      </c>
      <c r="M144" s="99" t="s">
        <v>14065</v>
      </c>
      <c r="N144" s="16" t="s">
        <v>4085</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8479</v>
      </c>
      <c r="L145" s="99" t="s">
        <v>13551</v>
      </c>
      <c r="M145" s="99" t="s">
        <v>14064</v>
      </c>
      <c r="N145" s="16" t="s">
        <v>4085</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8479</v>
      </c>
      <c r="L146" s="100" t="s">
        <v>13587</v>
      </c>
      <c r="M146" s="100" t="s">
        <v>14061</v>
      </c>
      <c r="N146" s="16" t="s">
        <v>4085</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8481</v>
      </c>
      <c r="L147" s="99" t="s">
        <v>8526</v>
      </c>
      <c r="M147" s="99" t="s">
        <v>15942</v>
      </c>
      <c r="N147" s="16" t="s">
        <v>4085</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8479</v>
      </c>
      <c r="L148" s="100" t="s">
        <v>20760</v>
      </c>
      <c r="M148" s="402" t="s">
        <v>20765</v>
      </c>
      <c r="N148" s="16" t="s">
        <v>4085</v>
      </c>
      <c r="O148" s="16"/>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8479</v>
      </c>
      <c r="L149" s="99" t="s">
        <v>13594</v>
      </c>
      <c r="M149" s="382" t="s">
        <v>14062</v>
      </c>
      <c r="N149" s="16" t="s">
        <v>4085</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8481</v>
      </c>
      <c r="L150" s="99" t="s">
        <v>13593</v>
      </c>
      <c r="M150" s="99" t="s">
        <v>14533</v>
      </c>
      <c r="N150" s="16" t="s">
        <v>4085</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13588</v>
      </c>
      <c r="M151" s="99" t="s">
        <v>14147</v>
      </c>
      <c r="N151" s="16" t="s">
        <v>4085</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8480</v>
      </c>
      <c r="L152" s="99" t="s">
        <v>12019</v>
      </c>
      <c r="M152" s="99" t="s">
        <v>15546</v>
      </c>
      <c r="N152" s="16" t="s">
        <v>4085</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8480</v>
      </c>
      <c r="L153" s="99" t="s">
        <v>13576</v>
      </c>
      <c r="M153" s="99" t="s">
        <v>20264</v>
      </c>
      <c r="N153" s="16" t="s">
        <v>4085</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8480</v>
      </c>
      <c r="L154" s="100" t="s">
        <v>13641</v>
      </c>
      <c r="M154" s="100" t="s">
        <v>20270</v>
      </c>
      <c r="N154" s="16" t="s">
        <v>4085</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f>VLOOKUP(A155,VODANET!C$5:AG2232,31,0)</f>
        <v>41530</v>
      </c>
      <c r="I155" s="46">
        <v>41285</v>
      </c>
      <c r="J155" s="387">
        <v>41292</v>
      </c>
      <c r="K155" s="161" t="s">
        <v>8481</v>
      </c>
      <c r="L155" s="100" t="s">
        <v>13648</v>
      </c>
      <c r="M155" s="100" t="s">
        <v>14146</v>
      </c>
      <c r="N155" s="16" t="s">
        <v>4085</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8479</v>
      </c>
      <c r="L156" s="189" t="s">
        <v>13647</v>
      </c>
      <c r="M156" s="99" t="s">
        <v>15178</v>
      </c>
      <c r="N156" s="16" t="s">
        <v>4085</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8479</v>
      </c>
      <c r="L157" s="100" t="s">
        <v>13652</v>
      </c>
      <c r="M157" s="100" t="s">
        <v>14548</v>
      </c>
      <c r="N157" s="16" t="s">
        <v>4085</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15887</v>
      </c>
      <c r="L158" s="99" t="s">
        <v>13650</v>
      </c>
      <c r="M158" s="99" t="s">
        <v>16268</v>
      </c>
      <c r="N158" s="16" t="s">
        <v>4085</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8481</v>
      </c>
      <c r="L159" s="100" t="s">
        <v>13649</v>
      </c>
      <c r="M159" s="100" t="s">
        <v>14827</v>
      </c>
      <c r="N159" s="16" t="s">
        <v>4085</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8481</v>
      </c>
      <c r="L160" s="99" t="s">
        <v>15548</v>
      </c>
      <c r="M160" s="384" t="s">
        <v>20658</v>
      </c>
      <c r="N160" s="16" t="s">
        <v>4085</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8480</v>
      </c>
      <c r="L161" s="99" t="s">
        <v>13654</v>
      </c>
      <c r="M161" s="99" t="s">
        <v>14068</v>
      </c>
      <c r="N161" s="16" t="s">
        <v>4085</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8479</v>
      </c>
      <c r="L162" s="99" t="s">
        <v>13651</v>
      </c>
      <c r="M162" s="99" t="s">
        <v>19216</v>
      </c>
      <c r="N162" s="16" t="s">
        <v>4085</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8480</v>
      </c>
      <c r="L163" s="100" t="s">
        <v>13655</v>
      </c>
      <c r="M163" s="100" t="s">
        <v>15773</v>
      </c>
      <c r="N163" s="16" t="s">
        <v>4085</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15887</v>
      </c>
      <c r="L164" s="99" t="s">
        <v>13653</v>
      </c>
      <c r="M164" s="99" t="s">
        <v>15933</v>
      </c>
      <c r="N164" s="16" t="s">
        <v>4085</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13646</v>
      </c>
      <c r="M165" s="100" t="s">
        <v>13542</v>
      </c>
      <c r="N165" s="16" t="s">
        <v>4085</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8479</v>
      </c>
      <c r="L166" s="375" t="s">
        <v>14059</v>
      </c>
      <c r="M166" s="99" t="s">
        <v>14068</v>
      </c>
      <c r="N166" s="16" t="s">
        <v>4085</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14058</v>
      </c>
      <c r="M167" s="99" t="s">
        <v>4085</v>
      </c>
      <c r="N167" s="16" t="s">
        <v>4085</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8479</v>
      </c>
      <c r="L168" s="99" t="s">
        <v>14057</v>
      </c>
      <c r="M168" s="99" t="s">
        <v>15179</v>
      </c>
      <c r="N168" s="16" t="s">
        <v>4085</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14066</v>
      </c>
      <c r="M169" s="382" t="s">
        <v>13542</v>
      </c>
      <c r="N169" s="16" t="s">
        <v>4085</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8481</v>
      </c>
      <c r="L170" s="100" t="s">
        <v>13646</v>
      </c>
      <c r="M170" s="100" t="s">
        <v>14826</v>
      </c>
      <c r="N170" s="16" t="s">
        <v>4085</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8479</v>
      </c>
      <c r="L171" s="100" t="s">
        <v>14547</v>
      </c>
      <c r="M171" s="100" t="s">
        <v>3378</v>
      </c>
      <c r="N171" s="16" t="s">
        <v>4085</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8480</v>
      </c>
      <c r="L172" s="100" t="s">
        <v>8954</v>
      </c>
      <c r="M172" s="99" t="s">
        <v>17596</v>
      </c>
      <c r="N172" s="16" t="s">
        <v>4085</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8480</v>
      </c>
      <c r="L173" s="99" t="s">
        <v>14051</v>
      </c>
      <c r="M173" s="99" t="s">
        <v>17883</v>
      </c>
      <c r="N173" s="16" t="s">
        <v>4085</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15887</v>
      </c>
      <c r="L174" s="99" t="s">
        <v>14070</v>
      </c>
      <c r="M174" s="99" t="s">
        <v>15891</v>
      </c>
      <c r="N174" s="16" t="s">
        <v>4085</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8480</v>
      </c>
      <c r="L175" s="99" t="s">
        <v>8954</v>
      </c>
      <c r="M175" s="99" t="s">
        <v>20336</v>
      </c>
      <c r="N175" s="16" t="s">
        <v>4085</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8479</v>
      </c>
      <c r="L176" s="375" t="s">
        <v>14067</v>
      </c>
      <c r="M176" s="100" t="s">
        <v>15249</v>
      </c>
      <c r="N176" s="16" t="s">
        <v>4085</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8479</v>
      </c>
      <c r="L177" s="102" t="s">
        <v>14073</v>
      </c>
      <c r="M177" s="102" t="s">
        <v>15764</v>
      </c>
      <c r="N177" s="16" t="s">
        <v>4085</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8481</v>
      </c>
      <c r="L178" s="99" t="s">
        <v>14069</v>
      </c>
      <c r="M178" s="99" t="s">
        <v>14828</v>
      </c>
      <c r="N178" s="16" t="s">
        <v>4085</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8479</v>
      </c>
      <c r="L179" s="99" t="s">
        <v>14071</v>
      </c>
      <c r="M179" s="99" t="s">
        <v>15350</v>
      </c>
      <c r="N179" s="16" t="s">
        <v>4085</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14072</v>
      </c>
      <c r="M180" s="99" t="s">
        <v>14145</v>
      </c>
      <c r="N180" s="16" t="s">
        <v>4085</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8480</v>
      </c>
      <c r="L181" s="100" t="s">
        <v>15629</v>
      </c>
      <c r="M181" s="100" t="s">
        <v>15687</v>
      </c>
      <c r="N181" s="16" t="s">
        <v>4085</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8481</v>
      </c>
      <c r="L182" s="99" t="s">
        <v>14582</v>
      </c>
      <c r="M182" s="99" t="s">
        <v>14825</v>
      </c>
      <c r="N182" s="16" t="s">
        <v>4085</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8479</v>
      </c>
      <c r="L183" s="100" t="s">
        <v>14549</v>
      </c>
      <c r="M183" s="100" t="s">
        <v>14624</v>
      </c>
      <c r="N183" s="16" t="s">
        <v>4085</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8481</v>
      </c>
      <c r="L184" s="99" t="s">
        <v>15180</v>
      </c>
      <c r="M184" s="99" t="s">
        <v>15266</v>
      </c>
      <c r="N184" s="16" t="s">
        <v>4085</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8479</v>
      </c>
      <c r="L185" s="99" t="s">
        <v>15182</v>
      </c>
      <c r="M185" s="99" t="s">
        <v>15183</v>
      </c>
      <c r="N185" s="16" t="s">
        <v>4085</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8481</v>
      </c>
      <c r="L186" s="99" t="s">
        <v>14831</v>
      </c>
      <c r="M186" s="99" t="s">
        <v>15250</v>
      </c>
      <c r="N186" s="16" t="s">
        <v>4085</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8481</v>
      </c>
      <c r="L187" s="100" t="s">
        <v>15252</v>
      </c>
      <c r="M187" s="100" t="s">
        <v>19434</v>
      </c>
      <c r="N187" s="16" t="s">
        <v>4085</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8479</v>
      </c>
      <c r="L188" s="99" t="s">
        <v>15284</v>
      </c>
      <c r="M188" s="99" t="s">
        <v>20587</v>
      </c>
      <c r="N188" s="16" t="s">
        <v>4085</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8479</v>
      </c>
      <c r="L189" s="99" t="s">
        <v>15287</v>
      </c>
      <c r="M189" s="99" t="s">
        <v>15290</v>
      </c>
      <c r="N189" s="16" t="s">
        <v>4085</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8479</v>
      </c>
      <c r="L190" s="99" t="s">
        <v>15287</v>
      </c>
      <c r="M190" s="99" t="s">
        <v>15289</v>
      </c>
      <c r="N190" s="16" t="s">
        <v>4085</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8479</v>
      </c>
      <c r="L191" s="99" t="s">
        <v>15287</v>
      </c>
      <c r="M191" s="100" t="s">
        <v>15291</v>
      </c>
      <c r="N191" s="16" t="s">
        <v>4085</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8479</v>
      </c>
      <c r="L192" s="99" t="s">
        <v>15295</v>
      </c>
      <c r="M192" s="99" t="s">
        <v>15296</v>
      </c>
      <c r="N192" s="16" t="s">
        <v>4085</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8479</v>
      </c>
      <c r="L193" s="99" t="s">
        <v>15285</v>
      </c>
      <c r="M193" s="99" t="s">
        <v>16271</v>
      </c>
      <c r="N193" s="16" t="s">
        <v>4085</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8479</v>
      </c>
      <c r="L194" s="99" t="s">
        <v>15287</v>
      </c>
      <c r="M194" s="99" t="s">
        <v>15288</v>
      </c>
      <c r="N194" s="16" t="s">
        <v>4085</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8479</v>
      </c>
      <c r="L195" s="99" t="s">
        <v>15287</v>
      </c>
      <c r="M195" s="99" t="s">
        <v>15297</v>
      </c>
      <c r="N195" s="16" t="s">
        <v>4085</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8480</v>
      </c>
      <c r="L196" s="100" t="s">
        <v>15286</v>
      </c>
      <c r="M196" s="100" t="s">
        <v>15634</v>
      </c>
      <c r="N196" s="16" t="s">
        <v>4085</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8480</v>
      </c>
      <c r="L197" s="14" t="s">
        <v>15466</v>
      </c>
      <c r="M197" s="99" t="s">
        <v>15544</v>
      </c>
      <c r="N197" s="16" t="s">
        <v>4085</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15287</v>
      </c>
      <c r="M198" s="99" t="s">
        <v>13542</v>
      </c>
      <c r="N198" s="16" t="s">
        <v>4085</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8479</v>
      </c>
      <c r="L199" s="14" t="s">
        <v>15468</v>
      </c>
      <c r="M199" s="100" t="s">
        <v>14699</v>
      </c>
      <c r="N199" s="16" t="s">
        <v>4085</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8481</v>
      </c>
      <c r="L200" s="14" t="s">
        <v>15469</v>
      </c>
      <c r="M200" s="98" t="s">
        <v>15543</v>
      </c>
      <c r="N200" s="16" t="s">
        <v>4085</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8481</v>
      </c>
      <c r="L201" s="14" t="s">
        <v>15470</v>
      </c>
      <c r="M201" s="99" t="s">
        <v>15549</v>
      </c>
      <c r="N201" s="16" t="s">
        <v>4085</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8479</v>
      </c>
      <c r="L202" s="99" t="s">
        <v>15287</v>
      </c>
      <c r="M202" s="163" t="s">
        <v>16019</v>
      </c>
      <c r="N202" s="16" t="s">
        <v>4085</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8480</v>
      </c>
      <c r="L203" s="14" t="s">
        <v>15471</v>
      </c>
      <c r="M203" s="100" t="s">
        <v>15631</v>
      </c>
      <c r="N203" s="16" t="s">
        <v>4085</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8481</v>
      </c>
      <c r="L204" s="99" t="s">
        <v>15628</v>
      </c>
      <c r="M204" s="99" t="s">
        <v>15688</v>
      </c>
      <c r="N204" s="16" t="s">
        <v>4085</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15887</v>
      </c>
      <c r="L205" s="198" t="s">
        <v>15472</v>
      </c>
      <c r="M205" s="99" t="s">
        <v>20335</v>
      </c>
      <c r="N205" s="16" t="s">
        <v>4085</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8479</v>
      </c>
      <c r="L206" s="14" t="s">
        <v>15473</v>
      </c>
      <c r="M206" s="100" t="s">
        <v>15545</v>
      </c>
      <c r="N206" s="16" t="s">
        <v>4085</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8481</v>
      </c>
      <c r="L207" s="29" t="s">
        <v>15475</v>
      </c>
      <c r="M207" s="100" t="s">
        <v>15630</v>
      </c>
      <c r="N207" s="16" t="s">
        <v>4085</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8481</v>
      </c>
      <c r="L208" s="14" t="s">
        <v>15476</v>
      </c>
      <c r="M208" s="99" t="s">
        <v>15540</v>
      </c>
      <c r="N208" s="16" t="s">
        <v>4085</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8481</v>
      </c>
      <c r="L209" s="14" t="s">
        <v>15477</v>
      </c>
      <c r="M209" s="99" t="s">
        <v>15541</v>
      </c>
      <c r="N209" s="16" t="s">
        <v>4085</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8481</v>
      </c>
      <c r="L210" s="100" t="s">
        <v>8954</v>
      </c>
      <c r="M210" s="100" t="s">
        <v>15700</v>
      </c>
      <c r="N210" s="16" t="s">
        <v>4085</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8481</v>
      </c>
      <c r="L211" s="14" t="s">
        <v>15622</v>
      </c>
      <c r="M211" s="99" t="s">
        <v>19220</v>
      </c>
      <c r="N211" s="16" t="s">
        <v>4085</v>
      </c>
      <c r="O211" s="16"/>
    </row>
    <row r="212" spans="1:15"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8480</v>
      </c>
      <c r="L212" s="14" t="s">
        <v>15623</v>
      </c>
      <c r="M212" s="100" t="s">
        <v>18563</v>
      </c>
      <c r="N212" s="16" t="s">
        <v>4085</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8480</v>
      </c>
      <c r="L213" s="14" t="s">
        <v>15624</v>
      </c>
      <c r="M213" s="100" t="s">
        <v>18559</v>
      </c>
      <c r="N213" s="16" t="s">
        <v>4085</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15625</v>
      </c>
      <c r="M214" s="100" t="s">
        <v>14068</v>
      </c>
      <c r="N214" s="16" t="s">
        <v>4085</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8480</v>
      </c>
      <c r="L215" s="100" t="s">
        <v>15632</v>
      </c>
      <c r="M215" s="100" t="s">
        <v>15772</v>
      </c>
      <c r="N215" s="16" t="s">
        <v>4085</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15287</v>
      </c>
      <c r="M216" s="99" t="s">
        <v>14068</v>
      </c>
      <c r="N216" s="16" t="s">
        <v>4085</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8480</v>
      </c>
      <c r="L217" s="100" t="s">
        <v>15697</v>
      </c>
      <c r="M217" s="100" t="s">
        <v>20268</v>
      </c>
      <c r="N217" s="16" t="s">
        <v>4085</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8479</v>
      </c>
      <c r="L218" s="99" t="s">
        <v>15696</v>
      </c>
      <c r="M218" s="99" t="s">
        <v>17658</v>
      </c>
      <c r="N218" s="16" t="s">
        <v>4085</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8479</v>
      </c>
      <c r="L219" s="99" t="s">
        <v>15695</v>
      </c>
      <c r="M219" s="375" t="s">
        <v>19783</v>
      </c>
      <c r="N219" s="16" t="s">
        <v>4085</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8480</v>
      </c>
      <c r="L220" s="100" t="s">
        <v>15694</v>
      </c>
      <c r="M220" s="100" t="s">
        <v>15841</v>
      </c>
      <c r="N220" s="16" t="s">
        <v>4085</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8481</v>
      </c>
      <c r="L221" s="99" t="s">
        <v>15692</v>
      </c>
      <c r="M221" s="95" t="s">
        <v>20718</v>
      </c>
      <c r="N221" s="16" t="s">
        <v>4085</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15467</v>
      </c>
      <c r="M222" s="99" t="s">
        <v>13542</v>
      </c>
      <c r="N222" s="16" t="s">
        <v>4085</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8481</v>
      </c>
      <c r="L223" s="14" t="s">
        <v>15474</v>
      </c>
      <c r="M223" s="376"/>
      <c r="N223" s="16" t="s">
        <v>4085</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8480</v>
      </c>
      <c r="L224" s="99" t="s">
        <v>20399</v>
      </c>
      <c r="M224" s="99" t="s">
        <v>20408</v>
      </c>
      <c r="N224" s="16" t="s">
        <v>4085</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8479</v>
      </c>
      <c r="L225" s="378" t="s">
        <v>8518</v>
      </c>
      <c r="M225" s="378" t="s">
        <v>15534</v>
      </c>
      <c r="N225" s="16" t="s">
        <v>4085</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8481</v>
      </c>
      <c r="L226" s="100" t="s">
        <v>15287</v>
      </c>
      <c r="M226" s="99" t="s">
        <v>15355</v>
      </c>
      <c r="N226" s="16" t="s">
        <v>4085</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8481</v>
      </c>
      <c r="L227" s="100" t="s">
        <v>15287</v>
      </c>
      <c r="M227" s="100" t="s">
        <v>15356</v>
      </c>
      <c r="N227" s="16" t="s">
        <v>4085</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8481</v>
      </c>
      <c r="L228" s="100" t="s">
        <v>15287</v>
      </c>
      <c r="M228" s="99" t="s">
        <v>15462</v>
      </c>
      <c r="N228" s="16" t="s">
        <v>4085</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8481</v>
      </c>
      <c r="L229" s="99" t="s">
        <v>15287</v>
      </c>
      <c r="M229" s="99" t="s">
        <v>15463</v>
      </c>
      <c r="N229" s="16" t="s">
        <v>4085</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8481</v>
      </c>
      <c r="L230" s="99" t="s">
        <v>15287</v>
      </c>
      <c r="M230" s="99" t="s">
        <v>15465</v>
      </c>
      <c r="N230" s="16" t="s">
        <v>4085</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8481</v>
      </c>
      <c r="L231" s="99" t="s">
        <v>8518</v>
      </c>
      <c r="M231" s="99" t="s">
        <v>15465</v>
      </c>
      <c r="N231" s="16" t="s">
        <v>4085</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8481</v>
      </c>
      <c r="L232" s="376" t="s">
        <v>15464</v>
      </c>
      <c r="M232" s="376" t="s">
        <v>19214</v>
      </c>
      <c r="N232" s="16" t="s">
        <v>4085</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15887</v>
      </c>
      <c r="L233" s="100" t="s">
        <v>15888</v>
      </c>
      <c r="M233" s="100" t="s">
        <v>15931</v>
      </c>
      <c r="N233" s="16" t="s">
        <v>4085</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8480</v>
      </c>
      <c r="L234" s="99" t="s">
        <v>15547</v>
      </c>
      <c r="M234" s="99" t="s">
        <v>15699</v>
      </c>
      <c r="N234" s="16" t="s">
        <v>4085</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8481</v>
      </c>
      <c r="L235" s="100" t="s">
        <v>15627</v>
      </c>
      <c r="M235" s="100" t="s">
        <v>15690</v>
      </c>
      <c r="N235" s="16" t="s">
        <v>4085</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f>VLOOKUP(A236,VODANET!C$5:AG2313,31,0)</f>
        <v>41551</v>
      </c>
      <c r="I236" s="14">
        <v>41348</v>
      </c>
      <c r="J236" s="386">
        <v>41353</v>
      </c>
      <c r="K236" s="38" t="s">
        <v>8480</v>
      </c>
      <c r="L236" s="99" t="s">
        <v>15698</v>
      </c>
      <c r="M236" s="99" t="s">
        <v>15774</v>
      </c>
      <c r="N236" s="16" t="s">
        <v>4085</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8480</v>
      </c>
      <c r="L237" s="100" t="s">
        <v>15698</v>
      </c>
      <c r="M237" s="100" t="s">
        <v>15776</v>
      </c>
      <c r="N237" s="16" t="s">
        <v>4085</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8481</v>
      </c>
      <c r="L238" s="100" t="s">
        <v>15691</v>
      </c>
      <c r="M238" s="100" t="s">
        <v>15701</v>
      </c>
      <c r="N238" s="16" t="s">
        <v>4085</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8480</v>
      </c>
      <c r="L239" s="100" t="s">
        <v>15767</v>
      </c>
      <c r="M239" s="100" t="s">
        <v>15941</v>
      </c>
      <c r="N239" s="16" t="s">
        <v>4085</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8481</v>
      </c>
      <c r="L240" s="99" t="s">
        <v>20342</v>
      </c>
      <c r="M240" s="99" t="s">
        <v>20368</v>
      </c>
      <c r="N240" s="16" t="s">
        <v>4085</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8479</v>
      </c>
      <c r="L241" s="99" t="s">
        <v>15780</v>
      </c>
      <c r="M241" s="99" t="s">
        <v>15781</v>
      </c>
      <c r="N241" s="16" t="s">
        <v>4085</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8481</v>
      </c>
      <c r="L242" s="99" t="s">
        <v>15775</v>
      </c>
      <c r="M242" s="99" t="s">
        <v>15779</v>
      </c>
      <c r="N242" s="16" t="s">
        <v>4085</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8479</v>
      </c>
      <c r="L243" s="100" t="s">
        <v>15778</v>
      </c>
      <c r="M243" s="100" t="s">
        <v>17657</v>
      </c>
      <c r="N243" s="16" t="s">
        <v>4085</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8481</v>
      </c>
      <c r="L244" s="100" t="s">
        <v>15626</v>
      </c>
      <c r="M244" s="100" t="s">
        <v>15689</v>
      </c>
      <c r="N244" s="16" t="s">
        <v>4085</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8479</v>
      </c>
      <c r="L245" s="99" t="s">
        <v>15782</v>
      </c>
      <c r="M245" s="99" t="s">
        <v>19210</v>
      </c>
      <c r="N245" s="16" t="s">
        <v>4085</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8481</v>
      </c>
      <c r="L246" s="99" t="s">
        <v>15842</v>
      </c>
      <c r="M246" s="95" t="s">
        <v>20258</v>
      </c>
      <c r="N246" s="16" t="s">
        <v>4085</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8479</v>
      </c>
      <c r="L247" s="99" t="s">
        <v>16041</v>
      </c>
      <c r="M247" s="99" t="s">
        <v>20345</v>
      </c>
      <c r="N247" s="16" t="s">
        <v>4085</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8480</v>
      </c>
      <c r="L248" s="99" t="s">
        <v>16042</v>
      </c>
      <c r="M248" s="99" t="s">
        <v>16264</v>
      </c>
      <c r="N248" s="16" t="s">
        <v>4085</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8481</v>
      </c>
      <c r="L249" s="14" t="s">
        <v>16043</v>
      </c>
      <c r="M249" s="99" t="s">
        <v>19211</v>
      </c>
      <c r="N249" s="16" t="s">
        <v>4085</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15887</v>
      </c>
      <c r="L250" s="100" t="s">
        <v>16044</v>
      </c>
      <c r="M250" s="103" t="s">
        <v>19223</v>
      </c>
      <c r="N250" s="16" t="s">
        <v>4085</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8954</v>
      </c>
      <c r="M251" s="100" t="s">
        <v>13540</v>
      </c>
      <c r="N251" s="16" t="s">
        <v>4085</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8480</v>
      </c>
      <c r="L252" s="100" t="s">
        <v>8954</v>
      </c>
      <c r="M252" s="99" t="s">
        <v>19213</v>
      </c>
      <c r="N252" s="16" t="s">
        <v>4085</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8479</v>
      </c>
      <c r="L253" s="100" t="s">
        <v>17038</v>
      </c>
      <c r="M253" s="373" t="s">
        <v>19221</v>
      </c>
      <c r="N253" s="16" t="s">
        <v>4085</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8481</v>
      </c>
      <c r="L254" s="14" t="s">
        <v>16046</v>
      </c>
      <c r="M254" s="99" t="s">
        <v>20844</v>
      </c>
      <c r="N254" s="16" t="s">
        <v>4085</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8480</v>
      </c>
      <c r="L255" s="14" t="s">
        <v>16047</v>
      </c>
      <c r="M255" s="99" t="s">
        <v>18557</v>
      </c>
      <c r="N255" s="16" t="s">
        <v>4085</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8481</v>
      </c>
      <c r="L256" s="46" t="s">
        <v>16048</v>
      </c>
      <c r="M256" s="99" t="s">
        <v>19219</v>
      </c>
      <c r="N256" s="16" t="s">
        <v>4085</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16050</v>
      </c>
      <c r="M257" s="100" t="s">
        <v>14068</v>
      </c>
      <c r="N257" s="16" t="s">
        <v>4085</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8479</v>
      </c>
      <c r="L258" s="14" t="s">
        <v>16051</v>
      </c>
      <c r="M258" s="100" t="s">
        <v>18562</v>
      </c>
      <c r="N258" s="16" t="s">
        <v>4085</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8480</v>
      </c>
      <c r="L259" s="14" t="s">
        <v>16052</v>
      </c>
      <c r="M259" s="206" t="s">
        <v>16270</v>
      </c>
      <c r="N259" s="16" t="s">
        <v>4085</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8481</v>
      </c>
      <c r="L260" s="14" t="s">
        <v>16053</v>
      </c>
      <c r="M260" s="99" t="s">
        <v>18564</v>
      </c>
      <c r="N260" s="16" t="s">
        <v>4085</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6"/>
      <c r="K261" s="161" t="s">
        <v>613</v>
      </c>
      <c r="L261" s="99" t="s">
        <v>16054</v>
      </c>
      <c r="M261" s="100" t="s">
        <v>4085</v>
      </c>
      <c r="N261" s="16" t="s">
        <v>4085</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8480</v>
      </c>
      <c r="L262" s="14" t="s">
        <v>16055</v>
      </c>
      <c r="M262" s="100" t="s">
        <v>19223</v>
      </c>
      <c r="N262" s="16" t="s">
        <v>4085</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8479</v>
      </c>
      <c r="L263" s="14" t="s">
        <v>16056</v>
      </c>
      <c r="M263" s="100" t="s">
        <v>17603</v>
      </c>
      <c r="N263" s="16" t="s">
        <v>4085</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15887</v>
      </c>
      <c r="L264" s="14" t="s">
        <v>16057</v>
      </c>
      <c r="M264" s="99" t="s">
        <v>17597</v>
      </c>
      <c r="N264" s="16" t="s">
        <v>4085</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8481</v>
      </c>
      <c r="L265" s="100" t="s">
        <v>8954</v>
      </c>
      <c r="M265" s="375" t="s">
        <v>17526</v>
      </c>
      <c r="N265" s="16" t="s">
        <v>4085</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8480</v>
      </c>
      <c r="L266" s="99" t="s">
        <v>16045</v>
      </c>
      <c r="M266" s="95" t="s">
        <v>16265</v>
      </c>
      <c r="N266" s="16" t="s">
        <v>4085</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8479</v>
      </c>
      <c r="L267" s="99" t="s">
        <v>15287</v>
      </c>
      <c r="M267" s="99" t="s">
        <v>16018</v>
      </c>
      <c r="N267" s="16" t="s">
        <v>4085</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8479</v>
      </c>
      <c r="L268" s="99" t="s">
        <v>15287</v>
      </c>
      <c r="M268" s="99" t="s">
        <v>15892</v>
      </c>
      <c r="N268" s="16" t="s">
        <v>4085</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8479</v>
      </c>
      <c r="L269" s="99" t="s">
        <v>16017</v>
      </c>
      <c r="M269" s="99" t="s">
        <v>15942</v>
      </c>
      <c r="N269" s="16" t="s">
        <v>4085</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8479</v>
      </c>
      <c r="L270" s="99" t="s">
        <v>15287</v>
      </c>
      <c r="M270" s="99" t="s">
        <v>15891</v>
      </c>
      <c r="N270" s="16" t="s">
        <v>4085</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8479</v>
      </c>
      <c r="L271" s="99" t="s">
        <v>16014</v>
      </c>
      <c r="M271" s="99" t="s">
        <v>15355</v>
      </c>
      <c r="N271" s="16" t="s">
        <v>4085</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8479</v>
      </c>
      <c r="L272" s="99" t="s">
        <v>15287</v>
      </c>
      <c r="M272" s="99" t="s">
        <v>16015</v>
      </c>
      <c r="N272" s="16" t="s">
        <v>4085</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8479</v>
      </c>
      <c r="L273" s="99" t="s">
        <v>15287</v>
      </c>
      <c r="M273" s="99" t="s">
        <v>15942</v>
      </c>
      <c r="N273" s="16" t="s">
        <v>4085</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8479</v>
      </c>
      <c r="L274" s="99" t="s">
        <v>15287</v>
      </c>
      <c r="M274" s="375" t="s">
        <v>15893</v>
      </c>
      <c r="N274" s="16" t="s">
        <v>4085</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8479</v>
      </c>
      <c r="L275" s="99" t="s">
        <v>15287</v>
      </c>
      <c r="M275" s="99" t="s">
        <v>16016</v>
      </c>
      <c r="N275" s="16" t="s">
        <v>4085</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8479</v>
      </c>
      <c r="L276" s="99" t="s">
        <v>15287</v>
      </c>
      <c r="M276" s="99" t="s">
        <v>15894</v>
      </c>
      <c r="N276" s="16" t="s">
        <v>4085</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8479</v>
      </c>
      <c r="L277" s="99" t="s">
        <v>16017</v>
      </c>
      <c r="M277" s="99" t="s">
        <v>15942</v>
      </c>
      <c r="N277" s="16" t="s">
        <v>4085</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8481</v>
      </c>
      <c r="L278" s="99" t="s">
        <v>15287</v>
      </c>
      <c r="M278" s="163" t="s">
        <v>15940</v>
      </c>
      <c r="N278" s="16" t="s">
        <v>4085</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8481</v>
      </c>
      <c r="L279" s="99" t="s">
        <v>8518</v>
      </c>
      <c r="M279" s="99" t="s">
        <v>15935</v>
      </c>
      <c r="N279" s="16" t="s">
        <v>4085</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8479</v>
      </c>
      <c r="L280" s="99" t="s">
        <v>15287</v>
      </c>
      <c r="M280" s="99" t="s">
        <v>15942</v>
      </c>
      <c r="N280" s="16" t="s">
        <v>4085</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8479</v>
      </c>
      <c r="L281" s="100" t="s">
        <v>8954</v>
      </c>
      <c r="M281" s="99" t="s">
        <v>17776</v>
      </c>
      <c r="N281" s="16" t="s">
        <v>4085</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8479</v>
      </c>
      <c r="L282" s="99" t="s">
        <v>15287</v>
      </c>
      <c r="M282" s="382" t="s">
        <v>16015</v>
      </c>
      <c r="N282" s="16" t="s">
        <v>4085</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15887</v>
      </c>
      <c r="L283" s="100" t="s">
        <v>16040</v>
      </c>
      <c r="M283" s="100" t="s">
        <v>17036</v>
      </c>
      <c r="N283" s="16" t="s">
        <v>4085</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15887</v>
      </c>
      <c r="L284" s="98" t="s">
        <v>15287</v>
      </c>
      <c r="M284" s="98" t="s">
        <v>16058</v>
      </c>
      <c r="N284" s="16" t="s">
        <v>4085</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8481</v>
      </c>
      <c r="L285" s="99" t="s">
        <v>14071</v>
      </c>
      <c r="M285" s="99" t="s">
        <v>17034</v>
      </c>
      <c r="N285" s="16" t="s">
        <v>4085</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8480</v>
      </c>
      <c r="L286" s="99" t="s">
        <v>16318</v>
      </c>
      <c r="M286" s="99" t="s">
        <v>9496</v>
      </c>
      <c r="N286" s="16" t="s">
        <v>4085</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8479</v>
      </c>
      <c r="L287" s="100" t="s">
        <v>8954</v>
      </c>
      <c r="M287" s="98" t="s">
        <v>17522</v>
      </c>
      <c r="N287" s="16" t="s">
        <v>4085</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8479</v>
      </c>
      <c r="L288" s="99" t="s">
        <v>17037</v>
      </c>
      <c r="M288" s="99" t="s">
        <v>17519</v>
      </c>
      <c r="N288" s="16" t="s">
        <v>4085</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8480</v>
      </c>
      <c r="L289" s="100" t="s">
        <v>8954</v>
      </c>
      <c r="M289" s="382" t="s">
        <v>18436</v>
      </c>
      <c r="N289" s="16" t="s">
        <v>4085</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8481</v>
      </c>
      <c r="L290" s="100" t="s">
        <v>8954</v>
      </c>
      <c r="M290" s="100" t="s">
        <v>19540</v>
      </c>
      <c r="N290" s="16" t="s">
        <v>4085</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8480</v>
      </c>
      <c r="L291" s="100" t="s">
        <v>8954</v>
      </c>
      <c r="M291" s="99" t="s">
        <v>17517</v>
      </c>
      <c r="N291" s="16" t="s">
        <v>4085</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8481</v>
      </c>
      <c r="L292" s="100" t="s">
        <v>17035</v>
      </c>
      <c r="M292" s="100" t="s">
        <v>17659</v>
      </c>
      <c r="N292" s="16" t="s">
        <v>4085</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8480</v>
      </c>
      <c r="L293" s="100" t="s">
        <v>8954</v>
      </c>
      <c r="M293" s="206" t="s">
        <v>17520</v>
      </c>
      <c r="N293" s="16" t="s">
        <v>4085</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8479</v>
      </c>
      <c r="L294" s="100" t="s">
        <v>8954</v>
      </c>
      <c r="M294" s="99" t="s">
        <v>17521</v>
      </c>
      <c r="N294" s="16" t="s">
        <v>4085</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8479</v>
      </c>
      <c r="L295" s="100" t="s">
        <v>8954</v>
      </c>
      <c r="M295" s="100" t="s">
        <v>17596</v>
      </c>
      <c r="N295" s="16" t="s">
        <v>4085</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8480</v>
      </c>
      <c r="L296" s="99" t="s">
        <v>19091</v>
      </c>
      <c r="M296" s="99" t="s">
        <v>19353</v>
      </c>
      <c r="N296" s="16" t="s">
        <v>4085</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8479</v>
      </c>
      <c r="L297" s="99" t="s">
        <v>19091</v>
      </c>
      <c r="M297" s="99" t="s">
        <v>19600</v>
      </c>
      <c r="N297" s="16" t="s">
        <v>4085</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15887</v>
      </c>
      <c r="L298" s="100" t="s">
        <v>8954</v>
      </c>
      <c r="M298" s="100" t="s">
        <v>18496</v>
      </c>
      <c r="N298" s="16" t="s">
        <v>4085</v>
      </c>
      <c r="O298" s="16"/>
    </row>
    <row r="299" spans="1:15"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376" t="str">
        <f>VLOOKUP(A299,Anatel!A$3:R3296,18,0)</f>
        <v>SAOM</v>
      </c>
      <c r="G299" s="376"/>
      <c r="H299" s="14" t="e">
        <f>VLOOKUP(A299,VODANET!C$5:AG2376,31,0)</f>
        <v>#N/A</v>
      </c>
      <c r="I299" s="14">
        <v>41380</v>
      </c>
      <c r="J299" s="386">
        <v>41415</v>
      </c>
      <c r="K299" s="161" t="s">
        <v>8481</v>
      </c>
      <c r="L299" s="100" t="s">
        <v>8954</v>
      </c>
      <c r="M299" s="99" t="s">
        <v>19218</v>
      </c>
      <c r="N299" s="16" t="s">
        <v>4085</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15887</v>
      </c>
      <c r="L300" s="100" t="s">
        <v>8954</v>
      </c>
      <c r="M300" s="100" t="s">
        <v>17596</v>
      </c>
      <c r="N300" s="16" t="s">
        <v>4085</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15887</v>
      </c>
      <c r="L301" s="100" t="s">
        <v>17604</v>
      </c>
      <c r="M301" s="100" t="s">
        <v>18271</v>
      </c>
      <c r="N301" s="16" t="s">
        <v>4085</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8480</v>
      </c>
      <c r="L302" s="100" t="s">
        <v>8954</v>
      </c>
      <c r="M302" s="100" t="s">
        <v>17655</v>
      </c>
      <c r="N302" s="16" t="s">
        <v>4085</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8479</v>
      </c>
      <c r="L303" s="100" t="s">
        <v>8954</v>
      </c>
      <c r="M303" s="99" t="s">
        <v>18497</v>
      </c>
      <c r="N303" s="16" t="s">
        <v>4085</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8480</v>
      </c>
      <c r="L304" s="99" t="s">
        <v>17037</v>
      </c>
      <c r="M304" s="99" t="s">
        <v>18559</v>
      </c>
      <c r="N304" s="16" t="s">
        <v>4085</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15887</v>
      </c>
      <c r="L305" s="100" t="s">
        <v>8954</v>
      </c>
      <c r="M305" s="100" t="s">
        <v>18272</v>
      </c>
      <c r="N305" s="16" t="s">
        <v>4085</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8481</v>
      </c>
      <c r="L306" s="100" t="s">
        <v>8954</v>
      </c>
      <c r="M306" s="99" t="s">
        <v>14065</v>
      </c>
      <c r="N306" s="16" t="s">
        <v>4085</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8481</v>
      </c>
      <c r="L307" s="100" t="s">
        <v>8954</v>
      </c>
      <c r="M307" s="99" t="s">
        <v>18694</v>
      </c>
      <c r="N307" s="16" t="s">
        <v>4085</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15887</v>
      </c>
      <c r="L308" s="100" t="s">
        <v>8954</v>
      </c>
      <c r="M308" s="99" t="s">
        <v>19599</v>
      </c>
      <c r="N308" s="16" t="s">
        <v>4085</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15887</v>
      </c>
      <c r="L309" s="100" t="s">
        <v>8954</v>
      </c>
      <c r="M309" s="100" t="s">
        <v>17596</v>
      </c>
      <c r="N309" s="16" t="s">
        <v>4085</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t="e">
        <f>VLOOKUP(A310,VODANET!C$5:AG2387,31,0)</f>
        <v>#N/A</v>
      </c>
      <c r="I310" s="14">
        <v>41398</v>
      </c>
      <c r="J310" s="386">
        <v>41416</v>
      </c>
      <c r="K310" s="38" t="s">
        <v>8479</v>
      </c>
      <c r="L310" s="100" t="s">
        <v>8954</v>
      </c>
      <c r="M310" s="382" t="s">
        <v>19222</v>
      </c>
      <c r="N310" s="16" t="s">
        <v>4085</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8479</v>
      </c>
      <c r="L311" s="100" t="s">
        <v>8954</v>
      </c>
      <c r="M311" s="99" t="s">
        <v>18558</v>
      </c>
      <c r="N311" s="16" t="s">
        <v>4085</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8479</v>
      </c>
      <c r="L312" s="100" t="s">
        <v>8954</v>
      </c>
      <c r="M312" s="99" t="s">
        <v>18560</v>
      </c>
      <c r="N312" s="16" t="s">
        <v>4085</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15887</v>
      </c>
      <c r="L313" s="100" t="s">
        <v>8954</v>
      </c>
      <c r="M313" s="99" t="s">
        <v>19302</v>
      </c>
      <c r="N313" s="16" t="s">
        <v>4085</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8479</v>
      </c>
      <c r="L314" s="100" t="s">
        <v>8954</v>
      </c>
      <c r="M314" s="100" t="s">
        <v>18558</v>
      </c>
      <c r="N314" s="16" t="s">
        <v>4085</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8479</v>
      </c>
      <c r="L315" s="100" t="s">
        <v>8954</v>
      </c>
      <c r="M315" s="99" t="s">
        <v>18495</v>
      </c>
      <c r="N315" s="16" t="s">
        <v>4085</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8479</v>
      </c>
      <c r="L316" s="99" t="s">
        <v>17882</v>
      </c>
      <c r="M316" s="99" t="s">
        <v>18498</v>
      </c>
      <c r="N316" s="16" t="s">
        <v>4085</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8480</v>
      </c>
      <c r="L317" s="100" t="s">
        <v>8954</v>
      </c>
      <c r="M317" s="380" t="s">
        <v>18434</v>
      </c>
      <c r="N317" s="16" t="s">
        <v>4085</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8480</v>
      </c>
      <c r="L318" s="100" t="s">
        <v>8954</v>
      </c>
      <c r="M318" s="100" t="s">
        <v>14065</v>
      </c>
      <c r="N318" s="16" t="s">
        <v>4085</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8479</v>
      </c>
      <c r="L319" s="100" t="s">
        <v>17882</v>
      </c>
      <c r="M319" s="100" t="s">
        <v>20648</v>
      </c>
      <c r="N319" s="16" t="s">
        <v>4085</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8481</v>
      </c>
      <c r="L320" s="100" t="s">
        <v>8954</v>
      </c>
      <c r="M320" s="99" t="s">
        <v>18566</v>
      </c>
      <c r="N320" s="16" t="s">
        <v>4085</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8481</v>
      </c>
      <c r="L321" s="99" t="s">
        <v>17881</v>
      </c>
      <c r="M321" s="99" t="s">
        <v>19220</v>
      </c>
      <c r="N321" s="16" t="s">
        <v>4085</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8481</v>
      </c>
      <c r="L322" s="100" t="s">
        <v>8954</v>
      </c>
      <c r="M322" s="100" t="s">
        <v>14065</v>
      </c>
      <c r="N322" s="16" t="s">
        <v>4085</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8480</v>
      </c>
      <c r="L323" s="100" t="s">
        <v>8954</v>
      </c>
      <c r="M323" s="100" t="s">
        <v>14065</v>
      </c>
      <c r="N323" s="16" t="s">
        <v>4085</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8480</v>
      </c>
      <c r="L324" s="103" t="s">
        <v>8954</v>
      </c>
      <c r="M324" s="100" t="s">
        <v>19539</v>
      </c>
      <c r="N324" s="16" t="s">
        <v>4085</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8479</v>
      </c>
      <c r="L325" s="100" t="s">
        <v>8954</v>
      </c>
      <c r="M325" s="375" t="s">
        <v>19784</v>
      </c>
      <c r="N325" s="16" t="s">
        <v>4085</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8479</v>
      </c>
      <c r="L326" s="100" t="s">
        <v>8954</v>
      </c>
      <c r="M326" s="99" t="s">
        <v>18270</v>
      </c>
      <c r="N326" s="16" t="s">
        <v>4085</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8479</v>
      </c>
      <c r="L327" s="100" t="s">
        <v>17881</v>
      </c>
      <c r="M327" s="375" t="s">
        <v>19782</v>
      </c>
      <c r="N327" s="16" t="s">
        <v>4085</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8479</v>
      </c>
      <c r="L328" s="100" t="s">
        <v>8954</v>
      </c>
      <c r="M328" s="99" t="s">
        <v>20473</v>
      </c>
      <c r="N328" s="16" t="s">
        <v>4085</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8954</v>
      </c>
      <c r="M329" s="100" t="s">
        <v>19672</v>
      </c>
      <c r="N329" s="16" t="s">
        <v>4085</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15887</v>
      </c>
      <c r="L330" s="100" t="s">
        <v>8954</v>
      </c>
      <c r="M330" s="100" t="s">
        <v>17596</v>
      </c>
      <c r="N330" s="16" t="s">
        <v>4085</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8479</v>
      </c>
      <c r="L331" s="100" t="s">
        <v>8954</v>
      </c>
      <c r="M331" s="99" t="s">
        <v>17519</v>
      </c>
      <c r="N331" s="16" t="s">
        <v>4085</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8480</v>
      </c>
      <c r="L332" s="100" t="s">
        <v>8954</v>
      </c>
      <c r="M332" s="99" t="s">
        <v>19217</v>
      </c>
      <c r="N332" s="16" t="s">
        <v>4085</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15287</v>
      </c>
      <c r="M333" s="98" t="s">
        <v>20669</v>
      </c>
      <c r="N333" s="16" t="s">
        <v>4085</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8480</v>
      </c>
      <c r="L334" s="99" t="s">
        <v>18561</v>
      </c>
      <c r="M334" s="99" t="s">
        <v>19537</v>
      </c>
      <c r="N334" s="16" t="s">
        <v>4085</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8954</v>
      </c>
      <c r="M335" s="99"/>
      <c r="N335" s="16" t="s">
        <v>4085</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8479</v>
      </c>
      <c r="L336" s="14" t="s">
        <v>19082</v>
      </c>
      <c r="M336" s="99" t="s">
        <v>19224</v>
      </c>
      <c r="N336" s="16" t="s">
        <v>4085</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8479</v>
      </c>
      <c r="L337" s="14" t="s">
        <v>19083</v>
      </c>
      <c r="M337" s="99" t="s">
        <v>9496</v>
      </c>
      <c r="N337" s="16" t="s">
        <v>4085</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6"/>
      <c r="K338" s="161" t="s">
        <v>613</v>
      </c>
      <c r="L338" s="14" t="s">
        <v>19348</v>
      </c>
      <c r="M338" s="100" t="s">
        <v>4085</v>
      </c>
      <c r="N338" s="16" t="s">
        <v>4085</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8479</v>
      </c>
      <c r="L339" s="14" t="s">
        <v>19084</v>
      </c>
      <c r="M339" s="99" t="s">
        <v>16015</v>
      </c>
      <c r="N339" s="16" t="s">
        <v>4085</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8479</v>
      </c>
      <c r="L340" s="100" t="s">
        <v>15287</v>
      </c>
      <c r="M340" s="100" t="s">
        <v>19212</v>
      </c>
      <c r="N340" s="16" t="s">
        <v>4085</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8480</v>
      </c>
      <c r="L341" s="14" t="s">
        <v>19085</v>
      </c>
      <c r="M341" s="99" t="s">
        <v>20263</v>
      </c>
      <c r="N341" s="16" t="s">
        <v>4085</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8479</v>
      </c>
      <c r="L342" s="14" t="s">
        <v>19086</v>
      </c>
      <c r="M342" s="380" t="s">
        <v>20334</v>
      </c>
      <c r="N342" s="16" t="s">
        <v>4085</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8480</v>
      </c>
      <c r="L343" s="99" t="s">
        <v>19087</v>
      </c>
      <c r="M343" s="99" t="s">
        <v>19433</v>
      </c>
      <c r="N343" s="16" t="s">
        <v>4085</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19088</v>
      </c>
      <c r="M344" s="99" t="s">
        <v>4085</v>
      </c>
      <c r="N344" s="16" t="s">
        <v>4085</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8479</v>
      </c>
      <c r="L345" s="100" t="s">
        <v>15287</v>
      </c>
      <c r="M345" s="375" t="s">
        <v>19779</v>
      </c>
      <c r="N345" s="16" t="s">
        <v>4085</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8479</v>
      </c>
      <c r="L346" s="14" t="s">
        <v>19089</v>
      </c>
      <c r="M346" s="100" t="s">
        <v>20594</v>
      </c>
      <c r="N346" s="16" t="s">
        <v>4085</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8479</v>
      </c>
      <c r="L347" s="99" t="s">
        <v>19090</v>
      </c>
      <c r="M347" s="99" t="s">
        <v>19209</v>
      </c>
      <c r="N347" s="16" t="s">
        <v>4085</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20373</v>
      </c>
      <c r="L348" s="99" t="s">
        <v>19207</v>
      </c>
      <c r="M348" s="99" t="s">
        <v>20372</v>
      </c>
      <c r="N348" s="16" t="s">
        <v>4085</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f>VLOOKUP(A349,VODANET!C$5:AG2426,31,0)</f>
        <v>41592</v>
      </c>
      <c r="I349" s="14">
        <v>41414</v>
      </c>
      <c r="J349" s="386">
        <v>41414</v>
      </c>
      <c r="K349" s="38" t="s">
        <v>613</v>
      </c>
      <c r="L349" s="99" t="s">
        <v>15287</v>
      </c>
      <c r="M349" s="99" t="s">
        <v>19196</v>
      </c>
      <c r="N349" s="16" t="s">
        <v>4085</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19208</v>
      </c>
      <c r="M350" s="99" t="s">
        <v>19349</v>
      </c>
      <c r="N350" s="16" t="s">
        <v>4085</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19203</v>
      </c>
      <c r="M351" s="382" t="s">
        <v>20673</v>
      </c>
      <c r="N351" s="16" t="s">
        <v>4085</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15887</v>
      </c>
      <c r="L352" s="99" t="s">
        <v>19205</v>
      </c>
      <c r="M352" s="99" t="s">
        <v>20756</v>
      </c>
      <c r="N352" s="16" t="s">
        <v>4085</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8481</v>
      </c>
      <c r="L353" s="99" t="s">
        <v>19206</v>
      </c>
      <c r="M353" s="99" t="s">
        <v>19541</v>
      </c>
      <c r="N353" s="16" t="s">
        <v>4085</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19204</v>
      </c>
      <c r="M354" s="99" t="s">
        <v>19354</v>
      </c>
      <c r="N354" s="16" t="s">
        <v>4085</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19300</v>
      </c>
      <c r="M355" s="99" t="s">
        <v>19349</v>
      </c>
      <c r="N355" s="16" t="s">
        <v>4085</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16049</v>
      </c>
      <c r="M356" s="100" t="s">
        <v>19349</v>
      </c>
      <c r="N356" s="16" t="s">
        <v>4085</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19355</v>
      </c>
      <c r="M357" s="382"/>
      <c r="N357" s="16" t="s">
        <v>4085</v>
      </c>
      <c r="O357" s="16"/>
    </row>
    <row r="358" spans="1:15"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8479</v>
      </c>
      <c r="L358" s="206" t="s">
        <v>19352</v>
      </c>
      <c r="M358" s="100" t="s">
        <v>9496</v>
      </c>
      <c r="N358" s="16" t="s">
        <v>4085</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8479</v>
      </c>
      <c r="L359" s="100" t="s">
        <v>8954</v>
      </c>
      <c r="M359" s="99" t="s">
        <v>20314</v>
      </c>
      <c r="N359" s="16" t="s">
        <v>4085</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8479</v>
      </c>
      <c r="L360" s="99" t="s">
        <v>19663</v>
      </c>
      <c r="M360" s="99" t="s">
        <v>20647</v>
      </c>
      <c r="N360" s="16" t="s">
        <v>4085</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8480</v>
      </c>
      <c r="L361" s="100" t="s">
        <v>20404</v>
      </c>
      <c r="M361" s="100" t="s">
        <v>20474</v>
      </c>
      <c r="N361" s="16" t="s">
        <v>4085</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6"/>
      <c r="K362" s="161" t="s">
        <v>613</v>
      </c>
      <c r="L362" s="100" t="s">
        <v>19664</v>
      </c>
      <c r="M362" s="100" t="s">
        <v>4085</v>
      </c>
      <c r="N362" s="16" t="s">
        <v>4085</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15887</v>
      </c>
      <c r="L363" s="99" t="s">
        <v>19665</v>
      </c>
      <c r="M363" s="99" t="s">
        <v>20312</v>
      </c>
      <c r="N363" s="16" t="s">
        <v>4085</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15887</v>
      </c>
      <c r="L364" s="100" t="s">
        <v>19666</v>
      </c>
      <c r="M364" s="100" t="s">
        <v>20344</v>
      </c>
      <c r="N364" s="16" t="s">
        <v>4085</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19667</v>
      </c>
      <c r="M365" s="100" t="s">
        <v>20642</v>
      </c>
      <c r="N365" s="16" t="s">
        <v>4085</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8480</v>
      </c>
      <c r="L366" s="14" t="s">
        <v>19668</v>
      </c>
      <c r="M366" s="99" t="s">
        <v>20337</v>
      </c>
      <c r="N366" s="16" t="s">
        <v>4085</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6"/>
      <c r="K367" s="161" t="s">
        <v>613</v>
      </c>
      <c r="L367" s="100" t="s">
        <v>19669</v>
      </c>
      <c r="M367" s="100" t="s">
        <v>4085</v>
      </c>
      <c r="N367" s="16" t="s">
        <v>4085</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19670</v>
      </c>
      <c r="M368" s="99" t="s">
        <v>4085</v>
      </c>
      <c r="N368" s="16" t="s">
        <v>4085</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15887</v>
      </c>
      <c r="L369" s="100" t="s">
        <v>8954</v>
      </c>
      <c r="M369" s="99" t="s">
        <v>14065</v>
      </c>
      <c r="N369" s="16" t="s">
        <v>4085</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15887</v>
      </c>
      <c r="L370" s="100" t="s">
        <v>8954</v>
      </c>
      <c r="M370" s="99" t="s">
        <v>14065</v>
      </c>
      <c r="N370" s="16" t="s">
        <v>4085</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8481</v>
      </c>
      <c r="L371" s="159" t="s">
        <v>8954</v>
      </c>
      <c r="M371" s="159" t="s">
        <v>20608</v>
      </c>
      <c r="N371" s="16" t="s">
        <v>4085</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8954</v>
      </c>
      <c r="M372" s="102"/>
      <c r="N372" s="16" t="s">
        <v>4085</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8481</v>
      </c>
      <c r="L373" s="100" t="s">
        <v>8954</v>
      </c>
      <c r="M373" s="375" t="s">
        <v>19781</v>
      </c>
      <c r="N373" s="16" t="s">
        <v>4085</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15887</v>
      </c>
      <c r="L374" s="99" t="s">
        <v>17777</v>
      </c>
      <c r="M374" s="375" t="s">
        <v>19778</v>
      </c>
      <c r="N374" s="16" t="s">
        <v>4085</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15887</v>
      </c>
      <c r="L375" s="99" t="s">
        <v>8954</v>
      </c>
      <c r="M375" s="16" t="s">
        <v>19774</v>
      </c>
      <c r="N375" s="16" t="s">
        <v>4085</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17882</v>
      </c>
      <c r="M376" s="59" t="s">
        <v>19673</v>
      </c>
      <c r="N376" s="16" t="s">
        <v>4085</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8479</v>
      </c>
      <c r="L377" s="99" t="s">
        <v>8954</v>
      </c>
      <c r="M377" s="99" t="s">
        <v>20313</v>
      </c>
      <c r="N377" s="16" t="s">
        <v>4085</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15887</v>
      </c>
      <c r="L378" s="100" t="s">
        <v>8954</v>
      </c>
      <c r="M378" s="375" t="s">
        <v>20564</v>
      </c>
      <c r="N378" s="16" t="s">
        <v>4085</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15887</v>
      </c>
      <c r="L379" s="99" t="s">
        <v>8954</v>
      </c>
      <c r="M379" s="99" t="s">
        <v>20593</v>
      </c>
      <c r="N379" s="16" t="s">
        <v>4085</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8481</v>
      </c>
      <c r="L380" s="100" t="s">
        <v>8954</v>
      </c>
      <c r="M380" s="99" t="s">
        <v>20664</v>
      </c>
      <c r="N380" s="16" t="s">
        <v>4085</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8954</v>
      </c>
      <c r="M381" s="375" t="s">
        <v>18559</v>
      </c>
      <c r="N381" s="16" t="s">
        <v>4085</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8481</v>
      </c>
      <c r="L382" s="100" t="s">
        <v>8954</v>
      </c>
      <c r="M382" s="375" t="s">
        <v>19776</v>
      </c>
      <c r="N382" s="16" t="s">
        <v>4085</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8954</v>
      </c>
      <c r="M383" s="99" t="s">
        <v>19672</v>
      </c>
      <c r="N383" s="16" t="s">
        <v>4085</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8954</v>
      </c>
      <c r="M384" s="99"/>
      <c r="N384" s="16" t="s">
        <v>4085</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8954</v>
      </c>
      <c r="M385" s="100" t="s">
        <v>19672</v>
      </c>
      <c r="N385" s="16" t="s">
        <v>4085</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8954</v>
      </c>
      <c r="M386" s="99"/>
      <c r="N386" s="16" t="s">
        <v>4085</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8479</v>
      </c>
      <c r="L387" s="100" t="s">
        <v>8954</v>
      </c>
      <c r="M387" s="100" t="s">
        <v>20471</v>
      </c>
      <c r="N387" s="16" t="s">
        <v>4085</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8479</v>
      </c>
      <c r="L388" s="100" t="s">
        <v>8954</v>
      </c>
      <c r="M388" s="100" t="s">
        <v>20609</v>
      </c>
      <c r="N388" s="16" t="s">
        <v>4085</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8480</v>
      </c>
      <c r="L389" s="100" t="s">
        <v>8954</v>
      </c>
      <c r="M389" s="100" t="s">
        <v>20265</v>
      </c>
      <c r="N389" s="16" t="s">
        <v>4085</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20269</v>
      </c>
      <c r="M390" s="380" t="s">
        <v>20339</v>
      </c>
      <c r="N390" s="16" t="s">
        <v>4085</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8954</v>
      </c>
      <c r="M391" s="99"/>
      <c r="N391" s="16" t="s">
        <v>4085</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8481</v>
      </c>
      <c r="L392" s="99" t="s">
        <v>8954</v>
      </c>
      <c r="M392" s="375" t="s">
        <v>19777</v>
      </c>
      <c r="N392" s="16" t="s">
        <v>4085</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8481</v>
      </c>
      <c r="L393" s="100" t="s">
        <v>8954</v>
      </c>
      <c r="M393" s="375" t="s">
        <v>19780</v>
      </c>
      <c r="N393" s="16" t="s">
        <v>4085</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8954</v>
      </c>
      <c r="M394" s="99"/>
      <c r="N394" s="16" t="s">
        <v>4085</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8954</v>
      </c>
      <c r="M395" s="382"/>
      <c r="N395" s="16" t="s">
        <v>4085</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8480</v>
      </c>
      <c r="L396" s="100" t="s">
        <v>8954</v>
      </c>
      <c r="M396" s="375" t="s">
        <v>18559</v>
      </c>
      <c r="N396" s="16" t="s">
        <v>4085</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8954</v>
      </c>
      <c r="M397" s="375" t="s">
        <v>18559</v>
      </c>
      <c r="N397" s="16" t="s">
        <v>4085</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6"/>
      <c r="K398" s="161" t="s">
        <v>613</v>
      </c>
      <c r="L398" s="100" t="s">
        <v>8954</v>
      </c>
      <c r="M398" s="100"/>
      <c r="N398" s="16" t="s">
        <v>4085</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8479</v>
      </c>
      <c r="L399" s="100" t="s">
        <v>8954</v>
      </c>
      <c r="M399" s="100" t="s">
        <v>20315</v>
      </c>
      <c r="N399" s="16" t="s">
        <v>4085</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20674</v>
      </c>
      <c r="M400" s="99" t="s">
        <v>4085</v>
      </c>
      <c r="N400" s="16" t="s">
        <v>4085</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15887</v>
      </c>
      <c r="L401" s="375" t="s">
        <v>20052</v>
      </c>
      <c r="M401" s="100" t="s">
        <v>9496</v>
      </c>
      <c r="N401" s="16" t="s">
        <v>4085</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15887</v>
      </c>
      <c r="L402" s="375" t="s">
        <v>20048</v>
      </c>
      <c r="M402" s="99" t="s">
        <v>20166</v>
      </c>
      <c r="N402" s="16" t="s">
        <v>4085</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15887</v>
      </c>
      <c r="L403" s="375" t="s">
        <v>15287</v>
      </c>
      <c r="M403" s="99" t="s">
        <v>20167</v>
      </c>
      <c r="N403" s="16" t="s">
        <v>4085</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8479</v>
      </c>
      <c r="L404" s="100" t="s">
        <v>15287</v>
      </c>
      <c r="M404" s="100" t="s">
        <v>20194</v>
      </c>
      <c r="N404" s="16" t="s">
        <v>4085</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8480</v>
      </c>
      <c r="L405" s="100" t="s">
        <v>15287</v>
      </c>
      <c r="M405" s="100" t="s">
        <v>20170</v>
      </c>
      <c r="N405" s="16" t="s">
        <v>4085</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8480</v>
      </c>
      <c r="L406" s="100" t="s">
        <v>15287</v>
      </c>
      <c r="M406" s="100" t="s">
        <v>20163</v>
      </c>
      <c r="N406" s="16" t="s">
        <v>4085</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15887</v>
      </c>
      <c r="L407" s="99" t="s">
        <v>15287</v>
      </c>
      <c r="M407" s="99" t="s">
        <v>16015</v>
      </c>
      <c r="N407" s="16" t="s">
        <v>4085</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15887</v>
      </c>
      <c r="L408" s="100" t="s">
        <v>15287</v>
      </c>
      <c r="M408" s="375" t="s">
        <v>20257</v>
      </c>
      <c r="N408" s="16" t="s">
        <v>4085</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15887</v>
      </c>
      <c r="L409" s="100" t="s">
        <v>15287</v>
      </c>
      <c r="M409" s="100" t="s">
        <v>20230</v>
      </c>
      <c r="N409" s="16" t="s">
        <v>4085</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15887</v>
      </c>
      <c r="L410" s="100" t="s">
        <v>15287</v>
      </c>
      <c r="M410" s="100" t="s">
        <v>20193</v>
      </c>
      <c r="N410" s="16" t="s">
        <v>4085</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8480</v>
      </c>
      <c r="L411" s="99" t="s">
        <v>15287</v>
      </c>
      <c r="M411" s="99" t="s">
        <v>20194</v>
      </c>
      <c r="N411" s="16" t="s">
        <v>4085</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15887</v>
      </c>
      <c r="L412" s="100" t="s">
        <v>20168</v>
      </c>
      <c r="M412" s="100" t="s">
        <v>20169</v>
      </c>
      <c r="N412" s="16" t="s">
        <v>4085</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8480</v>
      </c>
      <c r="L413" s="99" t="s">
        <v>15287</v>
      </c>
      <c r="M413" s="99" t="s">
        <v>20163</v>
      </c>
      <c r="N413" s="16" t="s">
        <v>4085</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8480</v>
      </c>
      <c r="L414" s="99" t="s">
        <v>20165</v>
      </c>
      <c r="M414" s="99" t="s">
        <v>20189</v>
      </c>
      <c r="N414" s="16" t="s">
        <v>4085</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8480</v>
      </c>
      <c r="L415" s="380" t="s">
        <v>20164</v>
      </c>
      <c r="M415" s="100" t="s">
        <v>20192</v>
      </c>
      <c r="N415" s="16" t="s">
        <v>4085</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8480</v>
      </c>
      <c r="L416" s="100" t="s">
        <v>20266</v>
      </c>
      <c r="M416" s="100" t="s">
        <v>20267</v>
      </c>
      <c r="N416" s="16" t="s">
        <v>4085</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15887</v>
      </c>
      <c r="L417" s="99" t="s">
        <v>15287</v>
      </c>
      <c r="M417" s="99" t="s">
        <v>20345</v>
      </c>
      <c r="N417" s="16" t="s">
        <v>4085</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15887</v>
      </c>
      <c r="L418" s="100" t="s">
        <v>15287</v>
      </c>
      <c r="M418" s="99" t="s">
        <v>20338</v>
      </c>
      <c r="N418" s="16" t="s">
        <v>4085</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15287</v>
      </c>
      <c r="M419" s="206" t="s">
        <v>20371</v>
      </c>
      <c r="N419" s="16" t="s">
        <v>4085</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15887</v>
      </c>
      <c r="L420" s="99" t="s">
        <v>15287</v>
      </c>
      <c r="M420" s="99" t="s">
        <v>20341</v>
      </c>
      <c r="N420" s="16" t="s">
        <v>4085</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8481</v>
      </c>
      <c r="L421" s="100" t="s">
        <v>15287</v>
      </c>
      <c r="M421" s="100" t="s">
        <v>20263</v>
      </c>
      <c r="N421" s="16" t="s">
        <v>4085</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15887</v>
      </c>
      <c r="L422" s="99" t="s">
        <v>20343</v>
      </c>
      <c r="M422" s="99" t="s">
        <v>20369</v>
      </c>
      <c r="N422" s="16" t="s">
        <v>4085</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15887</v>
      </c>
      <c r="L423" s="100" t="s">
        <v>15287</v>
      </c>
      <c r="M423" s="100" t="s">
        <v>20191</v>
      </c>
      <c r="N423" s="16" t="s">
        <v>4085</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15887</v>
      </c>
      <c r="L424" s="98" t="s">
        <v>20168</v>
      </c>
      <c r="M424" s="98" t="s">
        <v>20380</v>
      </c>
      <c r="N424" s="16" t="s">
        <v>4085</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15887</v>
      </c>
      <c r="L425" s="100" t="s">
        <v>15287</v>
      </c>
      <c r="M425" s="100" t="s">
        <v>20376</v>
      </c>
      <c r="N425" s="16" t="s">
        <v>4085</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15887</v>
      </c>
      <c r="L426" s="99" t="s">
        <v>15287</v>
      </c>
      <c r="M426" s="99" t="s">
        <v>20381</v>
      </c>
      <c r="N426" s="16" t="s">
        <v>4085</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15887</v>
      </c>
      <c r="L427" s="99" t="s">
        <v>15287</v>
      </c>
      <c r="M427" s="99" t="s">
        <v>20383</v>
      </c>
      <c r="N427" s="16" t="s">
        <v>4085</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41579</v>
      </c>
      <c r="K428" s="17" t="s">
        <v>15887</v>
      </c>
      <c r="L428" s="103" t="s">
        <v>15287</v>
      </c>
      <c r="M428" s="100" t="s">
        <v>20642</v>
      </c>
      <c r="N428" s="16" t="s">
        <v>4085</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8480</v>
      </c>
      <c r="L429" s="99" t="s">
        <v>15287</v>
      </c>
      <c r="M429" s="99" t="s">
        <v>20379</v>
      </c>
      <c r="N429" s="16" t="s">
        <v>4085</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8481</v>
      </c>
      <c r="L430" s="99" t="s">
        <v>20370</v>
      </c>
      <c r="M430" s="99"/>
      <c r="N430" s="16" t="s">
        <v>4085</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8481</v>
      </c>
      <c r="L431" s="99" t="s">
        <v>20370</v>
      </c>
      <c r="M431" s="100"/>
      <c r="N431" s="16" t="s">
        <v>4085</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8481</v>
      </c>
      <c r="L432" s="99" t="s">
        <v>20370</v>
      </c>
      <c r="M432" s="99"/>
      <c r="N432" s="16" t="s">
        <v>4085</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8481</v>
      </c>
      <c r="L433" s="99" t="s">
        <v>20370</v>
      </c>
      <c r="M433" s="100"/>
      <c r="N433" s="16" t="s">
        <v>4085</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8480</v>
      </c>
      <c r="L434" s="305" t="s">
        <v>20375</v>
      </c>
      <c r="M434" s="305"/>
      <c r="N434" s="16" t="s">
        <v>4085</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8480</v>
      </c>
      <c r="L435" s="305" t="s">
        <v>20375</v>
      </c>
      <c r="M435" s="305"/>
      <c r="N435" s="16" t="s">
        <v>4085</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8481</v>
      </c>
      <c r="L436" s="99" t="s">
        <v>20399</v>
      </c>
      <c r="M436" s="99" t="s">
        <v>20458</v>
      </c>
      <c r="N436" s="16" t="s">
        <v>4085</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20399</v>
      </c>
      <c r="M437" s="99" t="s">
        <v>20409</v>
      </c>
      <c r="N437" s="16" t="s">
        <v>4085</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15887</v>
      </c>
      <c r="L438" s="99" t="s">
        <v>20399</v>
      </c>
      <c r="M438" s="100" t="s">
        <v>20463</v>
      </c>
      <c r="N438" s="16" t="s">
        <v>4085</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15887</v>
      </c>
      <c r="L439" s="100" t="s">
        <v>20399</v>
      </c>
      <c r="M439" s="100" t="s">
        <v>20467</v>
      </c>
      <c r="N439" s="16" t="s">
        <v>4085</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15887</v>
      </c>
      <c r="L440" s="99" t="s">
        <v>20400</v>
      </c>
      <c r="M440" s="99" t="s">
        <v>20461</v>
      </c>
      <c r="N440" s="16" t="s">
        <v>4085</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15887</v>
      </c>
      <c r="L441" s="99" t="s">
        <v>20563</v>
      </c>
      <c r="M441" s="99" t="s">
        <v>20605</v>
      </c>
      <c r="N441" s="16" t="s">
        <v>4085</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15887</v>
      </c>
      <c r="L442" s="99" t="s">
        <v>20563</v>
      </c>
      <c r="M442" s="100" t="s">
        <v>20591</v>
      </c>
      <c r="N442" s="16" t="s">
        <v>4085</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20399</v>
      </c>
      <c r="M443" s="99" t="s">
        <v>20405</v>
      </c>
      <c r="N443" s="16" t="s">
        <v>4085</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15887</v>
      </c>
      <c r="L444" s="99" t="s">
        <v>20399</v>
      </c>
      <c r="M444" s="99" t="s">
        <v>20468</v>
      </c>
      <c r="N444" s="16" t="s">
        <v>4085</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8479</v>
      </c>
      <c r="L445" s="100" t="s">
        <v>20399</v>
      </c>
      <c r="M445" s="100" t="s">
        <v>20379</v>
      </c>
      <c r="N445" s="16" t="s">
        <v>4085</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8480</v>
      </c>
      <c r="L446" s="100" t="s">
        <v>20399</v>
      </c>
      <c r="M446" s="99" t="s">
        <v>20462</v>
      </c>
      <c r="N446" s="16" t="s">
        <v>4085</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8480</v>
      </c>
      <c r="L447" s="100" t="s">
        <v>20399</v>
      </c>
      <c r="M447" s="95" t="s">
        <v>20460</v>
      </c>
      <c r="N447" s="16" t="s">
        <v>4085</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8480</v>
      </c>
      <c r="L448" s="99" t="s">
        <v>20402</v>
      </c>
      <c r="M448" s="99" t="s">
        <v>20464</v>
      </c>
      <c r="N448" s="16" t="s">
        <v>4085</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15887</v>
      </c>
      <c r="L449" s="100" t="s">
        <v>20401</v>
      </c>
      <c r="M449" s="100" t="s">
        <v>20477</v>
      </c>
      <c r="N449" s="16" t="s">
        <v>4085</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20400</v>
      </c>
      <c r="M450" s="99" t="s">
        <v>20403</v>
      </c>
      <c r="N450" s="16" t="s">
        <v>4085</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8481</v>
      </c>
      <c r="L451" s="99" t="s">
        <v>20399</v>
      </c>
      <c r="M451" s="99" t="s">
        <v>20459</v>
      </c>
      <c r="N451" s="16" t="s">
        <v>4085</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15887</v>
      </c>
      <c r="L452" s="99" t="s">
        <v>20689</v>
      </c>
      <c r="M452" s="382" t="s">
        <v>20849</v>
      </c>
      <c r="N452" s="16" t="s">
        <v>4085</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8481</v>
      </c>
      <c r="L453" s="100" t="s">
        <v>20410</v>
      </c>
      <c r="M453" s="100" t="s">
        <v>20475</v>
      </c>
      <c r="N453" s="16" t="s">
        <v>4085</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15887</v>
      </c>
      <c r="L454" s="99" t="s">
        <v>20406</v>
      </c>
      <c r="M454" s="99" t="s">
        <v>20472</v>
      </c>
      <c r="N454" s="16" t="s">
        <v>4085</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8480</v>
      </c>
      <c r="L455" s="100" t="s">
        <v>15287</v>
      </c>
      <c r="M455" s="100" t="s">
        <v>20457</v>
      </c>
      <c r="N455" s="16" t="s">
        <v>4085</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8481</v>
      </c>
      <c r="L456" s="99" t="s">
        <v>15286</v>
      </c>
      <c r="M456" s="99" t="s">
        <v>20672</v>
      </c>
      <c r="N456" s="16" t="s">
        <v>4085</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20616</v>
      </c>
      <c r="M457" s="99"/>
      <c r="N457" s="16" t="s">
        <v>4085</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20629</v>
      </c>
      <c r="M458" s="99" t="s">
        <v>4085</v>
      </c>
      <c r="N458" s="16" t="s">
        <v>4085</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8481</v>
      </c>
      <c r="L459" s="99" t="s">
        <v>20633</v>
      </c>
      <c r="M459" s="99" t="s">
        <v>20460</v>
      </c>
      <c r="N459" s="16" t="s">
        <v>4085</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8479</v>
      </c>
      <c r="L460" s="99" t="s">
        <v>20631</v>
      </c>
      <c r="M460" s="99" t="s">
        <v>14065</v>
      </c>
      <c r="N460" s="16" t="s">
        <v>4085</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20635</v>
      </c>
      <c r="M461" s="99" t="s">
        <v>4085</v>
      </c>
      <c r="N461" s="16" t="s">
        <v>4085</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20616</v>
      </c>
      <c r="M462" s="99"/>
      <c r="N462" s="16" t="s">
        <v>4085</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6"/>
      <c r="K463" s="161" t="s">
        <v>613</v>
      </c>
      <c r="L463" s="100" t="s">
        <v>20630</v>
      </c>
      <c r="M463" s="100" t="s">
        <v>4085</v>
      </c>
      <c r="N463" s="16" t="s">
        <v>4085</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8479</v>
      </c>
      <c r="L464" s="99" t="s">
        <v>20632</v>
      </c>
      <c r="M464" s="99" t="s">
        <v>20675</v>
      </c>
      <c r="N464" s="16" t="s">
        <v>4085</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20616</v>
      </c>
      <c r="M465" s="99"/>
      <c r="N465" s="16" t="s">
        <v>4085</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376" t="str">
        <f>VLOOKUP(A466,Anatel!A$3:R3463,18,0)</f>
        <v>SAOM</v>
      </c>
      <c r="G466" s="376"/>
      <c r="H466" s="14" t="e">
        <f>VLOOKUP(A466,VODANET!C$5:AG2543,31,0)</f>
        <v>#N/A</v>
      </c>
      <c r="I466" s="14">
        <v>41489</v>
      </c>
      <c r="J466" s="386">
        <v>41528</v>
      </c>
      <c r="K466" s="161" t="s">
        <v>8481</v>
      </c>
      <c r="L466" s="100" t="s">
        <v>20639</v>
      </c>
      <c r="M466" s="99" t="s">
        <v>20660</v>
      </c>
      <c r="N466" s="16" t="s">
        <v>4085</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15887</v>
      </c>
      <c r="L467" s="100" t="s">
        <v>15287</v>
      </c>
      <c r="M467" s="100" t="s">
        <v>20637</v>
      </c>
      <c r="N467" s="16" t="s">
        <v>4085</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8479</v>
      </c>
      <c r="L468" s="100" t="s">
        <v>20643</v>
      </c>
      <c r="M468" s="100" t="s">
        <v>20663</v>
      </c>
      <c r="N468" s="16" t="s">
        <v>4085</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8479</v>
      </c>
      <c r="L469" s="99" t="s">
        <v>20565</v>
      </c>
      <c r="M469" s="99" t="s">
        <v>20691</v>
      </c>
      <c r="N469" s="16" t="s">
        <v>4085</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8481</v>
      </c>
      <c r="L470" s="100" t="s">
        <v>20646</v>
      </c>
      <c r="M470" s="100" t="s">
        <v>20667</v>
      </c>
      <c r="N470" s="16" t="s">
        <v>4085</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8479</v>
      </c>
      <c r="L471" s="100" t="s">
        <v>20645</v>
      </c>
      <c r="M471" s="100" t="s">
        <v>20656</v>
      </c>
      <c r="N471" s="16" t="s">
        <v>4085</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8479</v>
      </c>
      <c r="L472" s="100" t="s">
        <v>20646</v>
      </c>
      <c r="M472" s="100" t="s">
        <v>20659</v>
      </c>
      <c r="N472" s="16" t="s">
        <v>4085</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8481</v>
      </c>
      <c r="L473" s="99" t="s">
        <v>20470</v>
      </c>
      <c r="M473" s="102" t="s">
        <v>15288</v>
      </c>
      <c r="N473" s="16" t="s">
        <v>4085</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15887</v>
      </c>
      <c r="L474" s="99" t="s">
        <v>20649</v>
      </c>
      <c r="M474" s="382" t="s">
        <v>20670</v>
      </c>
      <c r="N474" s="16" t="s">
        <v>4085</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8481</v>
      </c>
      <c r="L475" s="100" t="s">
        <v>20650</v>
      </c>
      <c r="M475" s="100" t="s">
        <v>20668</v>
      </c>
      <c r="N475" s="16" t="s">
        <v>4085</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15887</v>
      </c>
      <c r="L476" s="99" t="s">
        <v>15287</v>
      </c>
      <c r="M476" s="99" t="s">
        <v>20263</v>
      </c>
      <c r="N476" s="16" t="s">
        <v>4085</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8480</v>
      </c>
      <c r="L477" s="99" t="s">
        <v>15287</v>
      </c>
      <c r="M477" s="99" t="s">
        <v>20590</v>
      </c>
      <c r="N477" s="16" t="s">
        <v>4085</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8480</v>
      </c>
      <c r="L478" s="99" t="s">
        <v>8954</v>
      </c>
      <c r="M478" s="99" t="s">
        <v>20595</v>
      </c>
      <c r="N478" s="16" t="s">
        <v>4085</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8479</v>
      </c>
      <c r="L479" s="99" t="s">
        <v>8954</v>
      </c>
      <c r="M479" s="99" t="s">
        <v>20610</v>
      </c>
      <c r="N479" s="16" t="s">
        <v>4085</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8479</v>
      </c>
      <c r="L480" s="99" t="s">
        <v>8954</v>
      </c>
      <c r="M480" s="99" t="s">
        <v>20610</v>
      </c>
      <c r="N480" s="16" t="s">
        <v>4085</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8480</v>
      </c>
      <c r="L481" s="100" t="s">
        <v>20589</v>
      </c>
      <c r="M481" s="380" t="s">
        <v>20617</v>
      </c>
      <c r="N481" s="16" t="s">
        <v>4085</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15887</v>
      </c>
      <c r="L482" s="100" t="s">
        <v>15286</v>
      </c>
      <c r="M482" s="100" t="s">
        <v>20614</v>
      </c>
      <c r="N482" s="16" t="s">
        <v>4085</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15887</v>
      </c>
      <c r="L483" s="99" t="s">
        <v>20400</v>
      </c>
      <c r="M483" s="99" t="s">
        <v>9496</v>
      </c>
      <c r="N483" s="16" t="s">
        <v>4085</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15887</v>
      </c>
      <c r="L484" s="100" t="s">
        <v>15287</v>
      </c>
      <c r="M484" s="99" t="s">
        <v>20619</v>
      </c>
      <c r="N484" s="16" t="s">
        <v>4085</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15887</v>
      </c>
      <c r="L485" s="100" t="s">
        <v>15287</v>
      </c>
      <c r="M485" s="100" t="s">
        <v>20620</v>
      </c>
      <c r="N485" s="16" t="s">
        <v>4085</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15887</v>
      </c>
      <c r="L486" s="100" t="s">
        <v>15287</v>
      </c>
      <c r="M486" s="100" t="s">
        <v>20620</v>
      </c>
      <c r="N486" s="16" t="s">
        <v>4085</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15887</v>
      </c>
      <c r="L487" s="99" t="s">
        <v>20690</v>
      </c>
      <c r="M487" s="99" t="s">
        <v>20726</v>
      </c>
      <c r="N487" s="16" t="s">
        <v>4085</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15887</v>
      </c>
      <c r="L488" s="102" t="s">
        <v>20616</v>
      </c>
      <c r="M488" s="382" t="s">
        <v>20651</v>
      </c>
      <c r="N488" s="16" t="s">
        <v>4085</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8479</v>
      </c>
      <c r="L489" s="99" t="s">
        <v>15287</v>
      </c>
      <c r="M489" s="163" t="s">
        <v>20612</v>
      </c>
      <c r="N489" s="16" t="s">
        <v>4085</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8479</v>
      </c>
      <c r="L490" s="99" t="s">
        <v>20613</v>
      </c>
      <c r="M490" s="99" t="s">
        <v>20722</v>
      </c>
      <c r="N490" s="16" t="s">
        <v>4085</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15887</v>
      </c>
      <c r="L491" s="99" t="s">
        <v>20616</v>
      </c>
      <c r="M491" s="99" t="s">
        <v>20651</v>
      </c>
      <c r="N491" s="16" t="s">
        <v>4085</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15887</v>
      </c>
      <c r="L492" s="100" t="s">
        <v>20616</v>
      </c>
      <c r="M492" s="100" t="s">
        <v>20638</v>
      </c>
      <c r="N492" s="16" t="s">
        <v>4085</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8479</v>
      </c>
      <c r="L493" s="99" t="s">
        <v>20615</v>
      </c>
      <c r="M493" s="99" t="s">
        <v>20721</v>
      </c>
      <c r="N493" s="16" t="s">
        <v>4085</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8479</v>
      </c>
      <c r="L494" s="99" t="s">
        <v>15287</v>
      </c>
      <c r="M494" s="99" t="s">
        <v>20611</v>
      </c>
      <c r="N494" s="16" t="s">
        <v>4085</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6"/>
      <c r="K495" s="161" t="s">
        <v>613</v>
      </c>
      <c r="L495" s="100" t="s">
        <v>15287</v>
      </c>
      <c r="M495" s="100"/>
      <c r="N495" s="16" t="s">
        <v>4085</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15887</v>
      </c>
      <c r="L496" s="100" t="s">
        <v>20616</v>
      </c>
      <c r="M496" s="100" t="s">
        <v>20740</v>
      </c>
      <c r="N496" s="16" t="s">
        <v>4085</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8480</v>
      </c>
      <c r="L497" s="100" t="s">
        <v>20618</v>
      </c>
      <c r="M497" s="100" t="s">
        <v>20622</v>
      </c>
      <c r="N497" s="16" t="s">
        <v>4085</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15887</v>
      </c>
      <c r="L498" s="100" t="s">
        <v>20654</v>
      </c>
      <c r="M498" s="100" t="s">
        <v>20753</v>
      </c>
      <c r="N498" s="16" t="s">
        <v>4085</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15887</v>
      </c>
      <c r="L499" s="100" t="s">
        <v>20655</v>
      </c>
      <c r="M499" s="100" t="s">
        <v>20684</v>
      </c>
      <c r="N499" s="16" t="s">
        <v>4085</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8481</v>
      </c>
      <c r="L500" s="99" t="s">
        <v>20661</v>
      </c>
      <c r="M500" s="99" t="s">
        <v>20733</v>
      </c>
      <c r="N500" s="16" t="s">
        <v>4085</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8481</v>
      </c>
      <c r="L501" s="100" t="s">
        <v>20662</v>
      </c>
      <c r="M501" s="100" t="s">
        <v>20692</v>
      </c>
      <c r="N501" s="16" t="s">
        <v>4085</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8481</v>
      </c>
      <c r="L502" s="99" t="s">
        <v>15287</v>
      </c>
      <c r="M502" s="369" t="s">
        <v>20776</v>
      </c>
      <c r="N502" s="16" t="s">
        <v>4085</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8481</v>
      </c>
      <c r="L503" s="99" t="s">
        <v>20671</v>
      </c>
      <c r="M503" s="163" t="s">
        <v>20681</v>
      </c>
      <c r="N503" s="16" t="s">
        <v>4085</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8481</v>
      </c>
      <c r="L504" s="100" t="s">
        <v>17777</v>
      </c>
      <c r="M504" s="100" t="s">
        <v>20762</v>
      </c>
      <c r="N504" s="16" t="s">
        <v>4085</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8481</v>
      </c>
      <c r="L505" s="98" t="s">
        <v>8954</v>
      </c>
      <c r="M505" s="98" t="s">
        <v>20682</v>
      </c>
      <c r="N505" s="16" t="s">
        <v>4085</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8479</v>
      </c>
      <c r="L506" s="100" t="s">
        <v>15287</v>
      </c>
      <c r="M506" s="100" t="s">
        <v>18559</v>
      </c>
      <c r="N506" s="16" t="s">
        <v>4085</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8481</v>
      </c>
      <c r="L507" s="98" t="s">
        <v>20688</v>
      </c>
      <c r="M507" s="98" t="s">
        <v>20719</v>
      </c>
      <c r="N507" s="16" t="s">
        <v>4085</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8479</v>
      </c>
      <c r="L508" s="99" t="s">
        <v>20679</v>
      </c>
      <c r="M508" s="99" t="s">
        <v>20720</v>
      </c>
      <c r="N508" s="16" t="s">
        <v>4085</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20677</v>
      </c>
      <c r="M509" s="99" t="s">
        <v>20642</v>
      </c>
      <c r="N509" s="16" t="s">
        <v>4085</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8479</v>
      </c>
      <c r="L510" s="99" t="s">
        <v>20687</v>
      </c>
      <c r="M510" s="369" t="s">
        <v>20712</v>
      </c>
      <c r="N510" s="16" t="s">
        <v>4085</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8479</v>
      </c>
      <c r="L511" s="100" t="s">
        <v>20678</v>
      </c>
      <c r="M511" s="375" t="s">
        <v>20754</v>
      </c>
      <c r="N511" s="16" t="s">
        <v>4085</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8481</v>
      </c>
      <c r="L512" s="100" t="s">
        <v>8954</v>
      </c>
      <c r="M512" s="100" t="s">
        <v>20685</v>
      </c>
      <c r="N512" s="16" t="s">
        <v>4085</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8481</v>
      </c>
      <c r="L513" s="100" t="s">
        <v>15287</v>
      </c>
      <c r="M513" s="100" t="s">
        <v>20685</v>
      </c>
      <c r="N513" s="16" t="s">
        <v>4085</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8479</v>
      </c>
      <c r="L514" s="99" t="s">
        <v>20680</v>
      </c>
      <c r="M514" s="99" t="s">
        <v>20774</v>
      </c>
      <c r="N514" s="16" t="s">
        <v>4085</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8479</v>
      </c>
      <c r="L515" s="99" t="s">
        <v>20683</v>
      </c>
      <c r="M515" s="95" t="s">
        <v>20715</v>
      </c>
      <c r="N515" s="16" t="s">
        <v>4085</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8481</v>
      </c>
      <c r="L516" s="99" t="s">
        <v>20686</v>
      </c>
      <c r="M516" s="382" t="s">
        <v>20738</v>
      </c>
      <c r="N516" s="16" t="s">
        <v>4085</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8479</v>
      </c>
      <c r="L517" s="98" t="s">
        <v>20621</v>
      </c>
      <c r="M517" s="98" t="s">
        <v>20666</v>
      </c>
      <c r="N517" s="16" t="s">
        <v>4085</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8479</v>
      </c>
      <c r="L518" s="99" t="s">
        <v>20713</v>
      </c>
      <c r="M518" s="99" t="s">
        <v>20744</v>
      </c>
      <c r="N518" s="16" t="s">
        <v>4085</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8479</v>
      </c>
      <c r="L519" s="99" t="s">
        <v>20714</v>
      </c>
      <c r="M519" s="99" t="s">
        <v>20730</v>
      </c>
      <c r="N519" s="16" t="s">
        <v>4085</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15887</v>
      </c>
      <c r="L520" s="99" t="s">
        <v>20716</v>
      </c>
      <c r="M520" s="99" t="s">
        <v>20758</v>
      </c>
      <c r="N520" s="16" t="s">
        <v>4085</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8481</v>
      </c>
      <c r="L521" s="99" t="s">
        <v>20717</v>
      </c>
      <c r="M521" s="99" t="s">
        <v>20732</v>
      </c>
      <c r="N521" s="16" t="s">
        <v>4085</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8481</v>
      </c>
      <c r="L522" s="99" t="s">
        <v>20723</v>
      </c>
      <c r="M522" s="99" t="s">
        <v>20745</v>
      </c>
      <c r="N522" s="16" t="s">
        <v>4085</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15887</v>
      </c>
      <c r="L523" s="99" t="s">
        <v>20724</v>
      </c>
      <c r="M523" s="95" t="s">
        <v>20737</v>
      </c>
      <c r="N523" s="16" t="s">
        <v>4085</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8481</v>
      </c>
      <c r="L524" s="99" t="s">
        <v>8954</v>
      </c>
      <c r="M524" s="99" t="s">
        <v>20728</v>
      </c>
      <c r="N524" s="16" t="s">
        <v>4085</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8479</v>
      </c>
      <c r="L525" s="99" t="s">
        <v>20725</v>
      </c>
      <c r="M525" s="99" t="s">
        <v>20731</v>
      </c>
      <c r="N525" s="16" t="s">
        <v>4085</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386">
        <v>41618</v>
      </c>
      <c r="K526" s="38" t="s">
        <v>8481</v>
      </c>
      <c r="L526" s="95" t="s">
        <v>20727</v>
      </c>
      <c r="M526" s="99" t="s">
        <v>22736</v>
      </c>
      <c r="N526" s="16" t="s">
        <v>4085</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8481</v>
      </c>
      <c r="L527" s="99" t="s">
        <v>20729</v>
      </c>
      <c r="M527" s="99" t="s">
        <v>20748</v>
      </c>
      <c r="N527" s="16" t="s">
        <v>4085</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8479</v>
      </c>
      <c r="L528" s="99" t="s">
        <v>20739</v>
      </c>
      <c r="M528" s="99" t="s">
        <v>20757</v>
      </c>
      <c r="N528" s="16" t="s">
        <v>4085</v>
      </c>
    </row>
    <row r="529" spans="1:14"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8479</v>
      </c>
      <c r="L529" s="99" t="s">
        <v>20741</v>
      </c>
      <c r="M529" s="99" t="s">
        <v>20746</v>
      </c>
      <c r="N529" s="16" t="s">
        <v>4085</v>
      </c>
    </row>
    <row r="530" spans="1:14"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8481</v>
      </c>
      <c r="L530" s="99" t="s">
        <v>20742</v>
      </c>
      <c r="M530" s="99" t="s">
        <v>20759</v>
      </c>
      <c r="N530" s="16" t="s">
        <v>4085</v>
      </c>
    </row>
    <row r="531" spans="1:14"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386"/>
      <c r="K531" s="38" t="s">
        <v>613</v>
      </c>
      <c r="L531" s="99" t="s">
        <v>15287</v>
      </c>
      <c r="M531" s="99" t="s">
        <v>4085</v>
      </c>
      <c r="N531" s="16" t="s">
        <v>4085</v>
      </c>
    </row>
    <row r="532" spans="1:14"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8479</v>
      </c>
      <c r="L532" s="99" t="s">
        <v>20743</v>
      </c>
      <c r="M532" s="99" t="s">
        <v>20755</v>
      </c>
      <c r="N532" s="16" t="s">
        <v>4085</v>
      </c>
    </row>
    <row r="533" spans="1:14"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8481</v>
      </c>
      <c r="L533" s="99" t="s">
        <v>20747</v>
      </c>
      <c r="M533" s="99" t="s">
        <v>20769</v>
      </c>
      <c r="N533" s="16" t="s">
        <v>4085</v>
      </c>
    </row>
    <row r="534" spans="1:14"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20749</v>
      </c>
      <c r="M534" s="99" t="s">
        <v>20750</v>
      </c>
      <c r="N534" s="16" t="s">
        <v>4085</v>
      </c>
    </row>
    <row r="535" spans="1:14"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t="e">
        <f>VLOOKUP(A535,VODANET!C$5:AG2613,31,0)</f>
        <v>#N/A</v>
      </c>
      <c r="I535" s="14">
        <v>41562</v>
      </c>
      <c r="J535" s="14">
        <v>41563</v>
      </c>
      <c r="K535" s="38" t="s">
        <v>8479</v>
      </c>
      <c r="L535" s="99" t="s">
        <v>20751</v>
      </c>
      <c r="M535" s="99" t="s">
        <v>20752</v>
      </c>
      <c r="N535" s="16" t="s">
        <v>4085</v>
      </c>
    </row>
    <row r="536" spans="1:14"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8479</v>
      </c>
      <c r="L536" s="99" t="s">
        <v>12720</v>
      </c>
      <c r="M536" s="99" t="s">
        <v>3378</v>
      </c>
      <c r="N536" s="16" t="s">
        <v>4085</v>
      </c>
    </row>
    <row r="537" spans="1:14"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8479</v>
      </c>
      <c r="L537" s="99" t="s">
        <v>12720</v>
      </c>
      <c r="M537" s="99" t="s">
        <v>20831</v>
      </c>
      <c r="N537" s="16" t="s">
        <v>4085</v>
      </c>
    </row>
    <row r="538" spans="1:14"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8481</v>
      </c>
      <c r="L538" s="99" t="s">
        <v>12720</v>
      </c>
      <c r="M538" s="99" t="s">
        <v>3378</v>
      </c>
      <c r="N538" s="16" t="s">
        <v>4085</v>
      </c>
    </row>
    <row r="539" spans="1:14"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15887</v>
      </c>
      <c r="L539" s="99" t="s">
        <v>20761</v>
      </c>
      <c r="M539" s="369" t="s">
        <v>20863</v>
      </c>
      <c r="N539" s="16" t="s">
        <v>4085</v>
      </c>
    </row>
    <row r="540" spans="1:14"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15887</v>
      </c>
      <c r="L540" s="99" t="s">
        <v>20616</v>
      </c>
      <c r="M540" s="99" t="s">
        <v>20775</v>
      </c>
      <c r="N540" s="16" t="s">
        <v>4085</v>
      </c>
    </row>
    <row r="541" spans="1:14"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15887</v>
      </c>
      <c r="L541" s="99" t="s">
        <v>15287</v>
      </c>
      <c r="M541" s="99" t="s">
        <v>20850</v>
      </c>
      <c r="N541" s="16" t="s">
        <v>4085</v>
      </c>
    </row>
    <row r="542" spans="1:14"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15887</v>
      </c>
      <c r="L542" s="99" t="s">
        <v>15287</v>
      </c>
      <c r="M542" s="369" t="s">
        <v>20767</v>
      </c>
      <c r="N542" s="16" t="s">
        <v>4085</v>
      </c>
    </row>
    <row r="543" spans="1:14"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15887</v>
      </c>
      <c r="L543" s="99" t="s">
        <v>15287</v>
      </c>
      <c r="M543" s="400" t="s">
        <v>20766</v>
      </c>
      <c r="N543" s="16" t="s">
        <v>4085</v>
      </c>
    </row>
    <row r="544" spans="1:14"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8479</v>
      </c>
      <c r="L544" s="99" t="s">
        <v>20763</v>
      </c>
      <c r="M544" s="99" t="s">
        <v>20773</v>
      </c>
      <c r="N544" s="16" t="s">
        <v>4085</v>
      </c>
    </row>
    <row r="545" spans="1:14"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8481</v>
      </c>
      <c r="L545" s="99" t="s">
        <v>20764</v>
      </c>
      <c r="M545" s="99" t="s">
        <v>20676</v>
      </c>
      <c r="N545" s="16" t="s">
        <v>4085</v>
      </c>
    </row>
    <row r="546" spans="1:14"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8481</v>
      </c>
      <c r="L546" s="99" t="s">
        <v>20768</v>
      </c>
      <c r="M546" s="99" t="s">
        <v>20845</v>
      </c>
      <c r="N546" s="16" t="s">
        <v>4085</v>
      </c>
    </row>
    <row r="547" spans="1:14"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8479</v>
      </c>
      <c r="L547" s="99" t="s">
        <v>20770</v>
      </c>
      <c r="M547" s="369" t="s">
        <v>20854</v>
      </c>
      <c r="N547" s="16" t="s">
        <v>4085</v>
      </c>
    </row>
    <row r="548" spans="1:14"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15887</v>
      </c>
      <c r="L548" s="99" t="s">
        <v>20771</v>
      </c>
      <c r="M548" s="99" t="s">
        <v>20822</v>
      </c>
      <c r="N548" s="16" t="s">
        <v>4085</v>
      </c>
    </row>
    <row r="549" spans="1:14"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8479</v>
      </c>
      <c r="L549" s="99" t="s">
        <v>20772</v>
      </c>
      <c r="M549" s="99" t="s">
        <v>20853</v>
      </c>
      <c r="N549" s="16" t="s">
        <v>4085</v>
      </c>
    </row>
    <row r="550" spans="1:14" s="16" customFormat="1" ht="15.75"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8479</v>
      </c>
      <c r="L550" s="99" t="s">
        <v>20777</v>
      </c>
      <c r="M550" s="369" t="s">
        <v>20867</v>
      </c>
      <c r="N550" s="16" t="s">
        <v>4085</v>
      </c>
    </row>
    <row r="551" spans="1:14" s="16" customFormat="1" ht="15.75"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8481</v>
      </c>
      <c r="L551" s="99" t="s">
        <v>20848</v>
      </c>
      <c r="M551" s="99" t="s">
        <v>20862</v>
      </c>
      <c r="N551" s="16" t="s">
        <v>4085</v>
      </c>
    </row>
    <row r="552" spans="1:14" s="16" customFormat="1" ht="15.75"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15887</v>
      </c>
      <c r="L552" s="99" t="s">
        <v>20778</v>
      </c>
      <c r="M552" s="99" t="s">
        <v>20700</v>
      </c>
      <c r="N552" s="16" t="s">
        <v>4085</v>
      </c>
    </row>
    <row r="553" spans="1:14" s="48" customFormat="1" ht="15.75" customHeight="1">
      <c r="A553" s="22">
        <v>5062</v>
      </c>
      <c r="B553" s="22" t="str">
        <f>VLOOKUP(A553,VODANET!C$5:D2638,2,0)</f>
        <v>SES-OUNO-5062</v>
      </c>
      <c r="C553" s="22" t="str">
        <f>VLOOKUP(A553,VODANET!C$5:L2638,10,0)</f>
        <v>SH SAT</v>
      </c>
      <c r="D553" s="31" t="str">
        <f>VLOOKUP(A553,VODANET!C$5:N2638,12,0)</f>
        <v>OURO FINO</v>
      </c>
      <c r="E553" s="378" t="str">
        <f>VLOOKUP(A553,VODANET!C$5:O2634,13,0)</f>
        <v>SUL</v>
      </c>
      <c r="F553" s="378">
        <f>VLOOKUP(A553,Anatel!A$3:R3553,18,0)</f>
        <v>0</v>
      </c>
      <c r="G553" s="378"/>
      <c r="H553" s="46" t="e">
        <f>VLOOKUP(A553,VODANET!C$5:AG2638,31,0)</f>
        <v>#N/A</v>
      </c>
      <c r="I553" s="46">
        <v>41576</v>
      </c>
      <c r="J553" s="46">
        <v>41598</v>
      </c>
      <c r="K553" s="161" t="s">
        <v>8479</v>
      </c>
      <c r="L553" s="100" t="s">
        <v>20859</v>
      </c>
      <c r="M553" s="402" t="s">
        <v>22714</v>
      </c>
      <c r="N553" s="48" t="s">
        <v>4085</v>
      </c>
    </row>
    <row r="554" spans="1:14" s="16" customFormat="1" ht="15.75"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386"/>
      <c r="K554" s="38" t="s">
        <v>613</v>
      </c>
      <c r="L554" s="95" t="s">
        <v>20779</v>
      </c>
      <c r="M554" s="99" t="s">
        <v>4085</v>
      </c>
      <c r="N554" s="16" t="s">
        <v>4085</v>
      </c>
    </row>
    <row r="555" spans="1:14" s="16" customFormat="1" ht="15.75"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8481</v>
      </c>
      <c r="L555" s="99" t="s">
        <v>20847</v>
      </c>
      <c r="M555" s="99" t="s">
        <v>22686</v>
      </c>
      <c r="N555" s="16" t="s">
        <v>4085</v>
      </c>
    </row>
    <row r="556" spans="1:14" s="16" customFormat="1" ht="15.75"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20851</v>
      </c>
      <c r="M556" s="99" t="s">
        <v>22687</v>
      </c>
      <c r="N556" s="16" t="s">
        <v>4085</v>
      </c>
    </row>
    <row r="557" spans="1:14" s="16" customFormat="1" ht="15.75"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v>41597</v>
      </c>
      <c r="K557" s="38" t="s">
        <v>8481</v>
      </c>
      <c r="L557" s="99" t="s">
        <v>20852</v>
      </c>
      <c r="M557" s="99" t="s">
        <v>22684</v>
      </c>
      <c r="N557" s="16" t="s">
        <v>4085</v>
      </c>
    </row>
    <row r="558" spans="1:14" s="16" customFormat="1" ht="15.75" customHeight="1">
      <c r="A558" s="22">
        <v>8558</v>
      </c>
      <c r="B558" s="24" t="str">
        <f>VLOOKUP(A558,VODANET!C$5:D2643,2,0)</f>
        <v>SES-SAIA-076</v>
      </c>
      <c r="C558" s="24" t="str">
        <f>VLOOKUP(A558,VODANET!C$5:L2643,10,0)</f>
        <v>VODANET</v>
      </c>
      <c r="D558" s="11" t="str">
        <f>VLOOKUP(A558,VODANET!C$5:N2643,12,0)</f>
        <v>SANTA LUZIA</v>
      </c>
      <c r="E558" s="376" t="str">
        <f>VLOOKUP(A558,VODANET!C$5:O2639,13,0)</f>
        <v>CENTRO</v>
      </c>
      <c r="F558" s="376" t="e">
        <f>VLOOKUP(A558,Anatel!A$3:R3558,18,0)</f>
        <v>#N/A</v>
      </c>
      <c r="G558" s="376"/>
      <c r="H558" s="14" t="e">
        <f>VLOOKUP(A558,VODANET!C$5:AG2643,31,0)</f>
        <v>#N/A</v>
      </c>
      <c r="I558" s="14">
        <v>41577</v>
      </c>
      <c r="J558" s="14">
        <v>41619</v>
      </c>
      <c r="K558" s="38" t="s">
        <v>8481</v>
      </c>
      <c r="L558" s="99" t="s">
        <v>20860</v>
      </c>
      <c r="M558" s="99" t="s">
        <v>20866</v>
      </c>
      <c r="N558" s="16" t="s">
        <v>4085</v>
      </c>
    </row>
    <row r="559" spans="1:14" s="16" customFormat="1" ht="15.75" customHeight="1">
      <c r="A559" s="22">
        <v>8542</v>
      </c>
      <c r="B559" s="24" t="s">
        <v>4943</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v>41600</v>
      </c>
      <c r="K559" s="38" t="s">
        <v>15887</v>
      </c>
      <c r="L559" s="99" t="s">
        <v>19091</v>
      </c>
      <c r="M559" s="99" t="s">
        <v>22715</v>
      </c>
      <c r="N559" s="16" t="s">
        <v>4085</v>
      </c>
    </row>
    <row r="560" spans="1:14" s="16" customFormat="1" ht="15.75"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386">
        <v>41613</v>
      </c>
      <c r="K560" s="38" t="s">
        <v>8481</v>
      </c>
      <c r="L560" s="99" t="s">
        <v>20618</v>
      </c>
      <c r="M560" s="99" t="s">
        <v>22734</v>
      </c>
      <c r="N560" s="16" t="s">
        <v>4085</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v>41606</v>
      </c>
      <c r="K561" s="38" t="s">
        <v>8479</v>
      </c>
      <c r="L561" s="99" t="s">
        <v>20858</v>
      </c>
      <c r="M561" s="99" t="s">
        <v>22702</v>
      </c>
      <c r="N561" s="16" t="s">
        <v>4085</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f>VLOOKUP(A562,VODANET!C$5:AG2647,31,0)</f>
        <v>41551</v>
      </c>
      <c r="I562" s="14">
        <v>41585</v>
      </c>
      <c r="J562" s="14">
        <v>41590</v>
      </c>
      <c r="K562" s="38" t="s">
        <v>8481</v>
      </c>
      <c r="L562" s="99" t="s">
        <v>20861</v>
      </c>
      <c r="M562" s="99" t="s">
        <v>20865</v>
      </c>
      <c r="N562" s="16" t="s">
        <v>4085</v>
      </c>
    </row>
    <row r="563" spans="1:14" s="16" customFormat="1" ht="15.75"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v>41611</v>
      </c>
      <c r="K563" s="38" t="s">
        <v>8481</v>
      </c>
      <c r="L563" s="99" t="s">
        <v>20679</v>
      </c>
      <c r="M563" s="99" t="s">
        <v>9496</v>
      </c>
      <c r="N563" s="16" t="s">
        <v>4085</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v>41607</v>
      </c>
      <c r="K564" s="38" t="s">
        <v>8481</v>
      </c>
      <c r="L564" s="99" t="s">
        <v>20864</v>
      </c>
      <c r="M564" s="99" t="s">
        <v>19349</v>
      </c>
      <c r="N564" s="16" t="s">
        <v>4085</v>
      </c>
    </row>
    <row r="565" spans="1:14" s="16" customFormat="1" ht="15.75"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386">
        <v>41613</v>
      </c>
      <c r="K565" s="38" t="s">
        <v>8479</v>
      </c>
      <c r="L565" s="99" t="s">
        <v>22705</v>
      </c>
      <c r="M565" s="99" t="s">
        <v>22731</v>
      </c>
      <c r="N565" s="16" t="s">
        <v>4085</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v>41607</v>
      </c>
      <c r="K566" s="38" t="s">
        <v>8479</v>
      </c>
      <c r="L566" s="99" t="s">
        <v>20565</v>
      </c>
      <c r="M566" s="99" t="s">
        <v>22701</v>
      </c>
      <c r="N566" s="16" t="s">
        <v>4085</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v>41607</v>
      </c>
      <c r="K567" s="38" t="s">
        <v>15887</v>
      </c>
      <c r="L567" s="99" t="s">
        <v>22679</v>
      </c>
      <c r="M567" s="99" t="s">
        <v>22703</v>
      </c>
      <c r="N567" s="16" t="s">
        <v>4085</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c r="K568" s="392" t="s">
        <v>15887</v>
      </c>
      <c r="L568" s="99" t="s">
        <v>20654</v>
      </c>
      <c r="M568" s="99" t="s">
        <v>22700</v>
      </c>
      <c r="N568" s="16" t="s">
        <v>4085</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15887</v>
      </c>
      <c r="L569" s="99" t="s">
        <v>22683</v>
      </c>
      <c r="M569" s="99" t="s">
        <v>22691</v>
      </c>
      <c r="N569" s="16" t="s">
        <v>4085</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386"/>
      <c r="K570" s="38" t="s">
        <v>613</v>
      </c>
      <c r="L570" s="99" t="s">
        <v>8954</v>
      </c>
      <c r="M570" s="99" t="s">
        <v>4085</v>
      </c>
      <c r="N570" s="16" t="s">
        <v>4085</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v>41611</v>
      </c>
      <c r="K571" s="38" t="s">
        <v>8481</v>
      </c>
      <c r="L571" s="99" t="s">
        <v>22685</v>
      </c>
      <c r="M571" s="99" t="s">
        <v>22716</v>
      </c>
      <c r="N571" s="16" t="s">
        <v>4085</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38" t="s">
        <v>8479</v>
      </c>
      <c r="L572" s="99" t="s">
        <v>20861</v>
      </c>
      <c r="M572" s="99" t="s">
        <v>22688</v>
      </c>
      <c r="N572" s="16" t="s">
        <v>4085</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f>VLOOKUP(A573,VODANET!C$5:AG2660,31,0)</f>
        <v>41551</v>
      </c>
      <c r="I573" s="14">
        <v>41597</v>
      </c>
      <c r="J573" s="14">
        <v>41599</v>
      </c>
      <c r="K573" s="38" t="s">
        <v>8479</v>
      </c>
      <c r="L573" s="99" t="s">
        <v>20861</v>
      </c>
      <c r="M573" s="99" t="s">
        <v>22688</v>
      </c>
      <c r="N573" s="16" t="s">
        <v>4085</v>
      </c>
    </row>
    <row r="574" spans="1:14" s="16" customFormat="1" ht="15.75" customHeight="1">
      <c r="A574" s="22"/>
      <c r="B574" s="24"/>
      <c r="C574" s="24"/>
      <c r="D574" s="11" t="s">
        <v>22689</v>
      </c>
      <c r="E574" s="376" t="s">
        <v>876</v>
      </c>
      <c r="F574" s="376"/>
      <c r="G574" s="376"/>
      <c r="H574" s="14"/>
      <c r="I574" s="14">
        <v>41598</v>
      </c>
      <c r="J574" s="14">
        <v>41604</v>
      </c>
      <c r="K574" s="38" t="s">
        <v>8479</v>
      </c>
      <c r="L574" s="99" t="s">
        <v>22690</v>
      </c>
      <c r="M574" s="99" t="s">
        <v>22704</v>
      </c>
      <c r="N574" s="16" t="s">
        <v>4085</v>
      </c>
    </row>
    <row r="575" spans="1:14" s="16" customFormat="1" ht="15.75" customHeight="1">
      <c r="A575" s="22"/>
      <c r="B575" s="24"/>
      <c r="C575" s="24"/>
      <c r="D575" s="11" t="s">
        <v>22689</v>
      </c>
      <c r="E575" s="376" t="s">
        <v>876</v>
      </c>
      <c r="F575" s="376"/>
      <c r="G575" s="376"/>
      <c r="H575" s="14"/>
      <c r="I575" s="14">
        <v>41598</v>
      </c>
      <c r="J575" s="14">
        <v>41604</v>
      </c>
      <c r="K575" s="38" t="s">
        <v>8481</v>
      </c>
      <c r="L575" s="99" t="s">
        <v>22690</v>
      </c>
      <c r="M575" s="99" t="s">
        <v>22704</v>
      </c>
      <c r="N575" s="16" t="s">
        <v>4085</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76" t="str">
        <f>VLOOKUP(A576,VODANET!C$5:O2659,13,0)</f>
        <v>CENTRO</v>
      </c>
      <c r="F576" s="376" t="str">
        <f>VLOOKUP(A576,Anatel!A$3:R3578,18,0)</f>
        <v>ok</v>
      </c>
      <c r="G576" s="376"/>
      <c r="H576" s="14">
        <f>VLOOKUP(A576,VODANET!C$5:AG2663,31,0)</f>
        <v>41488</v>
      </c>
      <c r="I576" s="14">
        <v>41607</v>
      </c>
      <c r="J576" s="386">
        <v>41613</v>
      </c>
      <c r="K576" s="38" t="s">
        <v>8481</v>
      </c>
      <c r="L576" s="99" t="s">
        <v>8954</v>
      </c>
      <c r="M576" s="99" t="s">
        <v>22722</v>
      </c>
      <c r="N576" s="16" t="s">
        <v>4085</v>
      </c>
    </row>
    <row r="577" spans="1:14" s="16" customFormat="1" ht="15.75" customHeight="1">
      <c r="A577" s="22">
        <v>8708</v>
      </c>
      <c r="B577" s="24" t="str">
        <f>VLOOKUP(A577,VODANET!C$5:D2664,2,0)</f>
        <v>SES-ITBA-5998</v>
      </c>
      <c r="C577" s="24" t="str">
        <f>VLOOKUP(A577,VODANET!C$5:L2664,10,0)</f>
        <v>VODANET</v>
      </c>
      <c r="D577" s="11" t="str">
        <f>VLOOKUP(A577,VODANET!C$5:N2664,12,0)</f>
        <v>ITAMARANDIBA</v>
      </c>
      <c r="E577" s="376" t="str">
        <f>VLOOKUP(A577,VODANET!C$5:O2660,13,0)</f>
        <v>JEQUITINHONHA</v>
      </c>
      <c r="F577" s="376" t="e">
        <f>VLOOKUP(A577,Anatel!A$3:R3579,18,0)</f>
        <v>#N/A</v>
      </c>
      <c r="G577" s="376"/>
      <c r="H577" s="14" t="e">
        <f>VLOOKUP(A577,VODANET!C$5:AG2664,31,0)</f>
        <v>#N/A</v>
      </c>
      <c r="I577" s="14">
        <v>41603</v>
      </c>
      <c r="J577" s="386">
        <v>41614</v>
      </c>
      <c r="K577" s="38" t="s">
        <v>15887</v>
      </c>
      <c r="L577" s="99" t="s">
        <v>22706</v>
      </c>
      <c r="M577" s="99" t="s">
        <v>22715</v>
      </c>
      <c r="N577" s="16" t="s">
        <v>4085</v>
      </c>
    </row>
    <row r="578" spans="1:14" s="16" customFormat="1" ht="15.75" customHeight="1">
      <c r="A578" s="22">
        <v>8558</v>
      </c>
      <c r="B578" s="24" t="s">
        <v>429</v>
      </c>
      <c r="C578" s="24" t="s">
        <v>454</v>
      </c>
      <c r="D578" s="11" t="s">
        <v>116</v>
      </c>
      <c r="E578" s="376" t="s">
        <v>876</v>
      </c>
      <c r="F578" s="376" t="e">
        <f>VLOOKUP(A578,Anatel!A$3:R3580,18,0)</f>
        <v>#N/A</v>
      </c>
      <c r="G578" s="376"/>
      <c r="H578" s="14" t="e">
        <f>VLOOKUP(A578,VODANET!C$5:AG2665,31,0)</f>
        <v>#N/A</v>
      </c>
      <c r="I578" s="14">
        <v>41577</v>
      </c>
      <c r="J578" s="386">
        <v>41617</v>
      </c>
      <c r="K578" s="38" t="s">
        <v>8481</v>
      </c>
      <c r="L578" s="99" t="s">
        <v>22708</v>
      </c>
      <c r="M578" s="99" t="s">
        <v>4085</v>
      </c>
      <c r="N578" s="16" t="s">
        <v>4085</v>
      </c>
    </row>
    <row r="579" spans="1:14" s="16" customFormat="1" ht="15.75" customHeight="1">
      <c r="A579" s="22">
        <v>5389</v>
      </c>
      <c r="B579" s="24" t="str">
        <f>VLOOKUP(A579,VODANET!C$5:D2666,2,0)</f>
        <v>SES-ALRA-5389</v>
      </c>
      <c r="C579" s="24" t="str">
        <f>VLOOKUP(A579,VODANET!C$5:L2666,10,0)</f>
        <v>SH SAT</v>
      </c>
      <c r="D579" s="11" t="str">
        <f>VLOOKUP(A579,VODANET!C$5:N2666,12,0)</f>
        <v>ALMENARA</v>
      </c>
      <c r="E579" s="376" t="str">
        <f>VLOOKUP(A579,VODANET!C$5:O2662,13,0)</f>
        <v>NORDESTE</v>
      </c>
      <c r="F579" s="376">
        <f>VLOOKUP(A579,Anatel!A$3:R3581,18,0)</f>
        <v>0</v>
      </c>
      <c r="G579" s="376"/>
      <c r="H579" s="14" t="e">
        <f>VLOOKUP(A579,VODANET!C$5:AG2666,31,0)</f>
        <v>#N/A</v>
      </c>
      <c r="I579" s="14">
        <v>41607</v>
      </c>
      <c r="J579" s="386">
        <v>41611</v>
      </c>
      <c r="K579" s="38" t="s">
        <v>15887</v>
      </c>
      <c r="L579" s="99" t="s">
        <v>15287</v>
      </c>
      <c r="M579" s="99" t="s">
        <v>22719</v>
      </c>
      <c r="N579" s="16" t="s">
        <v>4085</v>
      </c>
    </row>
    <row r="580" spans="1:14" s="16" customFormat="1" ht="15.75" customHeight="1">
      <c r="A580" s="22">
        <v>3336</v>
      </c>
      <c r="B580" s="24" t="str">
        <f>VLOOKUP(A580,VODANET!C$5:D2667,2,0)</f>
        <v>SES-JATO-3336</v>
      </c>
      <c r="C580" s="24" t="str">
        <f>VLOOKUP(A580,VODANET!C$5:L2667,10,0)</f>
        <v>LIDER</v>
      </c>
      <c r="D580" s="11" t="str">
        <f>VLOOKUP(A580,VODANET!C$5:N2667,12,0)</f>
        <v>JACINTO</v>
      </c>
      <c r="E580" s="376" t="str">
        <f>VLOOKUP(A580,VODANET!C$5:O2663,13,0)</f>
        <v>NORDESTE</v>
      </c>
      <c r="F580" s="376" t="str">
        <f>VLOOKUP(A580,Anatel!A$3:R3582,18,0)</f>
        <v>SAOM</v>
      </c>
      <c r="G580" s="376"/>
      <c r="H580" s="14" t="e">
        <f>VLOOKUP(A580,VODANET!C$5:AG2667,31,0)</f>
        <v>#N/A</v>
      </c>
      <c r="I580" s="14">
        <v>41607</v>
      </c>
      <c r="J580" s="386">
        <v>41614</v>
      </c>
      <c r="K580" s="38" t="s">
        <v>15887</v>
      </c>
      <c r="L580" s="99" t="s">
        <v>15287</v>
      </c>
      <c r="M580" s="99" t="s">
        <v>22732</v>
      </c>
      <c r="N580" s="16" t="s">
        <v>4085</v>
      </c>
    </row>
    <row r="581" spans="1:14" s="16" customFormat="1" ht="15.75" customHeight="1">
      <c r="A581" s="22">
        <v>4184</v>
      </c>
      <c r="B581" s="24" t="str">
        <f>VLOOKUP(A581,VODANET!C$5:D2669,2,0)</f>
        <v>SES-COAS-4184</v>
      </c>
      <c r="C581" s="24" t="str">
        <f>VLOOKUP(A581,VODANET!C$5:L2669,10,0)</f>
        <v>LIDER</v>
      </c>
      <c r="D581" s="11" t="str">
        <f>VLOOKUP(A581,VODANET!C$5:N2669,12,0)</f>
        <v>CONCEIÇÃO DAS PEDRAS</v>
      </c>
      <c r="E581" s="376" t="str">
        <f>VLOOKUP(A581,VODANET!C$5:O2665,13,0)</f>
        <v>SUL</v>
      </c>
      <c r="F581" s="376" t="str">
        <f>VLOOKUP(A581,Anatel!A$3:R3584,18,0)</f>
        <v>ok</v>
      </c>
      <c r="G581" s="376"/>
      <c r="H581" s="14">
        <f>VLOOKUP(A581,VODANET!C$5:AG2669,31,0)</f>
        <v>41565</v>
      </c>
      <c r="I581" s="14">
        <v>41610</v>
      </c>
      <c r="J581" s="386">
        <v>41624</v>
      </c>
      <c r="K581" s="38" t="s">
        <v>8481</v>
      </c>
      <c r="L581" s="99" t="s">
        <v>22713</v>
      </c>
      <c r="M581" s="99" t="s">
        <v>22741</v>
      </c>
      <c r="N581" s="16" t="s">
        <v>4085</v>
      </c>
    </row>
    <row r="582" spans="1:14" s="16" customFormat="1" ht="15.75" customHeight="1">
      <c r="A582" s="22">
        <v>4331</v>
      </c>
      <c r="B582" s="24" t="str">
        <f>VLOOKUP(A582,VODANET!C$5:D2670,2,0)</f>
        <v>SES-PODO-4331</v>
      </c>
      <c r="C582" s="24" t="str">
        <f>VLOOKUP(A582,VODANET!C$5:L2670,10,0)</f>
        <v>LIDER</v>
      </c>
      <c r="D582" s="11" t="str">
        <f>VLOOKUP(A582,VODANET!C$5:N2670,12,0)</f>
        <v>POÇO FUNDO</v>
      </c>
      <c r="E582" s="376" t="str">
        <f>VLOOKUP(A582,VODANET!C$5:O2666,13,0)</f>
        <v>SUL</v>
      </c>
      <c r="F582" s="376" t="str">
        <f>VLOOKUP(A582,Anatel!A$3:R3585,18,0)</f>
        <v>ok</v>
      </c>
      <c r="G582" s="376"/>
      <c r="H582" s="14">
        <f>VLOOKUP(A582,VODANET!C$5:AG2670,31,0)</f>
        <v>41516</v>
      </c>
      <c r="I582" s="14">
        <v>41610</v>
      </c>
      <c r="J582" s="386">
        <v>41624</v>
      </c>
      <c r="K582" s="38" t="s">
        <v>8481</v>
      </c>
      <c r="L582" s="99" t="s">
        <v>8954</v>
      </c>
      <c r="M582" s="99" t="s">
        <v>8115</v>
      </c>
      <c r="N582" s="16" t="s">
        <v>4085</v>
      </c>
    </row>
    <row r="583" spans="1:14" s="16" customFormat="1" ht="15.75" customHeight="1">
      <c r="A583" s="22">
        <v>5541</v>
      </c>
      <c r="B583" s="24" t="str">
        <f>VLOOKUP(A583,VODANET!C$5:D2671,2,0)</f>
        <v>SES-SARA-5541</v>
      </c>
      <c r="C583" s="24" t="str">
        <f>VLOOKUP(A583,VODANET!C$5:L2671,10,0)</f>
        <v>VODANET</v>
      </c>
      <c r="D583" s="11" t="str">
        <f>VLOOKUP(A583,VODANET!C$5:N2671,12,0)</f>
        <v>SABARÁ</v>
      </c>
      <c r="E583" s="376" t="str">
        <f>VLOOKUP(A583,VODANET!C$5:O2667,13,0)</f>
        <v>CENTRO</v>
      </c>
      <c r="F583" s="376" t="str">
        <f>VLOOKUP(A583,Anatel!A$3:R3586,18,0)</f>
        <v>ok</v>
      </c>
      <c r="G583" s="376"/>
      <c r="H583" s="14">
        <f>VLOOKUP(A583,VODANET!C$5:AG2671,31,0)</f>
        <v>41516</v>
      </c>
      <c r="I583" s="14">
        <v>41580</v>
      </c>
      <c r="J583" s="386">
        <v>41628</v>
      </c>
      <c r="K583" s="161" t="s">
        <v>8481</v>
      </c>
      <c r="L583" s="99" t="s">
        <v>22717</v>
      </c>
      <c r="M583" s="99" t="s">
        <v>22747</v>
      </c>
      <c r="N583" s="16" t="s">
        <v>4085</v>
      </c>
    </row>
    <row r="584" spans="1:14" s="16" customFormat="1" ht="15.75" customHeight="1">
      <c r="A584" s="22">
        <v>4240</v>
      </c>
      <c r="B584" s="24" t="str">
        <f>VLOOKUP(A584,VODANET!C$5:D2672,2,0)</f>
        <v>SES-SADO-4240</v>
      </c>
      <c r="C584" s="24" t="str">
        <f>VLOOKUP(A584,VODANET!C$5:L2672,10,0)</f>
        <v>VODANET</v>
      </c>
      <c r="D584" s="11" t="str">
        <f>VLOOKUP(A584,VODANET!C$5:N2672,12,0)</f>
        <v>SARZEDO</v>
      </c>
      <c r="E584" s="376" t="str">
        <f>VLOOKUP(A584,VODANET!C$5:O2668,13,0)</f>
        <v>CENTRO</v>
      </c>
      <c r="F584" s="376" t="str">
        <f>VLOOKUP(A584,Anatel!A$3:R3587,18,0)</f>
        <v>SAOM</v>
      </c>
      <c r="G584" s="376"/>
      <c r="H584" s="14">
        <f>VLOOKUP(A584,VODANET!C$5:AG2672,31,0)</f>
        <v>41523</v>
      </c>
      <c r="I584" s="14">
        <v>41611</v>
      </c>
      <c r="J584" s="386"/>
      <c r="K584" s="465" t="s">
        <v>8481</v>
      </c>
      <c r="L584" s="99" t="s">
        <v>20565</v>
      </c>
      <c r="M584" s="99" t="s">
        <v>4085</v>
      </c>
      <c r="N584" s="16" t="s">
        <v>4085</v>
      </c>
    </row>
    <row r="585" spans="1:14" s="16" customFormat="1" ht="15.75" customHeight="1">
      <c r="A585" s="22">
        <v>6138</v>
      </c>
      <c r="B585" s="24" t="str">
        <f>VLOOKUP(A585,VODANET!C$5:D2673,2,0)</f>
        <v>SES-MAOS-6138</v>
      </c>
      <c r="C585" s="24" t="str">
        <f>VLOOKUP(A585,VODANET!C$5:L2673,10,0)</f>
        <v>LIDER</v>
      </c>
      <c r="D585" s="11" t="str">
        <f>VLOOKUP(A585,VODANET!C$5:N2673,12,0)</f>
        <v>MATOZINHOS</v>
      </c>
      <c r="E585" s="376" t="str">
        <f>VLOOKUP(A585,VODANET!C$5:O2669,13,0)</f>
        <v>CENTRO</v>
      </c>
      <c r="F585" s="376">
        <f>VLOOKUP(A585,Anatel!A$3:R3588,18,0)</f>
        <v>0</v>
      </c>
      <c r="G585" s="376"/>
      <c r="H585" s="14">
        <f>VLOOKUP(A585,VODANET!C$5:AG2673,31,0)</f>
        <v>41523</v>
      </c>
      <c r="I585" s="14">
        <v>41612</v>
      </c>
      <c r="J585" s="14">
        <v>41620</v>
      </c>
      <c r="K585" s="161" t="s">
        <v>8481</v>
      </c>
      <c r="L585" s="99" t="s">
        <v>22720</v>
      </c>
      <c r="M585" s="99" t="s">
        <v>22737</v>
      </c>
      <c r="N585" s="16" t="s">
        <v>4085</v>
      </c>
    </row>
    <row r="586" spans="1:14" s="16" customFormat="1" ht="15.75" customHeight="1">
      <c r="A586" s="22">
        <v>4248</v>
      </c>
      <c r="B586" s="24" t="str">
        <f>VLOOKUP(A586,VODANET!C$5:D2674,2,0)</f>
        <v>SES-MAFE-4248</v>
      </c>
      <c r="C586" s="24" t="str">
        <f>VLOOKUP(A586,VODANET!C$5:L2674,10,0)</f>
        <v>LIDER</v>
      </c>
      <c r="D586" s="11" t="str">
        <f>VLOOKUP(A586,VODANET!C$5:N2674,12,0)</f>
        <v>MARIA DA FÉ</v>
      </c>
      <c r="E586" s="376" t="str">
        <f>VLOOKUP(A586,VODANET!C$5:O2670,13,0)</f>
        <v>SUL</v>
      </c>
      <c r="F586" s="376" t="str">
        <f>VLOOKUP(A586,Anatel!A$3:R3589,18,0)</f>
        <v>SAOM</v>
      </c>
      <c r="G586" s="376"/>
      <c r="H586" s="14">
        <f>VLOOKUP(A586,VODANET!C$5:AG2674,31,0)</f>
        <v>41474</v>
      </c>
      <c r="I586" s="14">
        <v>41613</v>
      </c>
      <c r="J586" s="14">
        <v>41621</v>
      </c>
      <c r="K586" s="38" t="s">
        <v>613</v>
      </c>
      <c r="L586" s="99" t="s">
        <v>22723</v>
      </c>
      <c r="M586" s="99" t="s">
        <v>19349</v>
      </c>
      <c r="N586" s="16" t="s">
        <v>4085</v>
      </c>
    </row>
    <row r="587" spans="1:14" s="16" customFormat="1" ht="15.75" customHeight="1">
      <c r="A587" s="22">
        <v>3108</v>
      </c>
      <c r="B587" s="24" t="str">
        <f>VLOOKUP(A587,VODANET!C$5:D2675,2,0)</f>
        <v>SES-CHHA-0893</v>
      </c>
      <c r="C587" s="24" t="str">
        <f>VLOOKUP(A587,VODANET!C$5:L2675,10,0)</f>
        <v>LIDER</v>
      </c>
      <c r="D587" s="11" t="str">
        <f>VLOOKUP(A587,VODANET!C$5:N2675,12,0)</f>
        <v>CHAPADA GAÚCHA</v>
      </c>
      <c r="E587" s="376" t="str">
        <f>VLOOKUP(A587,VODANET!C$5:O2671,13,0)</f>
        <v>NOROESTE</v>
      </c>
      <c r="F587" s="376" t="str">
        <f>VLOOKUP(A587,Anatel!A$3:R3590,18,0)</f>
        <v>ok</v>
      </c>
      <c r="G587" s="376"/>
      <c r="H587" s="14">
        <f>VLOOKUP(A587,VODANET!C$5:AG2675,31,0)</f>
        <v>41320</v>
      </c>
      <c r="I587" s="14">
        <v>41613</v>
      </c>
      <c r="J587" s="14">
        <v>41625</v>
      </c>
      <c r="K587" s="38" t="s">
        <v>15887</v>
      </c>
      <c r="L587" s="95" t="s">
        <v>22724</v>
      </c>
      <c r="M587" s="99" t="s">
        <v>22744</v>
      </c>
      <c r="N587" s="16" t="s">
        <v>4085</v>
      </c>
    </row>
    <row r="588" spans="1:14" s="16" customFormat="1" ht="15.75" customHeight="1">
      <c r="A588" s="22">
        <v>8709</v>
      </c>
      <c r="B588" s="24" t="str">
        <f>VLOOKUP(A588,VODANET!C$5:D2676,2,0)</f>
        <v>SES-ITBA-5998</v>
      </c>
      <c r="C588" s="24" t="str">
        <f>VLOOKUP(A588,VODANET!C$5:L2676,10,0)</f>
        <v>VODANET</v>
      </c>
      <c r="D588" s="11" t="str">
        <f>VLOOKUP(A588,VODANET!C$5:N2676,12,0)</f>
        <v>ITAMARANDIBA</v>
      </c>
      <c r="E588" s="376" t="str">
        <f>VLOOKUP(A588,VODANET!C$5:O2672,13,0)</f>
        <v>JEQUITINHONHA</v>
      </c>
      <c r="F588" s="376" t="e">
        <f>VLOOKUP(A588,Anatel!A$3:R3591,18,0)</f>
        <v>#N/A</v>
      </c>
      <c r="G588" s="376"/>
      <c r="H588" s="14" t="e">
        <f>VLOOKUP(A588,VODANET!C$5:AG2676,31,0)</f>
        <v>#N/A</v>
      </c>
      <c r="I588" s="14">
        <v>41613</v>
      </c>
      <c r="J588" s="14">
        <v>41627</v>
      </c>
      <c r="K588" s="38" t="s">
        <v>15887</v>
      </c>
      <c r="L588" s="99" t="s">
        <v>12720</v>
      </c>
      <c r="M588" s="99" t="s">
        <v>22801</v>
      </c>
      <c r="N588" s="16" t="s">
        <v>4085</v>
      </c>
    </row>
    <row r="589" spans="1:14" s="16" customFormat="1" ht="15.75" customHeight="1">
      <c r="A589" s="22">
        <v>3535</v>
      </c>
      <c r="B589" s="24" t="str">
        <f>VLOOKUP(A589,VODANET!C$5:D2677,2,0)</f>
        <v>SES-PROS-3535</v>
      </c>
      <c r="C589" s="24" t="str">
        <f>VLOOKUP(A589,VODANET!C$5:L2677,10,0)</f>
        <v>LIDER</v>
      </c>
      <c r="D589" s="11" t="str">
        <f>VLOOKUP(A589,VODANET!C$5:N2677,12,0)</f>
        <v>PRADOS</v>
      </c>
      <c r="E589" s="376" t="str">
        <f>VLOOKUP(A589,VODANET!C$5:O2673,13,0)</f>
        <v>CENTRO SUL</v>
      </c>
      <c r="F589" s="376" t="str">
        <f>VLOOKUP(A589,Anatel!A$3:R3592,18,0)</f>
        <v>SAOM</v>
      </c>
      <c r="G589" s="376"/>
      <c r="H589" s="14">
        <f>VLOOKUP(A589,VODANET!C$5:AG2677,31,0)</f>
        <v>41516</v>
      </c>
      <c r="I589" s="14">
        <v>41614</v>
      </c>
      <c r="J589" s="14"/>
      <c r="K589" s="38" t="s">
        <v>613</v>
      </c>
      <c r="L589" s="95" t="s">
        <v>22743</v>
      </c>
      <c r="M589" s="99" t="s">
        <v>4085</v>
      </c>
      <c r="N589" s="16" t="s">
        <v>4085</v>
      </c>
    </row>
    <row r="590" spans="1:14" s="16" customFormat="1" ht="15.75" customHeight="1">
      <c r="A590" s="22">
        <v>6101</v>
      </c>
      <c r="B590" s="24" t="str">
        <f>VLOOKUP(A590,VODANET!C$5:D2678,2,0)</f>
        <v>SES-MAGA-6101</v>
      </c>
      <c r="C590" s="24" t="str">
        <f>VLOOKUP(A590,VODANET!C$5:L2678,10,0)</f>
        <v>LIDER</v>
      </c>
      <c r="D590" s="11" t="str">
        <f>VLOOKUP(A590,VODANET!C$5:N2678,12,0)</f>
        <v>MANGA</v>
      </c>
      <c r="E590" s="376" t="str">
        <f>VLOOKUP(A590,VODANET!C$5:O2674,13,0)</f>
        <v>NORTE DE MINAS</v>
      </c>
      <c r="F590" s="376">
        <f>VLOOKUP(A590,Anatel!A$3:R3593,18,0)</f>
        <v>0</v>
      </c>
      <c r="G590" s="376"/>
      <c r="H590" s="14">
        <f>VLOOKUP(A590,VODANET!C$5:AG2678,31,0)</f>
        <v>41544</v>
      </c>
      <c r="I590" s="14">
        <v>41613</v>
      </c>
      <c r="J590" s="14">
        <v>41626</v>
      </c>
      <c r="K590" s="38" t="s">
        <v>15887</v>
      </c>
      <c r="L590" s="99" t="s">
        <v>22730</v>
      </c>
      <c r="M590" s="99" t="s">
        <v>22745</v>
      </c>
      <c r="N590" s="16" t="s">
        <v>4085</v>
      </c>
    </row>
    <row r="591" spans="1:14" s="16" customFormat="1" ht="15.75" customHeight="1">
      <c r="A591" s="22">
        <v>3501</v>
      </c>
      <c r="B591" s="24" t="str">
        <f>VLOOKUP(A591,VODANET!C$5:D2679,2,0)</f>
        <v>SES-DOOS-3501</v>
      </c>
      <c r="C591" s="24" t="str">
        <f>VLOOKUP(A591,VODANET!C$5:L2679,10,0)</f>
        <v>VODANET</v>
      </c>
      <c r="D591" s="11" t="str">
        <f>VLOOKUP(A591,VODANET!C$5:N2679,12,0)</f>
        <v>DORES DE CAMPOS</v>
      </c>
      <c r="E591" s="376" t="str">
        <f>VLOOKUP(A591,VODANET!C$5:O2675,13,0)</f>
        <v>CENTRO SUL</v>
      </c>
      <c r="F591" s="376" t="str">
        <f>VLOOKUP(A591,Anatel!A$3:R3594,18,0)</f>
        <v>SAOM</v>
      </c>
      <c r="G591" s="376"/>
      <c r="H591" s="14">
        <f>VLOOKUP(A591,VODANET!C$5:AG2679,31,0)</f>
        <v>41516</v>
      </c>
      <c r="I591" s="14">
        <v>41613</v>
      </c>
      <c r="J591" s="14"/>
      <c r="K591" s="38" t="s">
        <v>613</v>
      </c>
      <c r="L591" s="99" t="s">
        <v>22733</v>
      </c>
      <c r="M591" s="99" t="s">
        <v>4085</v>
      </c>
      <c r="N591" s="16" t="s">
        <v>4085</v>
      </c>
    </row>
    <row r="592" spans="1:14" s="16" customFormat="1" ht="15.75" customHeight="1">
      <c r="A592" s="22">
        <v>6345</v>
      </c>
      <c r="B592" s="24" t="str">
        <f>VLOOKUP(A592,VODANET!C$5:D2680,2,0)</f>
        <v>SES-ALIS-6345</v>
      </c>
      <c r="C592" s="24" t="str">
        <f>VLOOKUP(A592,VODANET!C$5:L2680,10,0)</f>
        <v>SH SAT</v>
      </c>
      <c r="D592" s="11" t="str">
        <f>VLOOKUP(A592,VODANET!C$5:N2680,12,0)</f>
        <v>ALVINÓPOLIS</v>
      </c>
      <c r="E592" s="376" t="str">
        <f>VLOOKUP(A592,VODANET!C$5:O2676,13,0)</f>
        <v>LESTE DO SUL</v>
      </c>
      <c r="F592" s="376">
        <f>VLOOKUP(A592,Anatel!A$3:R3595,18,0)</f>
        <v>0</v>
      </c>
      <c r="G592" s="376"/>
      <c r="H592" s="14">
        <f>VLOOKUP(A592,VODANET!C$5:AG2680,31,0)</f>
        <v>41572</v>
      </c>
      <c r="I592" s="14">
        <v>41617</v>
      </c>
      <c r="J592" s="14">
        <v>41621</v>
      </c>
      <c r="K592" s="38" t="s">
        <v>613</v>
      </c>
      <c r="L592" s="99" t="s">
        <v>20565</v>
      </c>
      <c r="M592" s="99" t="s">
        <v>20642</v>
      </c>
      <c r="N592" s="16" t="s">
        <v>4085</v>
      </c>
    </row>
    <row r="593" spans="1:14" s="16" customFormat="1" ht="15.75" customHeight="1">
      <c r="A593" s="22">
        <v>4173</v>
      </c>
      <c r="B593" s="24" t="str">
        <f>VLOOKUP(A593,VODANET!C$5:D2681,2,0)</f>
        <v>SES-SARA-4173</v>
      </c>
      <c r="C593" s="24" t="str">
        <f>VLOOKUP(A593,VODANET!C$5:L2681,10,0)</f>
        <v>VODANET</v>
      </c>
      <c r="D593" s="11" t="str">
        <f>VLOOKUP(A593,VODANET!C$5:N2681,12,0)</f>
        <v>SABARÁ</v>
      </c>
      <c r="E593" s="376" t="str">
        <f>VLOOKUP(A593,VODANET!C$5:O2677,13,0)</f>
        <v>CENTRO</v>
      </c>
      <c r="F593" s="376" t="str">
        <f>VLOOKUP(A593,Anatel!A$3:R3596,18,0)</f>
        <v>SAOM</v>
      </c>
      <c r="G593" s="376"/>
      <c r="H593" s="14">
        <f>VLOOKUP(A593,VODANET!C$5:AG2681,31,0)</f>
        <v>41320</v>
      </c>
      <c r="I593" s="14">
        <v>41617</v>
      </c>
      <c r="J593" s="14">
        <v>41621</v>
      </c>
      <c r="K593" s="38" t="s">
        <v>8481</v>
      </c>
      <c r="L593" s="99" t="s">
        <v>22735</v>
      </c>
      <c r="M593" s="99" t="s">
        <v>18558</v>
      </c>
      <c r="N593" s="16" t="s">
        <v>4085</v>
      </c>
    </row>
    <row r="594" spans="1:14" s="16" customFormat="1" ht="15.75" customHeight="1">
      <c r="A594" s="22">
        <v>3981</v>
      </c>
      <c r="B594" s="24" t="str">
        <f>VLOOKUP(A594,VODANET!C$5:D2682,2,0)</f>
        <v>SES-CALO-3981</v>
      </c>
      <c r="C594" s="24" t="str">
        <f>VLOOKUP(A594,VODANET!C$5:L2682,10,0)</f>
        <v>LIDER</v>
      </c>
      <c r="D594" s="11" t="str">
        <f>VLOOKUP(A594,VODANET!C$5:N2682,12,0)</f>
        <v>CAMPO BELO</v>
      </c>
      <c r="E594" s="376" t="str">
        <f>VLOOKUP(A594,VODANET!C$5:O2678,13,0)</f>
        <v>OESTE</v>
      </c>
      <c r="F594" s="376" t="str">
        <f>VLOOKUP(A594,Anatel!A$3:R3597,18,0)</f>
        <v>ok</v>
      </c>
      <c r="G594" s="376"/>
      <c r="H594" s="14">
        <f>VLOOKUP(A594,VODANET!C$5:AG2682,31,0)</f>
        <v>41516</v>
      </c>
      <c r="I594" s="14">
        <v>41617</v>
      </c>
      <c r="J594" s="14"/>
      <c r="K594" s="467" t="s">
        <v>8481</v>
      </c>
      <c r="L594" s="99" t="s">
        <v>22742</v>
      </c>
      <c r="M594" s="99" t="s">
        <v>4085</v>
      </c>
      <c r="N594" s="16" t="s">
        <v>4085</v>
      </c>
    </row>
    <row r="595" spans="1:14" s="16" customFormat="1" ht="15.75" customHeight="1">
      <c r="A595" s="22">
        <v>4169</v>
      </c>
      <c r="B595" s="24" t="str">
        <f>VLOOKUP(A595,VODANET!C$5:D2683,2,0)</f>
        <v>SES-SARA-4169</v>
      </c>
      <c r="C595" s="24" t="str">
        <f>VLOOKUP(A595,VODANET!C$5:L2683,10,0)</f>
        <v>VODANET</v>
      </c>
      <c r="D595" s="11" t="str">
        <f>VLOOKUP(A595,VODANET!C$5:N2683,12,0)</f>
        <v>SABARÁ</v>
      </c>
      <c r="E595" s="376" t="str">
        <f>VLOOKUP(A595,VODANET!C$5:O2679,13,0)</f>
        <v>CENTRO</v>
      </c>
      <c r="F595" s="376" t="str">
        <f>VLOOKUP(A595,Anatel!A$3:R3598,18,0)</f>
        <v>SAOM</v>
      </c>
      <c r="G595" s="376"/>
      <c r="H595" s="14">
        <f>VLOOKUP(A595,VODANET!C$5:AG2683,31,0)</f>
        <v>41460</v>
      </c>
      <c r="I595" s="14">
        <v>41618</v>
      </c>
      <c r="J595" s="14"/>
      <c r="K595" s="467" t="s">
        <v>8481</v>
      </c>
      <c r="L595" s="99" t="s">
        <v>8954</v>
      </c>
      <c r="M595" s="99" t="s">
        <v>4085</v>
      </c>
      <c r="N595" s="16" t="s">
        <v>4085</v>
      </c>
    </row>
    <row r="596" spans="1:14" s="16" customFormat="1" ht="15.75" customHeight="1">
      <c r="A596" s="22">
        <v>5306</v>
      </c>
      <c r="B596" s="24" t="str">
        <f>VLOOKUP(A596,VODANET!C$5:D2684,2,0)</f>
        <v>SES-BETE-5306</v>
      </c>
      <c r="C596" s="24" t="str">
        <f>VLOOKUP(A596,VODANET!C$5:L2684,10,0)</f>
        <v>LIDER</v>
      </c>
      <c r="D596" s="11" t="str">
        <f>VLOOKUP(A596,VODANET!C$5:N2684,12,0)</f>
        <v>BELO ORIENTE</v>
      </c>
      <c r="E596" s="376" t="str">
        <f>VLOOKUP(A596,VODANET!C$5:O2680,13,0)</f>
        <v>LESTE</v>
      </c>
      <c r="F596" s="376">
        <f>VLOOKUP(A596,Anatel!A$3:R3599,18,0)</f>
        <v>0</v>
      </c>
      <c r="G596" s="376"/>
      <c r="H596" s="14" t="e">
        <f>VLOOKUP(A596,VODANET!C$5:AG2684,31,0)</f>
        <v>#N/A</v>
      </c>
      <c r="I596" s="14">
        <v>41621</v>
      </c>
      <c r="J596" s="14"/>
      <c r="K596" s="38" t="s">
        <v>613</v>
      </c>
      <c r="L596" s="99" t="s">
        <v>22738</v>
      </c>
      <c r="M596" s="99" t="s">
        <v>4085</v>
      </c>
      <c r="N596" s="16" t="s">
        <v>4085</v>
      </c>
    </row>
    <row r="597" spans="1:14" s="16" customFormat="1" ht="15.75" customHeight="1">
      <c r="A597" s="22">
        <v>5644</v>
      </c>
      <c r="B597" s="24" t="str">
        <f>VLOOKUP(A597,VODANET!C$5:D2685,2,0)</f>
        <v>SES-ITNA-5644</v>
      </c>
      <c r="C597" s="24" t="str">
        <f>VLOOKUP(A597,VODANET!C$5:L2685,10,0)</f>
        <v>LIDER</v>
      </c>
      <c r="D597" s="11" t="str">
        <f>VLOOKUP(A597,VODANET!C$5:N2685,12,0)</f>
        <v>ITABIRINHA DE MANTENA</v>
      </c>
      <c r="E597" s="376" t="str">
        <f>VLOOKUP(A597,VODANET!C$5:O2681,13,0)</f>
        <v>LESTE</v>
      </c>
      <c r="F597" s="376">
        <f>VLOOKUP(A597,Anatel!A$3:R3600,18,0)</f>
        <v>0</v>
      </c>
      <c r="G597" s="376"/>
      <c r="H597" s="14">
        <f>VLOOKUP(A597,VODANET!C$5:AG2685,31,0)</f>
        <v>41551</v>
      </c>
      <c r="I597" s="14">
        <v>41621</v>
      </c>
      <c r="J597" s="14"/>
      <c r="K597" s="38" t="s">
        <v>613</v>
      </c>
      <c r="L597" s="369" t="s">
        <v>22739</v>
      </c>
      <c r="M597" s="99" t="s">
        <v>4085</v>
      </c>
      <c r="N597" s="16" t="s">
        <v>4085</v>
      </c>
    </row>
    <row r="598" spans="1:14" s="16" customFormat="1" ht="15.75" customHeight="1">
      <c r="A598" s="22">
        <v>3361</v>
      </c>
      <c r="B598" s="24" t="str">
        <f>VLOOKUP(A598,VODANET!C$5:D2686,2,0)</f>
        <v>SES-BEIS-3361</v>
      </c>
      <c r="C598" s="24" t="str">
        <f>VLOOKUP(A598,VODANET!C$5:L2686,10,0)</f>
        <v>LIDER</v>
      </c>
      <c r="D598" s="11" t="str">
        <f>VLOOKUP(A598,VODANET!C$5:N2686,12,0)</f>
        <v>BERTÓPOLIS</v>
      </c>
      <c r="E598" s="376" t="str">
        <f>VLOOKUP(A598,VODANET!C$5:O2682,13,0)</f>
        <v>NORDESTE</v>
      </c>
      <c r="F598" s="376" t="str">
        <f>VLOOKUP(A598,Anatel!A$3:R3601,18,0)</f>
        <v>SAOM</v>
      </c>
      <c r="G598" s="376"/>
      <c r="H598" s="14">
        <f>VLOOKUP(A598,VODANET!C$5:AG2686,31,0)</f>
        <v>41474</v>
      </c>
      <c r="I598" s="14">
        <v>41621</v>
      </c>
      <c r="J598" s="14"/>
      <c r="K598" s="38" t="s">
        <v>613</v>
      </c>
      <c r="L598" s="99" t="s">
        <v>22740</v>
      </c>
      <c r="M598" s="99" t="s">
        <v>4085</v>
      </c>
      <c r="N598" s="16" t="s">
        <v>4085</v>
      </c>
    </row>
    <row r="599" spans="1:14" s="16" customFormat="1" ht="15.75" customHeight="1">
      <c r="A599" s="22">
        <v>4125</v>
      </c>
      <c r="B599" s="24" t="str">
        <f>VLOOKUP(A599,VODANET!C$5:D2687,2,0)</f>
        <v>SES-PATU-4125</v>
      </c>
      <c r="C599" s="24" t="str">
        <f>VLOOKUP(A599,VODANET!C$5:L2687,10,0)</f>
        <v>LIDER</v>
      </c>
      <c r="D599" s="11" t="str">
        <f>VLOOKUP(A599,VODANET!C$5:N2687,12,0)</f>
        <v>PARACATU</v>
      </c>
      <c r="E599" s="376" t="str">
        <f>VLOOKUP(A599,VODANET!C$5:O2683,13,0)</f>
        <v>NOROESTE</v>
      </c>
      <c r="F599" s="376" t="str">
        <f>VLOOKUP(A599,Anatel!A$3:R3602,18,0)</f>
        <v>ok</v>
      </c>
      <c r="G599" s="376"/>
      <c r="H599" s="14">
        <f>VLOOKUP(A599,VODANET!C$5:AG2687,31,0)</f>
        <v>41488</v>
      </c>
      <c r="I599" s="14">
        <v>41628</v>
      </c>
      <c r="J599" s="14"/>
      <c r="K599" s="38" t="s">
        <v>613</v>
      </c>
      <c r="L599" s="99" t="s">
        <v>15287</v>
      </c>
      <c r="M599" s="99" t="s">
        <v>4085</v>
      </c>
      <c r="N599" s="16" t="s">
        <v>4085</v>
      </c>
    </row>
    <row r="600" spans="1:14" s="16" customFormat="1" ht="15.75" customHeight="1">
      <c r="A600" s="22">
        <v>8822</v>
      </c>
      <c r="B600" s="24" t="str">
        <f>VLOOKUP(A600,VODANET!C$5:D2688,2,0)</f>
        <v>SES-SATE-0819</v>
      </c>
      <c r="C600" s="24" t="str">
        <f>VLOOKUP(A600,VODANET!C$5:L2688,10,0)</f>
        <v>VODANET</v>
      </c>
      <c r="D600" s="11" t="str">
        <f>VLOOKUP(A600,VODANET!C$5:N2688,12,0)</f>
        <v>SANTO ANTÔNIO DO MONTE</v>
      </c>
      <c r="E600" s="376" t="str">
        <f>VLOOKUP(A600,VODANET!C$5:O2684,13,0)</f>
        <v>OESTE</v>
      </c>
      <c r="F600" s="376" t="e">
        <f>VLOOKUP(A600,Anatel!A$3:R3603,18,0)</f>
        <v>#N/A</v>
      </c>
      <c r="G600" s="376"/>
      <c r="H600" s="14" t="e">
        <f>VLOOKUP(A600,VODANET!C$5:AG2688,31,0)</f>
        <v>#N/A</v>
      </c>
      <c r="I600" s="14">
        <v>41627</v>
      </c>
      <c r="J600" s="14"/>
      <c r="K600" s="38" t="s">
        <v>613</v>
      </c>
      <c r="L600" s="99" t="s">
        <v>22800</v>
      </c>
      <c r="M600" s="99" t="s">
        <v>4085</v>
      </c>
      <c r="N600" s="16" t="s">
        <v>4085</v>
      </c>
    </row>
    <row r="601" spans="1:14" s="16" customFormat="1" ht="15.75" customHeight="1">
      <c r="A601" s="22"/>
      <c r="B601" s="24" t="e">
        <f>VLOOKUP(A601,VODANET!C$5:D2689,2,0)</f>
        <v>#N/A</v>
      </c>
      <c r="C601" s="24" t="e">
        <f>VLOOKUP(A601,VODANET!C$5:L2689,10,0)</f>
        <v>#N/A</v>
      </c>
      <c r="D601" s="11" t="e">
        <f>VLOOKUP(A601,VODANET!C$5:N2689,12,0)</f>
        <v>#N/A</v>
      </c>
      <c r="E601" s="376" t="e">
        <f>VLOOKUP(A601,VODANET!C$5:O2685,13,0)</f>
        <v>#N/A</v>
      </c>
      <c r="F601" s="376" t="e">
        <f>VLOOKUP(A601,Anatel!A$3:R3604,18,0)</f>
        <v>#N/A</v>
      </c>
      <c r="G601" s="376"/>
      <c r="H601" s="14" t="e">
        <f>VLOOKUP(A601,VODANET!C$5:AG2689,31,0)</f>
        <v>#N/A</v>
      </c>
      <c r="I601" s="14"/>
      <c r="J601" s="14"/>
      <c r="K601" s="38"/>
      <c r="L601" s="99"/>
      <c r="M601" s="99" t="s">
        <v>4085</v>
      </c>
      <c r="N601" s="16" t="s">
        <v>4085</v>
      </c>
    </row>
    <row r="602" spans="1:14" s="16" customFormat="1" ht="15.75" customHeight="1">
      <c r="A602" s="22"/>
      <c r="B602" s="24" t="e">
        <f>VLOOKUP(A602,VODANET!C$5:D2690,2,0)</f>
        <v>#N/A</v>
      </c>
      <c r="C602" s="24" t="e">
        <f>VLOOKUP(A602,VODANET!C$5:L2690,10,0)</f>
        <v>#N/A</v>
      </c>
      <c r="D602" s="11" t="e">
        <f>VLOOKUP(A602,VODANET!C$5:N2690,12,0)</f>
        <v>#N/A</v>
      </c>
      <c r="E602" s="376" t="e">
        <f>VLOOKUP(A602,VODANET!C$5:O2686,13,0)</f>
        <v>#N/A</v>
      </c>
      <c r="F602" s="376" t="e">
        <f>VLOOKUP(A602,Anatel!A$3:R3605,18,0)</f>
        <v>#N/A</v>
      </c>
      <c r="G602" s="376"/>
      <c r="H602" s="14" t="e">
        <f>VLOOKUP(A602,VODANET!C$5:AG2690,31,0)</f>
        <v>#N/A</v>
      </c>
      <c r="I602" s="14"/>
      <c r="J602" s="14"/>
      <c r="K602" s="38"/>
      <c r="L602" s="99"/>
      <c r="M602" s="99" t="s">
        <v>4085</v>
      </c>
      <c r="N602" s="16" t="s">
        <v>4085</v>
      </c>
    </row>
    <row r="603" spans="1:14" s="16" customFormat="1" ht="15.75" customHeight="1">
      <c r="A603" s="22"/>
      <c r="B603" s="24" t="e">
        <f>VLOOKUP(A603,VODANET!C$5:D2691,2,0)</f>
        <v>#N/A</v>
      </c>
      <c r="C603" s="24" t="e">
        <f>VLOOKUP(A603,VODANET!C$5:L2691,10,0)</f>
        <v>#N/A</v>
      </c>
      <c r="D603" s="11" t="e">
        <f>VLOOKUP(A603,VODANET!C$5:N2691,12,0)</f>
        <v>#N/A</v>
      </c>
      <c r="E603" s="376" t="e">
        <f>VLOOKUP(A603,VODANET!C$5:O2687,13,0)</f>
        <v>#N/A</v>
      </c>
      <c r="F603" s="376" t="e">
        <f>VLOOKUP(A603,Anatel!A$3:R3606,18,0)</f>
        <v>#N/A</v>
      </c>
      <c r="G603" s="376"/>
      <c r="H603" s="14" t="e">
        <f>VLOOKUP(A603,VODANET!C$5:AG2691,31,0)</f>
        <v>#N/A</v>
      </c>
      <c r="I603" s="14"/>
      <c r="J603" s="14"/>
      <c r="K603" s="38"/>
      <c r="L603" s="99"/>
      <c r="M603" s="99" t="s">
        <v>4085</v>
      </c>
      <c r="N603" s="16" t="s">
        <v>4085</v>
      </c>
    </row>
    <row r="604" spans="1:14" s="16" customFormat="1" ht="15.75" customHeight="1">
      <c r="A604" s="22"/>
      <c r="B604" s="24" t="e">
        <f>VLOOKUP(A604,VODANET!C$5:D2692,2,0)</f>
        <v>#N/A</v>
      </c>
      <c r="C604" s="24" t="e">
        <f>VLOOKUP(A604,VODANET!C$5:L2692,10,0)</f>
        <v>#N/A</v>
      </c>
      <c r="D604" s="11" t="e">
        <f>VLOOKUP(A604,VODANET!C$5:N2692,12,0)</f>
        <v>#N/A</v>
      </c>
      <c r="E604" s="376" t="e">
        <f>VLOOKUP(A604,VODANET!C$5:O2688,13,0)</f>
        <v>#N/A</v>
      </c>
      <c r="F604" s="376" t="e">
        <f>VLOOKUP(A604,Anatel!A$3:R3607,18,0)</f>
        <v>#N/A</v>
      </c>
      <c r="G604" s="376"/>
      <c r="H604" s="14" t="e">
        <f>VLOOKUP(A604,VODANET!C$5:AG2692,31,0)</f>
        <v>#N/A</v>
      </c>
      <c r="I604" s="14"/>
      <c r="J604" s="14"/>
      <c r="K604" s="38"/>
      <c r="L604" s="99"/>
      <c r="M604" s="99" t="s">
        <v>4085</v>
      </c>
      <c r="N604" s="16" t="s">
        <v>4085</v>
      </c>
    </row>
    <row r="605" spans="1:14" s="16" customFormat="1" ht="15.75" customHeight="1">
      <c r="A605" s="22"/>
      <c r="B605" s="24" t="e">
        <f>VLOOKUP(A605,VODANET!C$5:D2693,2,0)</f>
        <v>#N/A</v>
      </c>
      <c r="C605" s="24" t="e">
        <f>VLOOKUP(A605,VODANET!C$5:L2693,10,0)</f>
        <v>#N/A</v>
      </c>
      <c r="D605" s="11" t="e">
        <f>VLOOKUP(A605,VODANET!C$5:N2693,12,0)</f>
        <v>#N/A</v>
      </c>
      <c r="E605" s="376" t="e">
        <f>VLOOKUP(A605,VODANET!C$5:O2689,13,0)</f>
        <v>#N/A</v>
      </c>
      <c r="F605" s="376" t="e">
        <f>VLOOKUP(A605,Anatel!A$3:R3608,18,0)</f>
        <v>#N/A</v>
      </c>
      <c r="G605" s="376"/>
      <c r="H605" s="14" t="e">
        <f>VLOOKUP(A605,VODANET!C$5:AG2693,31,0)</f>
        <v>#N/A</v>
      </c>
      <c r="I605" s="14"/>
      <c r="J605" s="14"/>
      <c r="K605" s="38"/>
      <c r="L605" s="99"/>
      <c r="M605" s="99" t="s">
        <v>4085</v>
      </c>
      <c r="N605" s="16" t="s">
        <v>4085</v>
      </c>
    </row>
    <row r="606" spans="1:14" s="16" customFormat="1" ht="15.75" customHeight="1">
      <c r="A606" s="22"/>
      <c r="B606" s="24" t="e">
        <f>VLOOKUP(A606,VODANET!C$5:D2694,2,0)</f>
        <v>#N/A</v>
      </c>
      <c r="C606" s="24" t="e">
        <f>VLOOKUP(A606,VODANET!C$5:L2694,10,0)</f>
        <v>#N/A</v>
      </c>
      <c r="D606" s="11" t="e">
        <f>VLOOKUP(A606,VODANET!C$5:N2694,12,0)</f>
        <v>#N/A</v>
      </c>
      <c r="E606" s="376" t="e">
        <f>VLOOKUP(A606,VODANET!C$5:O2690,13,0)</f>
        <v>#N/A</v>
      </c>
      <c r="F606" s="376" t="e">
        <f>VLOOKUP(A606,Anatel!A$3:R3609,18,0)</f>
        <v>#N/A</v>
      </c>
      <c r="G606" s="376"/>
      <c r="H606" s="14" t="e">
        <f>VLOOKUP(A606,VODANET!C$5:AG2694,31,0)</f>
        <v>#N/A</v>
      </c>
      <c r="I606" s="14"/>
      <c r="J606" s="14"/>
      <c r="K606" s="38"/>
      <c r="L606" s="99"/>
      <c r="M606" s="99" t="s">
        <v>4085</v>
      </c>
      <c r="N606" s="16" t="s">
        <v>4085</v>
      </c>
    </row>
    <row r="607" spans="1:14" s="16" customFormat="1" ht="15.75" customHeight="1">
      <c r="A607" s="22"/>
      <c r="B607" s="24" t="e">
        <f>VLOOKUP(A607,VODANET!C$5:D2695,2,0)</f>
        <v>#N/A</v>
      </c>
      <c r="C607" s="24" t="e">
        <f>VLOOKUP(A607,VODANET!C$5:L2695,10,0)</f>
        <v>#N/A</v>
      </c>
      <c r="D607" s="11" t="e">
        <f>VLOOKUP(A607,VODANET!C$5:N2695,12,0)</f>
        <v>#N/A</v>
      </c>
      <c r="E607" s="376" t="e">
        <f>VLOOKUP(A607,VODANET!C$5:O2691,13,0)</f>
        <v>#N/A</v>
      </c>
      <c r="F607" s="376" t="e">
        <f>VLOOKUP(A607,Anatel!A$3:R3610,18,0)</f>
        <v>#N/A</v>
      </c>
      <c r="G607" s="376"/>
      <c r="H607" s="14" t="e">
        <f>VLOOKUP(A607,VODANET!C$5:AG2695,31,0)</f>
        <v>#N/A</v>
      </c>
      <c r="I607" s="14"/>
      <c r="J607" s="14"/>
      <c r="K607" s="38"/>
      <c r="L607" s="99"/>
      <c r="M607" s="99" t="s">
        <v>4085</v>
      </c>
      <c r="N607" s="16" t="s">
        <v>4085</v>
      </c>
    </row>
    <row r="608" spans="1:14" s="16" customFormat="1" ht="15.75" customHeight="1">
      <c r="A608" s="22"/>
      <c r="B608" s="24" t="e">
        <f>VLOOKUP(A608,VODANET!C$5:D2696,2,0)</f>
        <v>#N/A</v>
      </c>
      <c r="C608" s="24" t="e">
        <f>VLOOKUP(A608,VODANET!C$5:L2696,10,0)</f>
        <v>#N/A</v>
      </c>
      <c r="D608" s="11" t="e">
        <f>VLOOKUP(A608,VODANET!C$5:N2696,12,0)</f>
        <v>#N/A</v>
      </c>
      <c r="E608" s="376" t="e">
        <f>VLOOKUP(A608,VODANET!C$5:O2692,13,0)</f>
        <v>#N/A</v>
      </c>
      <c r="F608" s="376" t="e">
        <f>VLOOKUP(A608,Anatel!A$3:R3611,18,0)</f>
        <v>#N/A</v>
      </c>
      <c r="G608" s="376"/>
      <c r="H608" s="14" t="e">
        <f>VLOOKUP(A608,VODANET!C$5:AG2696,31,0)</f>
        <v>#N/A</v>
      </c>
      <c r="I608" s="14"/>
      <c r="J608" s="14"/>
      <c r="K608" s="38"/>
      <c r="L608" s="99"/>
      <c r="M608" s="99" t="s">
        <v>4085</v>
      </c>
      <c r="N608" s="16" t="s">
        <v>4085</v>
      </c>
    </row>
    <row r="609" spans="1:14" s="16" customFormat="1" ht="15.75" customHeight="1">
      <c r="A609" s="22"/>
      <c r="B609" s="24" t="e">
        <f>VLOOKUP(A609,VODANET!C$5:D2697,2,0)</f>
        <v>#N/A</v>
      </c>
      <c r="C609" s="24" t="e">
        <f>VLOOKUP(A609,VODANET!C$5:L2697,10,0)</f>
        <v>#N/A</v>
      </c>
      <c r="D609" s="11" t="e">
        <f>VLOOKUP(A609,VODANET!C$5:N2697,12,0)</f>
        <v>#N/A</v>
      </c>
      <c r="E609" s="376" t="e">
        <f>VLOOKUP(A609,VODANET!C$5:O2693,13,0)</f>
        <v>#N/A</v>
      </c>
      <c r="F609" s="376" t="e">
        <f>VLOOKUP(A609,Anatel!A$3:R3612,18,0)</f>
        <v>#N/A</v>
      </c>
      <c r="G609" s="376"/>
      <c r="H609" s="14" t="e">
        <f>VLOOKUP(A609,VODANET!C$5:AG2697,31,0)</f>
        <v>#N/A</v>
      </c>
      <c r="I609" s="14"/>
      <c r="J609" s="14"/>
      <c r="K609" s="38"/>
      <c r="L609" s="99"/>
      <c r="M609" s="99" t="s">
        <v>4085</v>
      </c>
      <c r="N609" s="16" t="s">
        <v>4085</v>
      </c>
    </row>
    <row r="610" spans="1:14" s="16" customFormat="1" ht="15.75" customHeight="1">
      <c r="A610" s="22"/>
      <c r="B610" s="24" t="e">
        <f>VLOOKUP(A610,VODANET!C$5:D2698,2,0)</f>
        <v>#N/A</v>
      </c>
      <c r="C610" s="24" t="e">
        <f>VLOOKUP(A610,VODANET!C$5:L2698,10,0)</f>
        <v>#N/A</v>
      </c>
      <c r="D610" s="11" t="e">
        <f>VLOOKUP(A610,VODANET!C$5:N2698,12,0)</f>
        <v>#N/A</v>
      </c>
      <c r="E610" s="376" t="e">
        <f>VLOOKUP(A610,VODANET!C$5:O2694,13,0)</f>
        <v>#N/A</v>
      </c>
      <c r="F610" s="376" t="e">
        <f>VLOOKUP(A610,Anatel!A$3:R3613,18,0)</f>
        <v>#N/A</v>
      </c>
      <c r="G610" s="376"/>
      <c r="H610" s="14" t="e">
        <f>VLOOKUP(A610,VODANET!C$5:AG2698,31,0)</f>
        <v>#N/A</v>
      </c>
      <c r="I610" s="14"/>
      <c r="J610" s="14"/>
      <c r="K610" s="38"/>
      <c r="L610" s="99"/>
      <c r="M610" s="99" t="s">
        <v>4085</v>
      </c>
      <c r="N610" s="16" t="s">
        <v>4085</v>
      </c>
    </row>
    <row r="611" spans="1:14" s="16" customFormat="1" ht="15.75" customHeight="1">
      <c r="A611" s="22"/>
      <c r="B611" s="24" t="e">
        <f>VLOOKUP(A611,VODANET!C$5:D2699,2,0)</f>
        <v>#N/A</v>
      </c>
      <c r="C611" s="24" t="e">
        <f>VLOOKUP(A611,VODANET!C$5:L2699,10,0)</f>
        <v>#N/A</v>
      </c>
      <c r="D611" s="11" t="e">
        <f>VLOOKUP(A611,VODANET!C$5:N2699,12,0)</f>
        <v>#N/A</v>
      </c>
      <c r="E611" s="376" t="e">
        <f>VLOOKUP(A611,VODANET!C$5:O2695,13,0)</f>
        <v>#N/A</v>
      </c>
      <c r="F611" s="376" t="e">
        <f>VLOOKUP(A611,Anatel!A$3:R3614,18,0)</f>
        <v>#N/A</v>
      </c>
      <c r="G611" s="376"/>
      <c r="H611" s="14" t="e">
        <f>VLOOKUP(A611,VODANET!C$5:AG2699,31,0)</f>
        <v>#N/A</v>
      </c>
      <c r="I611" s="14"/>
      <c r="J611" s="14"/>
      <c r="K611" s="38"/>
      <c r="L611" s="99"/>
      <c r="M611" s="99" t="s">
        <v>4085</v>
      </c>
      <c r="N611" s="16" t="s">
        <v>4085</v>
      </c>
    </row>
    <row r="612" spans="1:14" s="16" customFormat="1" ht="15.75" customHeight="1">
      <c r="A612" s="22"/>
      <c r="B612" s="24" t="e">
        <f>VLOOKUP(A612,VODANET!C$5:D2700,2,0)</f>
        <v>#N/A</v>
      </c>
      <c r="C612" s="24" t="e">
        <f>VLOOKUP(A612,VODANET!C$5:L2700,10,0)</f>
        <v>#N/A</v>
      </c>
      <c r="D612" s="11" t="e">
        <f>VLOOKUP(A612,VODANET!C$5:N2700,12,0)</f>
        <v>#N/A</v>
      </c>
      <c r="E612" s="376" t="e">
        <f>VLOOKUP(A612,VODANET!C$5:O2696,13,0)</f>
        <v>#N/A</v>
      </c>
      <c r="F612" s="376" t="e">
        <f>VLOOKUP(A612,Anatel!A$3:R3615,18,0)</f>
        <v>#N/A</v>
      </c>
      <c r="G612" s="376"/>
      <c r="H612" s="14" t="e">
        <f>VLOOKUP(A612,VODANET!C$5:AG2700,31,0)</f>
        <v>#N/A</v>
      </c>
      <c r="I612" s="14"/>
      <c r="J612" s="14"/>
      <c r="K612" s="38"/>
      <c r="L612" s="99"/>
      <c r="M612" s="99" t="s">
        <v>4085</v>
      </c>
      <c r="N612" s="16" t="s">
        <v>4085</v>
      </c>
    </row>
    <row r="613" spans="1:14" s="16" customFormat="1" ht="15.75" customHeight="1">
      <c r="A613" s="22"/>
      <c r="B613" s="24" t="e">
        <f>VLOOKUP(A613,VODANET!C$5:D2701,2,0)</f>
        <v>#N/A</v>
      </c>
      <c r="C613" s="24" t="e">
        <f>VLOOKUP(A613,VODANET!C$5:L2701,10,0)</f>
        <v>#N/A</v>
      </c>
      <c r="D613" s="11" t="e">
        <f>VLOOKUP(A613,VODANET!C$5:N2701,12,0)</f>
        <v>#N/A</v>
      </c>
      <c r="E613" s="376" t="e">
        <f>VLOOKUP(A613,VODANET!C$5:O2697,13,0)</f>
        <v>#N/A</v>
      </c>
      <c r="F613" s="376" t="e">
        <f>VLOOKUP(A613,Anatel!A$3:R3616,18,0)</f>
        <v>#N/A</v>
      </c>
      <c r="G613" s="376"/>
      <c r="H613" s="14" t="e">
        <f>VLOOKUP(A613,VODANET!C$5:AG2701,31,0)</f>
        <v>#N/A</v>
      </c>
      <c r="I613" s="14"/>
      <c r="J613" s="14"/>
      <c r="K613" s="38"/>
      <c r="L613" s="99"/>
      <c r="M613" s="99" t="s">
        <v>4085</v>
      </c>
      <c r="N613" s="16" t="s">
        <v>4085</v>
      </c>
    </row>
    <row r="614" spans="1:14" s="16" customFormat="1" ht="15.75" customHeight="1">
      <c r="A614" s="22"/>
      <c r="B614" s="24" t="e">
        <f>VLOOKUP(A614,VODANET!C$5:D2702,2,0)</f>
        <v>#N/A</v>
      </c>
      <c r="C614" s="24" t="e">
        <f>VLOOKUP(A614,VODANET!C$5:L2702,10,0)</f>
        <v>#N/A</v>
      </c>
      <c r="D614" s="11" t="e">
        <f>VLOOKUP(A614,VODANET!C$5:N2702,12,0)</f>
        <v>#N/A</v>
      </c>
      <c r="E614" s="376" t="e">
        <f>VLOOKUP(A614,VODANET!C$5:O2698,13,0)</f>
        <v>#N/A</v>
      </c>
      <c r="F614" s="376" t="e">
        <f>VLOOKUP(A614,Anatel!A$3:R3617,18,0)</f>
        <v>#N/A</v>
      </c>
      <c r="G614" s="376"/>
      <c r="H614" s="14" t="e">
        <f>VLOOKUP(A614,VODANET!C$5:AG2702,31,0)</f>
        <v>#N/A</v>
      </c>
      <c r="I614" s="14"/>
      <c r="J614" s="14"/>
      <c r="K614" s="38"/>
      <c r="L614" s="99"/>
      <c r="M614" s="99" t="s">
        <v>4085</v>
      </c>
      <c r="N614" s="16" t="s">
        <v>4085</v>
      </c>
    </row>
    <row r="615" spans="1:14" s="16" customFormat="1" ht="15.75" customHeight="1">
      <c r="A615" s="22"/>
      <c r="B615" s="24" t="e">
        <f>VLOOKUP(A615,VODANET!C$5:D2703,2,0)</f>
        <v>#N/A</v>
      </c>
      <c r="C615" s="24" t="e">
        <f>VLOOKUP(A615,VODANET!C$5:L2703,10,0)</f>
        <v>#N/A</v>
      </c>
      <c r="D615" s="11" t="e">
        <f>VLOOKUP(A615,VODANET!C$5:N2703,12,0)</f>
        <v>#N/A</v>
      </c>
      <c r="E615" s="376" t="e">
        <f>VLOOKUP(A615,VODANET!C$5:O2699,13,0)</f>
        <v>#N/A</v>
      </c>
      <c r="F615" s="376" t="e">
        <f>VLOOKUP(A615,Anatel!A$3:R3618,18,0)</f>
        <v>#N/A</v>
      </c>
      <c r="G615" s="376"/>
      <c r="H615" s="14" t="e">
        <f>VLOOKUP(A615,VODANET!C$5:AG2703,31,0)</f>
        <v>#N/A</v>
      </c>
      <c r="I615" s="14"/>
      <c r="J615" s="14"/>
      <c r="K615" s="38"/>
      <c r="L615" s="99"/>
      <c r="M615" s="99" t="s">
        <v>4085</v>
      </c>
      <c r="N615" s="16" t="s">
        <v>4085</v>
      </c>
    </row>
    <row r="616" spans="1:14" s="16" customFormat="1" ht="15.75" customHeight="1">
      <c r="A616" s="22"/>
      <c r="B616" s="24" t="e">
        <f>VLOOKUP(A616,VODANET!C$5:D2704,2,0)</f>
        <v>#N/A</v>
      </c>
      <c r="C616" s="24" t="e">
        <f>VLOOKUP(A616,VODANET!C$5:L2704,10,0)</f>
        <v>#N/A</v>
      </c>
      <c r="D616" s="11" t="e">
        <f>VLOOKUP(A616,VODANET!C$5:N2704,12,0)</f>
        <v>#N/A</v>
      </c>
      <c r="E616" s="376" t="e">
        <f>VLOOKUP(A616,VODANET!C$5:O2700,13,0)</f>
        <v>#N/A</v>
      </c>
      <c r="F616" s="376" t="e">
        <f>VLOOKUP(A616,Anatel!A$3:R3619,18,0)</f>
        <v>#N/A</v>
      </c>
      <c r="G616" s="376"/>
      <c r="H616" s="14" t="e">
        <f>VLOOKUP(A616,VODANET!C$5:AG2704,31,0)</f>
        <v>#N/A</v>
      </c>
      <c r="I616" s="14"/>
      <c r="J616" s="14"/>
      <c r="K616" s="38"/>
      <c r="L616" s="99"/>
      <c r="M616" s="99" t="s">
        <v>4085</v>
      </c>
      <c r="N616" s="16" t="s">
        <v>4085</v>
      </c>
    </row>
    <row r="617" spans="1:14" s="16" customFormat="1" ht="15.75" customHeight="1">
      <c r="A617" s="22"/>
      <c r="B617" s="24"/>
      <c r="C617" s="24"/>
      <c r="D617" s="11"/>
      <c r="E617" s="376"/>
      <c r="F617" s="376"/>
      <c r="G617" s="376"/>
      <c r="H617" s="14"/>
      <c r="I617" s="14"/>
      <c r="J617" s="14"/>
      <c r="K617" s="38"/>
      <c r="L617" s="99"/>
      <c r="M617" s="99" t="s">
        <v>4085</v>
      </c>
      <c r="N617" s="16" t="s">
        <v>4085</v>
      </c>
    </row>
    <row r="618" spans="1:14" s="16" customFormat="1" ht="15.75" customHeight="1">
      <c r="A618" s="22"/>
      <c r="B618" s="24"/>
      <c r="C618" s="24"/>
      <c r="D618" s="11"/>
      <c r="E618" s="376"/>
      <c r="F618" s="376"/>
      <c r="G618" s="376"/>
      <c r="H618" s="14"/>
      <c r="I618" s="14"/>
      <c r="J618" s="14"/>
      <c r="K618" s="38"/>
      <c r="L618" s="99"/>
      <c r="M618" s="99" t="s">
        <v>4085</v>
      </c>
      <c r="N618" s="16" t="s">
        <v>4085</v>
      </c>
    </row>
    <row r="619" spans="1:14" s="16" customFormat="1" ht="15.75" customHeight="1">
      <c r="A619" s="22"/>
      <c r="B619" s="24"/>
      <c r="C619" s="24"/>
      <c r="D619" s="11"/>
      <c r="E619" s="376"/>
      <c r="F619" s="376"/>
      <c r="G619" s="376"/>
      <c r="H619" s="14"/>
      <c r="I619" s="14"/>
      <c r="J619" s="14"/>
      <c r="K619" s="38"/>
      <c r="L619" s="99"/>
      <c r="M619" s="99" t="s">
        <v>4085</v>
      </c>
      <c r="N619" s="16" t="s">
        <v>4085</v>
      </c>
    </row>
    <row r="620" spans="1:14" s="16" customFormat="1" ht="15.75" customHeight="1">
      <c r="A620" s="22"/>
      <c r="B620" s="24"/>
      <c r="C620" s="24"/>
      <c r="D620" s="11"/>
      <c r="E620" s="376"/>
      <c r="F620" s="376"/>
      <c r="G620" s="376"/>
      <c r="H620" s="14"/>
      <c r="I620" s="14"/>
      <c r="J620" s="14"/>
      <c r="K620" s="38"/>
      <c r="L620" s="99"/>
      <c r="M620" s="99" t="s">
        <v>4085</v>
      </c>
      <c r="N620" s="16" t="s">
        <v>4085</v>
      </c>
    </row>
    <row r="621" spans="1:14" s="16" customFormat="1" ht="15.75" customHeight="1">
      <c r="A621" s="22"/>
      <c r="B621" s="24"/>
      <c r="C621" s="24"/>
      <c r="D621" s="11"/>
      <c r="E621" s="376"/>
      <c r="F621" s="376"/>
      <c r="G621" s="376"/>
      <c r="H621" s="14"/>
      <c r="I621" s="14"/>
      <c r="J621" s="14"/>
      <c r="K621" s="38"/>
      <c r="L621" s="99"/>
      <c r="M621" s="99" t="s">
        <v>4085</v>
      </c>
      <c r="N621" s="16" t="s">
        <v>4085</v>
      </c>
    </row>
    <row r="622" spans="1:14" s="16" customFormat="1" ht="15.75" customHeight="1">
      <c r="A622" s="22"/>
      <c r="B622" s="24"/>
      <c r="C622" s="24"/>
      <c r="D622" s="11"/>
      <c r="E622" s="376"/>
      <c r="F622" s="376"/>
      <c r="G622" s="376"/>
      <c r="H622" s="14"/>
      <c r="I622" s="14"/>
      <c r="J622" s="14"/>
      <c r="K622" s="38"/>
      <c r="L622" s="99"/>
      <c r="M622" s="99" t="s">
        <v>4085</v>
      </c>
      <c r="N622" s="16" t="s">
        <v>4085</v>
      </c>
    </row>
    <row r="623" spans="1:14" s="16" customFormat="1" ht="15.75" customHeight="1">
      <c r="A623" s="22"/>
      <c r="B623" s="24"/>
      <c r="C623" s="24"/>
      <c r="D623" s="11"/>
      <c r="E623" s="376"/>
      <c r="F623" s="376"/>
      <c r="G623" s="376"/>
      <c r="H623" s="14"/>
      <c r="I623" s="14"/>
      <c r="J623" s="14"/>
      <c r="K623" s="38"/>
      <c r="L623" s="99"/>
      <c r="M623" s="99" t="s">
        <v>4085</v>
      </c>
      <c r="N623" s="16" t="s">
        <v>4085</v>
      </c>
    </row>
    <row r="624" spans="1:14" s="16" customFormat="1" ht="15.75" customHeight="1">
      <c r="A624" s="22"/>
      <c r="B624" s="24"/>
      <c r="C624" s="24"/>
      <c r="D624" s="11"/>
      <c r="E624" s="376"/>
      <c r="F624" s="376"/>
      <c r="G624" s="376"/>
      <c r="H624" s="14"/>
      <c r="I624" s="14"/>
      <c r="J624" s="14"/>
      <c r="K624" s="38"/>
      <c r="L624" s="99"/>
      <c r="M624" s="99" t="s">
        <v>4085</v>
      </c>
      <c r="N624" s="16" t="s">
        <v>4085</v>
      </c>
    </row>
    <row r="625" spans="1:14" s="16" customFormat="1" ht="15.75" customHeight="1">
      <c r="A625" s="22"/>
      <c r="B625" s="24"/>
      <c r="C625" s="24"/>
      <c r="D625" s="11"/>
      <c r="E625" s="376"/>
      <c r="F625" s="376"/>
      <c r="G625" s="376"/>
      <c r="H625" s="14"/>
      <c r="I625" s="14"/>
      <c r="J625" s="14"/>
      <c r="K625" s="38"/>
      <c r="L625" s="99"/>
      <c r="M625" s="99" t="s">
        <v>4085</v>
      </c>
      <c r="N625" s="16" t="s">
        <v>4085</v>
      </c>
    </row>
    <row r="626" spans="1:14" s="16" customFormat="1" ht="15.75" customHeight="1">
      <c r="A626" s="22"/>
      <c r="B626" s="24"/>
      <c r="C626" s="24"/>
      <c r="D626" s="11"/>
      <c r="E626" s="376"/>
      <c r="F626" s="376"/>
      <c r="G626" s="376"/>
      <c r="H626" s="14"/>
      <c r="I626" s="14"/>
      <c r="J626" s="14"/>
      <c r="K626" s="38"/>
      <c r="L626" s="99"/>
      <c r="M626" s="99" t="s">
        <v>4085</v>
      </c>
      <c r="N626" s="16" t="s">
        <v>4085</v>
      </c>
    </row>
    <row r="627" spans="1:14" s="16" customFormat="1" ht="15.75" customHeight="1">
      <c r="A627" s="22"/>
      <c r="B627" s="24"/>
      <c r="C627" s="24"/>
      <c r="D627" s="11"/>
      <c r="E627" s="376"/>
      <c r="F627" s="376"/>
      <c r="G627" s="376"/>
      <c r="H627" s="14"/>
      <c r="I627" s="14"/>
      <c r="J627" s="14"/>
      <c r="K627" s="38"/>
      <c r="L627" s="99"/>
      <c r="M627" s="99" t="s">
        <v>4085</v>
      </c>
      <c r="N627" s="16" t="s">
        <v>4085</v>
      </c>
    </row>
    <row r="628" spans="1:14" s="16" customFormat="1" ht="15.75" customHeight="1">
      <c r="A628" s="22"/>
      <c r="B628" s="24"/>
      <c r="C628" s="24"/>
      <c r="D628" s="11"/>
      <c r="E628" s="376"/>
      <c r="F628" s="376"/>
      <c r="G628" s="376"/>
      <c r="H628" s="14"/>
      <c r="I628" s="14"/>
      <c r="J628" s="14"/>
      <c r="K628" s="38"/>
      <c r="L628" s="99"/>
      <c r="M628" s="99" t="s">
        <v>4085</v>
      </c>
      <c r="N628" s="16" t="s">
        <v>4085</v>
      </c>
    </row>
    <row r="629" spans="1:14" s="16" customFormat="1" ht="15.75" customHeight="1">
      <c r="A629" s="22"/>
      <c r="B629" s="24"/>
      <c r="C629" s="24"/>
      <c r="D629" s="11"/>
      <c r="E629" s="376"/>
      <c r="F629" s="376"/>
      <c r="G629" s="376"/>
      <c r="H629" s="14"/>
      <c r="I629" s="14"/>
      <c r="J629" s="14"/>
      <c r="K629" s="38"/>
      <c r="L629" s="99"/>
      <c r="M629" s="99" t="s">
        <v>4085</v>
      </c>
      <c r="N629" s="16" t="s">
        <v>4085</v>
      </c>
    </row>
    <row r="630" spans="1:14" s="16" customFormat="1" ht="15.75" customHeight="1">
      <c r="A630" s="22"/>
      <c r="B630" s="24"/>
      <c r="C630" s="24"/>
      <c r="D630" s="11"/>
      <c r="E630" s="376"/>
      <c r="F630" s="376"/>
      <c r="G630" s="376"/>
      <c r="H630" s="14"/>
      <c r="I630" s="14"/>
      <c r="J630" s="14"/>
      <c r="K630" s="38"/>
      <c r="L630" s="99"/>
      <c r="M630" s="99" t="s">
        <v>4085</v>
      </c>
      <c r="N630" s="16" t="s">
        <v>4085</v>
      </c>
    </row>
    <row r="631" spans="1:14" s="16" customFormat="1" ht="15.75" customHeight="1">
      <c r="A631" s="22"/>
      <c r="B631" s="24"/>
      <c r="C631" s="24"/>
      <c r="D631" s="11"/>
      <c r="E631" s="376"/>
      <c r="F631" s="376"/>
      <c r="G631" s="376"/>
      <c r="H631" s="14"/>
      <c r="I631" s="14"/>
      <c r="J631" s="14"/>
      <c r="K631" s="38"/>
      <c r="L631" s="99"/>
      <c r="M631" s="99" t="s">
        <v>4085</v>
      </c>
      <c r="N631" s="16" t="s">
        <v>4085</v>
      </c>
    </row>
    <row r="632" spans="1:14" s="16" customFormat="1" ht="15.75" customHeight="1">
      <c r="A632" s="22"/>
      <c r="B632" s="24"/>
      <c r="C632" s="24"/>
      <c r="D632" s="11"/>
      <c r="E632" s="376"/>
      <c r="F632" s="376"/>
      <c r="G632" s="376"/>
      <c r="H632" s="14"/>
      <c r="I632" s="14"/>
      <c r="J632" s="14"/>
      <c r="K632" s="38"/>
      <c r="L632" s="99"/>
      <c r="M632" s="99" t="s">
        <v>4085</v>
      </c>
      <c r="N632" s="16" t="s">
        <v>4085</v>
      </c>
    </row>
    <row r="633" spans="1:14" s="16" customFormat="1" ht="15.75" customHeight="1">
      <c r="A633" s="22"/>
      <c r="B633" s="24"/>
      <c r="C633" s="24"/>
      <c r="D633" s="11"/>
      <c r="E633" s="376"/>
      <c r="F633" s="376"/>
      <c r="G633" s="376"/>
      <c r="H633" s="14"/>
      <c r="I633" s="14"/>
      <c r="J633" s="14"/>
      <c r="K633" s="38"/>
      <c r="L633" s="99"/>
      <c r="M633" s="99" t="s">
        <v>4085</v>
      </c>
      <c r="N633" s="16" t="s">
        <v>4085</v>
      </c>
    </row>
    <row r="634" spans="1:14" s="16" customFormat="1" ht="15.75" customHeight="1">
      <c r="A634" s="22"/>
      <c r="B634" s="24"/>
      <c r="C634" s="24"/>
      <c r="D634" s="11"/>
      <c r="E634" s="376"/>
      <c r="F634" s="376"/>
      <c r="G634" s="376"/>
      <c r="H634" s="14"/>
      <c r="I634" s="14"/>
      <c r="J634" s="14"/>
      <c r="K634" s="38"/>
      <c r="L634" s="99"/>
      <c r="M634" s="99" t="s">
        <v>4085</v>
      </c>
      <c r="N634" s="16" t="s">
        <v>4085</v>
      </c>
    </row>
    <row r="635" spans="1:14" s="16" customFormat="1" ht="15.75" customHeight="1">
      <c r="A635" s="22"/>
      <c r="B635" s="24"/>
      <c r="C635" s="24"/>
      <c r="D635" s="11"/>
      <c r="E635" s="376"/>
      <c r="F635" s="376"/>
      <c r="G635" s="376"/>
      <c r="H635" s="14"/>
      <c r="I635" s="14"/>
      <c r="J635" s="14"/>
      <c r="K635" s="38"/>
      <c r="L635" s="99"/>
      <c r="M635" s="99" t="s">
        <v>4085</v>
      </c>
      <c r="N635" s="16" t="s">
        <v>4085</v>
      </c>
    </row>
    <row r="636" spans="1:14" s="16" customFormat="1" ht="15.75" customHeight="1">
      <c r="A636" s="22"/>
      <c r="B636" s="24"/>
      <c r="C636" s="24"/>
      <c r="D636" s="11"/>
      <c r="E636" s="376"/>
      <c r="F636" s="376"/>
      <c r="G636" s="376"/>
      <c r="H636" s="14"/>
      <c r="I636" s="14"/>
      <c r="J636" s="14"/>
      <c r="K636" s="38"/>
      <c r="L636" s="99"/>
      <c r="M636" s="99" t="s">
        <v>4085</v>
      </c>
      <c r="N636" s="16" t="s">
        <v>4085</v>
      </c>
    </row>
    <row r="637" spans="1:14" s="16" customFormat="1" ht="15.75" customHeight="1">
      <c r="A637" s="22"/>
      <c r="B637" s="24"/>
      <c r="C637" s="24"/>
      <c r="D637" s="11"/>
      <c r="E637" s="376"/>
      <c r="F637" s="376"/>
      <c r="G637" s="376"/>
      <c r="H637" s="14"/>
      <c r="I637" s="14"/>
      <c r="J637" s="14"/>
      <c r="K637" s="38"/>
      <c r="L637" s="99"/>
      <c r="M637" s="99" t="s">
        <v>4085</v>
      </c>
      <c r="N637" s="16" t="s">
        <v>4085</v>
      </c>
    </row>
    <row r="638" spans="1:14" s="16" customFormat="1" ht="15.75" customHeight="1">
      <c r="A638" s="22"/>
      <c r="B638" s="24"/>
      <c r="C638" s="24"/>
      <c r="D638" s="11"/>
      <c r="E638" s="376"/>
      <c r="F638" s="376"/>
      <c r="G638" s="376"/>
      <c r="H638" s="14"/>
      <c r="I638" s="14"/>
      <c r="J638" s="14"/>
      <c r="K638" s="38"/>
      <c r="L638" s="99"/>
      <c r="M638" s="99" t="s">
        <v>4085</v>
      </c>
      <c r="N638" s="16" t="s">
        <v>4085</v>
      </c>
    </row>
    <row r="639" spans="1:14" s="16" customFormat="1" ht="15.75" customHeight="1">
      <c r="A639" s="22"/>
      <c r="B639" s="24"/>
      <c r="C639" s="24"/>
      <c r="D639" s="11"/>
      <c r="E639" s="376"/>
      <c r="F639" s="376"/>
      <c r="G639" s="376"/>
      <c r="H639" s="14"/>
      <c r="I639" s="14"/>
      <c r="J639" s="14"/>
      <c r="K639" s="38"/>
      <c r="L639" s="99"/>
      <c r="M639" s="99" t="s">
        <v>4085</v>
      </c>
      <c r="N639" s="16" t="s">
        <v>4085</v>
      </c>
    </row>
    <row r="640" spans="1:14" s="16" customFormat="1" ht="15.75" customHeight="1">
      <c r="A640" s="22"/>
      <c r="B640" s="24"/>
      <c r="C640" s="24"/>
      <c r="D640" s="11"/>
      <c r="E640" s="376"/>
      <c r="F640" s="376"/>
      <c r="G640" s="376"/>
      <c r="H640" s="14"/>
      <c r="I640" s="14"/>
      <c r="J640" s="14"/>
      <c r="K640" s="38"/>
      <c r="L640" s="99"/>
      <c r="M640" s="99" t="s">
        <v>4085</v>
      </c>
      <c r="N640" s="16" t="s">
        <v>4085</v>
      </c>
    </row>
    <row r="641" spans="1:14" s="16" customFormat="1" ht="15.75" customHeight="1">
      <c r="A641" s="22"/>
      <c r="B641" s="24"/>
      <c r="C641" s="24"/>
      <c r="D641" s="11"/>
      <c r="E641" s="376"/>
      <c r="F641" s="376"/>
      <c r="G641" s="376"/>
      <c r="H641" s="14"/>
      <c r="I641" s="14"/>
      <c r="J641" s="14"/>
      <c r="K641" s="38"/>
      <c r="L641" s="99"/>
      <c r="M641" s="99" t="s">
        <v>4085</v>
      </c>
      <c r="N641" s="16" t="s">
        <v>4085</v>
      </c>
    </row>
    <row r="642" spans="1:14" s="16" customFormat="1" ht="15.75" customHeight="1">
      <c r="A642" s="22"/>
      <c r="B642" s="24"/>
      <c r="C642" s="24"/>
      <c r="D642" s="11"/>
      <c r="E642" s="376"/>
      <c r="F642" s="376"/>
      <c r="G642" s="376"/>
      <c r="H642" s="14"/>
      <c r="I642" s="14"/>
      <c r="J642" s="14"/>
      <c r="K642" s="38"/>
      <c r="L642" s="99"/>
      <c r="M642" s="99" t="s">
        <v>4085</v>
      </c>
      <c r="N642" s="16" t="s">
        <v>4085</v>
      </c>
    </row>
    <row r="643" spans="1:14" s="16" customFormat="1" ht="15.75" customHeight="1">
      <c r="A643" s="22"/>
      <c r="B643" s="24"/>
      <c r="C643" s="24"/>
      <c r="D643" s="11"/>
      <c r="E643" s="376"/>
      <c r="F643" s="376"/>
      <c r="G643" s="376"/>
      <c r="H643" s="14"/>
      <c r="I643" s="14"/>
      <c r="J643" s="14"/>
      <c r="K643" s="38"/>
      <c r="L643" s="99"/>
      <c r="M643" s="99" t="s">
        <v>4085</v>
      </c>
      <c r="N643" s="16" t="s">
        <v>4085</v>
      </c>
    </row>
    <row r="644" spans="1:14" s="16" customFormat="1" ht="15.75" customHeight="1">
      <c r="A644" s="22"/>
      <c r="B644" s="24"/>
      <c r="C644" s="24"/>
      <c r="D644" s="11"/>
      <c r="E644" s="376"/>
      <c r="F644" s="376"/>
      <c r="G644" s="376"/>
      <c r="H644" s="14"/>
      <c r="I644" s="14"/>
      <c r="J644" s="14"/>
      <c r="K644" s="38"/>
      <c r="L644" s="99"/>
      <c r="M644" s="99" t="s">
        <v>4085</v>
      </c>
      <c r="N644" s="16" t="s">
        <v>4085</v>
      </c>
    </row>
    <row r="645" spans="1:14" s="16" customFormat="1" ht="15.75" customHeight="1">
      <c r="A645" s="22"/>
      <c r="B645" s="24"/>
      <c r="C645" s="24"/>
      <c r="D645" s="11"/>
      <c r="E645" s="376"/>
      <c r="F645" s="376"/>
      <c r="G645" s="376"/>
      <c r="H645" s="14"/>
      <c r="I645" s="14"/>
      <c r="J645" s="14"/>
      <c r="K645" s="38"/>
      <c r="L645" s="99"/>
      <c r="M645" s="99" t="s">
        <v>4085</v>
      </c>
      <c r="N645" s="16" t="s">
        <v>4085</v>
      </c>
    </row>
    <row r="646" spans="1:14" s="16" customFormat="1" ht="15.75" customHeight="1">
      <c r="A646" s="22"/>
      <c r="B646" s="24"/>
      <c r="C646" s="24"/>
      <c r="D646" s="11"/>
      <c r="E646" s="376"/>
      <c r="F646" s="376"/>
      <c r="G646" s="376"/>
      <c r="H646" s="14"/>
      <c r="I646" s="14"/>
      <c r="J646" s="14"/>
      <c r="K646" s="38"/>
      <c r="L646" s="99"/>
      <c r="M646" s="99" t="s">
        <v>4085</v>
      </c>
      <c r="N646" s="16" t="s">
        <v>4085</v>
      </c>
    </row>
    <row r="647" spans="1:14" s="16" customFormat="1" ht="15.75" customHeight="1">
      <c r="A647" s="22"/>
      <c r="B647" s="24"/>
      <c r="C647" s="24"/>
      <c r="D647" s="11"/>
      <c r="E647" s="376"/>
      <c r="F647" s="376"/>
      <c r="G647" s="376"/>
      <c r="H647" s="14"/>
      <c r="I647" s="14"/>
      <c r="J647" s="14"/>
      <c r="K647" s="38"/>
      <c r="L647" s="99"/>
      <c r="M647" s="99" t="s">
        <v>4085</v>
      </c>
      <c r="N647" s="16" t="s">
        <v>4085</v>
      </c>
    </row>
    <row r="648" spans="1:14" s="16" customFormat="1" ht="15.75" customHeight="1">
      <c r="A648" s="22"/>
      <c r="B648" s="24"/>
      <c r="C648" s="24"/>
      <c r="D648" s="11"/>
      <c r="E648" s="376"/>
      <c r="F648" s="376"/>
      <c r="G648" s="376"/>
      <c r="H648" s="14"/>
      <c r="I648" s="14"/>
      <c r="J648" s="14"/>
      <c r="K648" s="38"/>
      <c r="L648" s="99"/>
      <c r="M648" s="99" t="s">
        <v>4085</v>
      </c>
      <c r="N648" s="16" t="s">
        <v>4085</v>
      </c>
    </row>
    <row r="649" spans="1:14" s="16" customFormat="1" ht="15.75" customHeight="1">
      <c r="A649" s="22"/>
      <c r="B649" s="24"/>
      <c r="C649" s="24"/>
      <c r="D649" s="11"/>
      <c r="E649" s="376"/>
      <c r="F649" s="376"/>
      <c r="G649" s="376"/>
      <c r="H649" s="14"/>
      <c r="I649" s="14"/>
      <c r="J649" s="14"/>
      <c r="K649" s="38"/>
      <c r="L649" s="99"/>
      <c r="M649" s="99" t="s">
        <v>4085</v>
      </c>
      <c r="N649" s="16" t="s">
        <v>4085</v>
      </c>
    </row>
    <row r="650" spans="1:14" s="16" customFormat="1" ht="15.75" customHeight="1">
      <c r="A650" s="22"/>
      <c r="B650" s="24"/>
      <c r="C650" s="24"/>
      <c r="D650" s="11"/>
      <c r="E650" s="376"/>
      <c r="F650" s="376"/>
      <c r="G650" s="376"/>
      <c r="H650" s="14"/>
      <c r="I650" s="14"/>
      <c r="J650" s="14"/>
      <c r="K650" s="38"/>
      <c r="L650" s="99"/>
      <c r="M650" s="99" t="s">
        <v>4085</v>
      </c>
      <c r="N650" s="16" t="s">
        <v>4085</v>
      </c>
    </row>
    <row r="651" spans="1:14" s="16" customFormat="1" ht="15.75" customHeight="1">
      <c r="A651" s="22"/>
      <c r="B651" s="24"/>
      <c r="C651" s="24"/>
      <c r="D651" s="11"/>
      <c r="E651" s="376"/>
      <c r="F651" s="376"/>
      <c r="G651" s="376"/>
      <c r="H651" s="14"/>
      <c r="I651" s="14"/>
      <c r="J651" s="14"/>
      <c r="K651" s="38"/>
      <c r="L651" s="99"/>
      <c r="M651" s="99" t="s">
        <v>4085</v>
      </c>
      <c r="N651" s="16" t="s">
        <v>4085</v>
      </c>
    </row>
    <row r="652" spans="1:14" s="16" customFormat="1" ht="15.75" customHeight="1">
      <c r="A652" s="22"/>
      <c r="B652" s="24"/>
      <c r="C652" s="24"/>
      <c r="D652" s="11"/>
      <c r="E652" s="376"/>
      <c r="F652" s="376"/>
      <c r="G652" s="376"/>
      <c r="H652" s="14"/>
      <c r="I652" s="14"/>
      <c r="J652" s="14"/>
      <c r="K652" s="38"/>
      <c r="L652" s="99"/>
      <c r="M652" s="99" t="s">
        <v>4085</v>
      </c>
      <c r="N652" s="16" t="s">
        <v>4085</v>
      </c>
    </row>
    <row r="653" spans="1:14" s="16" customFormat="1" ht="15.75" customHeight="1">
      <c r="A653" s="22"/>
      <c r="B653" s="24"/>
      <c r="C653" s="24"/>
      <c r="D653" s="11"/>
      <c r="E653" s="376"/>
      <c r="F653" s="376"/>
      <c r="G653" s="376"/>
      <c r="H653" s="14"/>
      <c r="I653" s="14"/>
      <c r="J653" s="14"/>
      <c r="K653" s="38"/>
      <c r="L653" s="99"/>
      <c r="M653" s="99" t="s">
        <v>4085</v>
      </c>
      <c r="N653" s="16" t="s">
        <v>4085</v>
      </c>
    </row>
    <row r="654" spans="1:14" s="16" customFormat="1" ht="15.75" customHeight="1">
      <c r="A654" s="22"/>
      <c r="B654" s="24"/>
      <c r="C654" s="24"/>
      <c r="D654" s="11"/>
      <c r="E654" s="376"/>
      <c r="F654" s="376"/>
      <c r="G654" s="376"/>
      <c r="H654" s="14"/>
      <c r="I654" s="14"/>
      <c r="J654" s="14"/>
      <c r="K654" s="38"/>
      <c r="L654" s="99"/>
      <c r="M654" s="99" t="s">
        <v>4085</v>
      </c>
      <c r="N654" s="16" t="s">
        <v>4085</v>
      </c>
    </row>
    <row r="655" spans="1:14" s="16" customFormat="1" ht="15.75" customHeight="1">
      <c r="A655" s="22"/>
      <c r="B655" s="24"/>
      <c r="C655" s="24"/>
      <c r="D655" s="11"/>
      <c r="E655" s="376"/>
      <c r="F655" s="376"/>
      <c r="G655" s="376"/>
      <c r="H655" s="14"/>
      <c r="I655" s="14"/>
      <c r="J655" s="14"/>
      <c r="K655" s="38"/>
      <c r="L655" s="99"/>
      <c r="M655" s="99" t="s">
        <v>4085</v>
      </c>
      <c r="N655" s="16" t="s">
        <v>4085</v>
      </c>
    </row>
    <row r="656" spans="1:14" s="16" customFormat="1" ht="15.75" customHeight="1">
      <c r="A656" s="22"/>
      <c r="B656" s="24"/>
      <c r="C656" s="24"/>
      <c r="D656" s="11"/>
      <c r="E656" s="376"/>
      <c r="F656" s="376"/>
      <c r="G656" s="376"/>
      <c r="H656" s="14"/>
      <c r="I656" s="14"/>
      <c r="J656" s="14"/>
      <c r="K656" s="38"/>
      <c r="L656" s="99"/>
      <c r="M656" s="99" t="s">
        <v>4085</v>
      </c>
      <c r="N656" s="16" t="s">
        <v>4085</v>
      </c>
    </row>
    <row r="657" spans="1:14" s="16" customFormat="1" ht="15.75" customHeight="1">
      <c r="A657" s="22"/>
      <c r="B657" s="24"/>
      <c r="C657" s="24"/>
      <c r="D657" s="11"/>
      <c r="E657" s="376"/>
      <c r="F657" s="376"/>
      <c r="G657" s="376"/>
      <c r="H657" s="14"/>
      <c r="I657" s="14"/>
      <c r="J657" s="14"/>
      <c r="K657" s="38"/>
      <c r="L657" s="99"/>
      <c r="M657" s="99" t="s">
        <v>4085</v>
      </c>
      <c r="N657" s="16" t="s">
        <v>4085</v>
      </c>
    </row>
    <row r="658" spans="1:14" s="16" customFormat="1" ht="15.75" customHeight="1">
      <c r="A658" s="22"/>
      <c r="B658" s="24"/>
      <c r="C658" s="24"/>
      <c r="D658" s="11"/>
      <c r="E658" s="376"/>
      <c r="F658" s="376"/>
      <c r="G658" s="376"/>
      <c r="H658" s="14"/>
      <c r="I658" s="14"/>
      <c r="J658" s="14"/>
      <c r="K658" s="38"/>
      <c r="L658" s="99"/>
      <c r="M658" s="99" t="s">
        <v>4085</v>
      </c>
      <c r="N658" s="16" t="s">
        <v>4085</v>
      </c>
    </row>
    <row r="659" spans="1:14" s="16" customFormat="1" ht="15.75" customHeight="1">
      <c r="A659" s="22"/>
      <c r="B659" s="24"/>
      <c r="C659" s="24"/>
      <c r="D659" s="11"/>
      <c r="E659" s="376"/>
      <c r="F659" s="376"/>
      <c r="G659" s="376"/>
      <c r="H659" s="14"/>
      <c r="I659" s="14"/>
      <c r="J659" s="14"/>
      <c r="K659" s="38"/>
      <c r="L659" s="99"/>
      <c r="M659" s="99" t="s">
        <v>4085</v>
      </c>
      <c r="N659" s="16" t="s">
        <v>4085</v>
      </c>
    </row>
    <row r="660" spans="1:14" s="16" customFormat="1" ht="15.75" customHeight="1">
      <c r="A660" s="22"/>
      <c r="B660" s="24"/>
      <c r="C660" s="24"/>
      <c r="D660" s="11"/>
      <c r="E660" s="376"/>
      <c r="F660" s="376"/>
      <c r="G660" s="376"/>
      <c r="H660" s="14"/>
      <c r="I660" s="14"/>
      <c r="J660" s="14"/>
      <c r="K660" s="38"/>
      <c r="L660" s="99"/>
      <c r="M660" s="99" t="s">
        <v>4085</v>
      </c>
      <c r="N660" s="16" t="s">
        <v>4085</v>
      </c>
    </row>
    <row r="661" spans="1:14" s="16" customFormat="1" ht="15.75" customHeight="1">
      <c r="A661" s="22"/>
      <c r="B661" s="24"/>
      <c r="C661" s="24"/>
      <c r="D661" s="11"/>
      <c r="E661" s="376"/>
      <c r="F661" s="376"/>
      <c r="G661" s="376"/>
      <c r="H661" s="14"/>
      <c r="I661" s="14"/>
      <c r="J661" s="14"/>
      <c r="K661" s="38"/>
      <c r="L661" s="99"/>
      <c r="M661" s="99" t="s">
        <v>4085</v>
      </c>
      <c r="N661" s="16" t="s">
        <v>4085</v>
      </c>
    </row>
    <row r="662" spans="1:14" s="16" customFormat="1" ht="15.75" customHeight="1">
      <c r="A662" s="22"/>
      <c r="B662" s="24"/>
      <c r="C662" s="24"/>
      <c r="D662" s="11"/>
      <c r="E662" s="376"/>
      <c r="F662" s="376"/>
      <c r="G662" s="376"/>
      <c r="H662" s="14"/>
      <c r="I662" s="14"/>
      <c r="J662" s="14"/>
      <c r="K662" s="38"/>
      <c r="L662" s="99"/>
      <c r="M662" s="99" t="s">
        <v>4085</v>
      </c>
      <c r="N662" s="16" t="s">
        <v>4085</v>
      </c>
    </row>
    <row r="663" spans="1:14" s="16" customFormat="1" ht="15.75" customHeight="1">
      <c r="A663" s="22"/>
      <c r="B663" s="24"/>
      <c r="C663" s="24"/>
      <c r="D663" s="11"/>
      <c r="E663" s="376"/>
      <c r="F663" s="376"/>
      <c r="G663" s="376"/>
      <c r="H663" s="14"/>
      <c r="I663" s="14"/>
      <c r="J663" s="14"/>
      <c r="K663" s="38"/>
      <c r="L663" s="99"/>
      <c r="M663" s="99" t="s">
        <v>4085</v>
      </c>
      <c r="N663" s="16" t="s">
        <v>4085</v>
      </c>
    </row>
    <row r="664" spans="1:14" s="16" customFormat="1" ht="15.75" customHeight="1">
      <c r="A664" s="22"/>
      <c r="B664" s="24"/>
      <c r="C664" s="24"/>
      <c r="D664" s="11"/>
      <c r="E664" s="376"/>
      <c r="F664" s="376"/>
      <c r="G664" s="376"/>
      <c r="H664" s="14"/>
      <c r="I664" s="14"/>
      <c r="J664" s="14"/>
      <c r="K664" s="38"/>
      <c r="L664" s="99"/>
      <c r="M664" s="99" t="s">
        <v>4085</v>
      </c>
      <c r="N664" s="16" t="s">
        <v>4085</v>
      </c>
    </row>
    <row r="665" spans="1:14" s="16" customFormat="1" ht="15.75" customHeight="1">
      <c r="A665" s="22"/>
      <c r="B665" s="24"/>
      <c r="C665" s="24"/>
      <c r="D665" s="11"/>
      <c r="E665" s="376"/>
      <c r="F665" s="376"/>
      <c r="G665" s="376"/>
      <c r="H665" s="14"/>
      <c r="I665" s="14"/>
      <c r="J665" s="14"/>
      <c r="K665" s="38"/>
      <c r="L665" s="99"/>
      <c r="M665" s="99" t="s">
        <v>4085</v>
      </c>
      <c r="N665" s="16" t="s">
        <v>4085</v>
      </c>
    </row>
    <row r="666" spans="1:14" s="16" customFormat="1" ht="15.75" customHeight="1">
      <c r="A666" s="22"/>
      <c r="B666" s="24"/>
      <c r="C666" s="24"/>
      <c r="D666" s="11"/>
      <c r="E666" s="376"/>
      <c r="F666" s="376"/>
      <c r="G666" s="376"/>
      <c r="H666" s="14"/>
      <c r="I666" s="14"/>
      <c r="J666" s="14"/>
      <c r="K666" s="38"/>
      <c r="L666" s="99"/>
      <c r="M666" s="99" t="s">
        <v>4085</v>
      </c>
      <c r="N666" s="16" t="s">
        <v>4085</v>
      </c>
    </row>
    <row r="667" spans="1:14" s="16" customFormat="1" ht="15.75" customHeight="1">
      <c r="A667" s="22"/>
      <c r="B667" s="24"/>
      <c r="C667" s="24"/>
      <c r="D667" s="11"/>
      <c r="E667" s="376"/>
      <c r="F667" s="376"/>
      <c r="G667" s="376"/>
      <c r="H667" s="14"/>
      <c r="I667" s="14"/>
      <c r="J667" s="14"/>
      <c r="K667" s="38"/>
      <c r="L667" s="99"/>
      <c r="M667" s="99" t="s">
        <v>4085</v>
      </c>
      <c r="N667" s="16" t="s">
        <v>4085</v>
      </c>
    </row>
    <row r="668" spans="1:14" s="16" customFormat="1" ht="15.75" customHeight="1">
      <c r="A668" s="22"/>
      <c r="B668" s="24"/>
      <c r="C668" s="24"/>
      <c r="D668" s="11"/>
      <c r="E668" s="376"/>
      <c r="F668" s="376"/>
      <c r="G668" s="376"/>
      <c r="H668" s="14"/>
      <c r="I668" s="14"/>
      <c r="J668" s="14"/>
      <c r="K668" s="38"/>
      <c r="L668" s="99"/>
      <c r="M668" s="99" t="s">
        <v>4085</v>
      </c>
      <c r="N668" s="16" t="s">
        <v>4085</v>
      </c>
    </row>
    <row r="669" spans="1:14" s="16" customFormat="1" ht="15.75" customHeight="1">
      <c r="A669" s="22"/>
      <c r="B669" s="24"/>
      <c r="C669" s="24"/>
      <c r="D669" s="11"/>
      <c r="E669" s="376"/>
      <c r="F669" s="376"/>
      <c r="G669" s="376"/>
      <c r="H669" s="14"/>
      <c r="I669" s="14"/>
      <c r="J669" s="14"/>
      <c r="K669" s="38"/>
      <c r="L669" s="99"/>
      <c r="M669" s="99" t="s">
        <v>4085</v>
      </c>
      <c r="N669" s="16" t="s">
        <v>4085</v>
      </c>
    </row>
    <row r="670" spans="1:14" s="16" customFormat="1" ht="15.75" customHeight="1">
      <c r="A670" s="22"/>
      <c r="B670" s="24"/>
      <c r="C670" s="24"/>
      <c r="D670" s="11"/>
      <c r="E670" s="376"/>
      <c r="F670" s="376"/>
      <c r="G670" s="376"/>
      <c r="H670" s="14"/>
      <c r="I670" s="14"/>
      <c r="J670" s="14"/>
      <c r="K670" s="38"/>
      <c r="L670" s="99"/>
      <c r="M670" s="99"/>
      <c r="N670" s="16" t="s">
        <v>4085</v>
      </c>
    </row>
    <row r="671" spans="1:14" s="16" customFormat="1" ht="15.75" customHeight="1">
      <c r="A671" s="22"/>
      <c r="B671" s="24"/>
      <c r="C671" s="24"/>
      <c r="D671" s="11"/>
      <c r="E671" s="376"/>
      <c r="F671" s="376"/>
      <c r="G671" s="376"/>
      <c r="H671" s="14"/>
      <c r="I671" s="14"/>
      <c r="J671" s="14"/>
      <c r="K671" s="38"/>
      <c r="L671" s="99"/>
      <c r="M671" s="99"/>
      <c r="N671" s="16" t="s">
        <v>4085</v>
      </c>
    </row>
    <row r="672" spans="1:14" s="16" customFormat="1" ht="15.75" customHeight="1">
      <c r="A672" s="22"/>
      <c r="B672" s="24"/>
      <c r="C672" s="24"/>
      <c r="D672" s="11"/>
      <c r="E672" s="376"/>
      <c r="F672" s="376"/>
      <c r="G672" s="376"/>
      <c r="H672" s="14"/>
      <c r="I672" s="14"/>
      <c r="J672" s="14"/>
      <c r="K672" s="38"/>
      <c r="L672" s="99"/>
      <c r="M672" s="99"/>
      <c r="N672" s="16" t="s">
        <v>4085</v>
      </c>
    </row>
    <row r="673" spans="1:14" s="16" customFormat="1" ht="15.75" customHeight="1">
      <c r="A673" s="22"/>
      <c r="B673" s="24"/>
      <c r="C673" s="24"/>
      <c r="D673" s="11"/>
      <c r="E673" s="376"/>
      <c r="F673" s="376"/>
      <c r="G673" s="376"/>
      <c r="H673" s="14"/>
      <c r="I673" s="14"/>
      <c r="J673" s="14"/>
      <c r="K673" s="38"/>
      <c r="L673" s="99"/>
      <c r="M673" s="99"/>
      <c r="N673" s="16" t="s">
        <v>4085</v>
      </c>
    </row>
    <row r="674" spans="1:14" s="16" customFormat="1" ht="15.75" customHeight="1">
      <c r="A674" s="22"/>
      <c r="B674" s="24"/>
      <c r="C674" s="24"/>
      <c r="D674" s="11"/>
      <c r="E674" s="376"/>
      <c r="F674" s="376"/>
      <c r="G674" s="376"/>
      <c r="H674" s="14"/>
      <c r="I674" s="14"/>
      <c r="J674" s="14"/>
      <c r="K674" s="38"/>
      <c r="L674" s="99"/>
      <c r="M674" s="99"/>
      <c r="N674" s="16" t="s">
        <v>4085</v>
      </c>
    </row>
    <row r="675" spans="1:14" s="16" customFormat="1" ht="15.75" customHeight="1">
      <c r="A675" s="22"/>
      <c r="B675" s="24"/>
      <c r="C675" s="24"/>
      <c r="D675" s="11"/>
      <c r="E675" s="376"/>
      <c r="F675" s="376"/>
      <c r="G675" s="376"/>
      <c r="H675" s="14"/>
      <c r="I675" s="14"/>
      <c r="J675" s="14"/>
      <c r="K675" s="38"/>
      <c r="L675" s="99"/>
      <c r="M675" s="99"/>
      <c r="N675" s="16" t="s">
        <v>4085</v>
      </c>
    </row>
    <row r="676" spans="1:14" s="16" customFormat="1" ht="15.75" customHeight="1">
      <c r="A676" s="22"/>
      <c r="B676" s="24"/>
      <c r="C676" s="24"/>
      <c r="D676" s="11"/>
      <c r="E676" s="376"/>
      <c r="F676" s="376"/>
      <c r="G676" s="376"/>
      <c r="H676" s="14"/>
      <c r="I676" s="14"/>
      <c r="J676" s="14"/>
      <c r="K676" s="38"/>
      <c r="L676" s="99"/>
      <c r="M676" s="99"/>
      <c r="N676" s="16" t="s">
        <v>4085</v>
      </c>
    </row>
    <row r="677" spans="1:14" s="16" customFormat="1" ht="15.75" customHeight="1">
      <c r="A677" s="22"/>
      <c r="B677" s="24"/>
      <c r="C677" s="24"/>
      <c r="D677" s="11"/>
      <c r="E677" s="376"/>
      <c r="F677" s="376"/>
      <c r="G677" s="376"/>
      <c r="H677" s="14"/>
      <c r="I677" s="14"/>
      <c r="J677" s="14"/>
      <c r="K677" s="38"/>
      <c r="L677" s="99"/>
      <c r="M677" s="99"/>
      <c r="N677" s="16" t="s">
        <v>4085</v>
      </c>
    </row>
    <row r="678" spans="1:14" s="16" customFormat="1" ht="15.75" customHeight="1">
      <c r="A678" s="22"/>
      <c r="B678" s="24"/>
      <c r="C678" s="24"/>
      <c r="D678" s="11"/>
      <c r="E678" s="376"/>
      <c r="F678" s="376"/>
      <c r="G678" s="376"/>
      <c r="H678" s="14"/>
      <c r="I678" s="14"/>
      <c r="J678" s="14"/>
      <c r="K678" s="38"/>
      <c r="L678" s="99"/>
      <c r="M678" s="99"/>
      <c r="N678" s="16" t="s">
        <v>4085</v>
      </c>
    </row>
    <row r="679" spans="1:14" s="16" customFormat="1" ht="15.75" customHeight="1">
      <c r="A679" s="22"/>
      <c r="B679" s="24"/>
      <c r="C679" s="24"/>
      <c r="D679" s="11"/>
      <c r="E679" s="376"/>
      <c r="F679" s="376"/>
      <c r="G679" s="376"/>
      <c r="H679" s="14"/>
      <c r="I679" s="14"/>
      <c r="J679" s="14"/>
      <c r="K679" s="38"/>
      <c r="L679" s="99"/>
      <c r="M679" s="99"/>
      <c r="N679" s="16" t="s">
        <v>4085</v>
      </c>
    </row>
    <row r="680" spans="1:14" s="16" customFormat="1" ht="15.75" customHeight="1">
      <c r="A680" s="22"/>
      <c r="B680" s="24"/>
      <c r="C680" s="24"/>
      <c r="D680" s="11"/>
      <c r="E680" s="376"/>
      <c r="F680" s="376"/>
      <c r="G680" s="376"/>
      <c r="H680" s="14"/>
      <c r="I680" s="14"/>
      <c r="J680" s="14"/>
      <c r="K680" s="38"/>
      <c r="L680" s="99"/>
      <c r="M680" s="99"/>
      <c r="N680" s="16" t="s">
        <v>4085</v>
      </c>
    </row>
    <row r="681" spans="1:14" s="16" customFormat="1" ht="15.75" customHeight="1">
      <c r="A681" s="22"/>
      <c r="B681" s="24"/>
      <c r="C681" s="24"/>
      <c r="D681" s="11"/>
      <c r="E681" s="376"/>
      <c r="F681" s="376"/>
      <c r="G681" s="376"/>
      <c r="H681" s="14"/>
      <c r="I681" s="14"/>
      <c r="J681" s="14"/>
      <c r="K681" s="38"/>
      <c r="L681" s="99"/>
      <c r="M681" s="99"/>
      <c r="N681" s="16" t="s">
        <v>4085</v>
      </c>
    </row>
    <row r="682" spans="1:14" s="16" customFormat="1" ht="15.75" customHeight="1">
      <c r="A682" s="22"/>
      <c r="B682" s="24"/>
      <c r="C682" s="24"/>
      <c r="D682" s="11"/>
      <c r="E682" s="376"/>
      <c r="F682" s="376"/>
      <c r="G682" s="376"/>
      <c r="H682" s="14"/>
      <c r="I682" s="14"/>
      <c r="J682" s="14"/>
      <c r="K682" s="38"/>
      <c r="L682" s="99"/>
      <c r="M682" s="99"/>
      <c r="N682" s="16" t="s">
        <v>4085</v>
      </c>
    </row>
    <row r="683" spans="1:14" s="16" customFormat="1" ht="15.75" customHeight="1">
      <c r="A683" s="22"/>
      <c r="B683" s="24"/>
      <c r="C683" s="24"/>
      <c r="D683" s="11"/>
      <c r="E683" s="376"/>
      <c r="F683" s="376"/>
      <c r="G683" s="376"/>
      <c r="H683" s="14"/>
      <c r="I683" s="14"/>
      <c r="J683" s="14"/>
      <c r="K683" s="38"/>
      <c r="L683" s="99"/>
      <c r="M683" s="99"/>
      <c r="N683" s="16" t="s">
        <v>4085</v>
      </c>
    </row>
    <row r="684" spans="1:14" s="16" customFormat="1" ht="15.75" customHeight="1">
      <c r="A684" s="22"/>
      <c r="B684" s="24"/>
      <c r="C684" s="24"/>
      <c r="D684" s="11"/>
      <c r="E684" s="376"/>
      <c r="F684" s="376"/>
      <c r="G684" s="376"/>
      <c r="H684" s="14"/>
      <c r="I684" s="14"/>
      <c r="J684" s="14"/>
      <c r="K684" s="38"/>
      <c r="L684" s="99"/>
      <c r="M684" s="99"/>
      <c r="N684" s="16" t="s">
        <v>4085</v>
      </c>
    </row>
    <row r="685" spans="1:14" s="16" customFormat="1" ht="15.75" customHeight="1">
      <c r="A685" s="22"/>
      <c r="B685" s="24"/>
      <c r="C685" s="24"/>
      <c r="D685" s="11"/>
      <c r="E685" s="376"/>
      <c r="F685" s="376"/>
      <c r="G685" s="376"/>
      <c r="H685" s="14"/>
      <c r="I685" s="14"/>
      <c r="J685" s="14"/>
      <c r="K685" s="38"/>
      <c r="L685" s="99"/>
      <c r="M685" s="99"/>
      <c r="N685" s="16" t="s">
        <v>4085</v>
      </c>
    </row>
    <row r="686" spans="1:14" s="16" customFormat="1" ht="15.75" customHeight="1">
      <c r="A686" s="22"/>
      <c r="B686" s="24"/>
      <c r="C686" s="24"/>
      <c r="D686" s="11"/>
      <c r="E686" s="376"/>
      <c r="F686" s="376"/>
      <c r="G686" s="376"/>
      <c r="H686" s="14"/>
      <c r="I686" s="14"/>
      <c r="J686" s="14"/>
      <c r="K686" s="38"/>
      <c r="L686" s="99"/>
      <c r="M686" s="99"/>
      <c r="N686" s="16" t="s">
        <v>4085</v>
      </c>
    </row>
    <row r="687" spans="1:14" s="16" customFormat="1" ht="15.75" customHeight="1">
      <c r="A687" s="22"/>
      <c r="B687" s="24"/>
      <c r="C687" s="24"/>
      <c r="D687" s="11"/>
      <c r="E687" s="376"/>
      <c r="F687" s="376"/>
      <c r="G687" s="376"/>
      <c r="H687" s="14"/>
      <c r="I687" s="14"/>
      <c r="J687" s="14"/>
      <c r="K687" s="38"/>
      <c r="L687" s="99"/>
      <c r="M687" s="99"/>
      <c r="N687" s="16" t="s">
        <v>4085</v>
      </c>
    </row>
    <row r="688" spans="1:14" s="16" customFormat="1" ht="15.75" customHeight="1">
      <c r="A688" s="22"/>
      <c r="B688" s="24"/>
      <c r="C688" s="24"/>
      <c r="D688" s="11"/>
      <c r="E688" s="376"/>
      <c r="F688" s="376"/>
      <c r="G688" s="376"/>
      <c r="H688" s="14"/>
      <c r="I688" s="14"/>
      <c r="J688" s="14"/>
      <c r="K688" s="38"/>
      <c r="L688" s="99"/>
      <c r="M688" s="99"/>
      <c r="N688" s="16" t="s">
        <v>4085</v>
      </c>
    </row>
    <row r="689" spans="1:14" s="16" customFormat="1" ht="15.75" customHeight="1">
      <c r="A689" s="22"/>
      <c r="B689" s="24"/>
      <c r="C689" s="24"/>
      <c r="D689" s="11"/>
      <c r="E689" s="376"/>
      <c r="F689" s="376"/>
      <c r="G689" s="376"/>
      <c r="H689" s="14"/>
      <c r="I689" s="14"/>
      <c r="J689" s="14"/>
      <c r="K689" s="38"/>
      <c r="L689" s="99"/>
      <c r="M689" s="99"/>
      <c r="N689" s="16" t="s">
        <v>4085</v>
      </c>
    </row>
    <row r="690" spans="1:14" s="16" customFormat="1" ht="15.75" customHeight="1">
      <c r="A690" s="22"/>
      <c r="B690" s="24"/>
      <c r="C690" s="24"/>
      <c r="D690" s="11"/>
      <c r="E690" s="376"/>
      <c r="F690" s="376"/>
      <c r="G690" s="376"/>
      <c r="H690" s="14"/>
      <c r="I690" s="14"/>
      <c r="J690" s="14"/>
      <c r="K690" s="38"/>
      <c r="L690" s="99"/>
      <c r="M690" s="99"/>
      <c r="N690" s="16" t="s">
        <v>4085</v>
      </c>
    </row>
    <row r="691" spans="1:14" s="16" customFormat="1" ht="15.75" customHeight="1">
      <c r="A691" s="22"/>
      <c r="B691" s="24"/>
      <c r="C691" s="24"/>
      <c r="D691" s="11"/>
      <c r="E691" s="376"/>
      <c r="F691" s="376"/>
      <c r="G691" s="376"/>
      <c r="H691" s="14"/>
      <c r="I691" s="14"/>
      <c r="J691" s="14"/>
      <c r="K691" s="38"/>
      <c r="L691" s="99"/>
      <c r="M691" s="99"/>
      <c r="N691" s="16" t="s">
        <v>4085</v>
      </c>
    </row>
    <row r="692" spans="1:14" s="16" customFormat="1" ht="15.75" customHeight="1">
      <c r="A692" s="22"/>
      <c r="B692" s="24"/>
      <c r="C692" s="24"/>
      <c r="D692" s="11"/>
      <c r="E692" s="376"/>
      <c r="F692" s="376"/>
      <c r="G692" s="376"/>
      <c r="H692" s="14"/>
      <c r="I692" s="14"/>
      <c r="J692" s="14"/>
      <c r="K692" s="38"/>
      <c r="L692" s="99"/>
      <c r="M692" s="99"/>
      <c r="N692" s="16" t="s">
        <v>4085</v>
      </c>
    </row>
    <row r="693" spans="1:14" s="16" customFormat="1" ht="15.75" customHeight="1">
      <c r="A693" s="22"/>
      <c r="B693" s="24"/>
      <c r="C693" s="24"/>
      <c r="D693" s="11"/>
      <c r="E693" s="376"/>
      <c r="F693" s="376"/>
      <c r="G693" s="376"/>
      <c r="H693" s="14"/>
      <c r="I693" s="14"/>
      <c r="J693" s="14"/>
      <c r="K693" s="38"/>
      <c r="L693" s="99"/>
      <c r="M693" s="99"/>
      <c r="N693" s="16" t="s">
        <v>4085</v>
      </c>
    </row>
    <row r="694" spans="1:14" s="16" customFormat="1" ht="15.75" customHeight="1">
      <c r="A694" s="22"/>
      <c r="B694" s="24"/>
      <c r="C694" s="24"/>
      <c r="D694" s="11"/>
      <c r="E694" s="376"/>
      <c r="F694" s="376"/>
      <c r="G694" s="376"/>
      <c r="H694" s="14"/>
      <c r="I694" s="14"/>
      <c r="J694" s="14"/>
      <c r="K694" s="38"/>
      <c r="L694" s="99"/>
      <c r="M694" s="99"/>
      <c r="N694" s="16" t="s">
        <v>4085</v>
      </c>
    </row>
    <row r="695" spans="1:14" s="16" customFormat="1" ht="15.75" customHeight="1">
      <c r="A695" s="22"/>
      <c r="B695" s="24"/>
      <c r="C695" s="24"/>
      <c r="D695" s="11"/>
      <c r="E695" s="376"/>
      <c r="F695" s="376"/>
      <c r="G695" s="376"/>
      <c r="H695" s="14"/>
      <c r="I695" s="14"/>
      <c r="J695" s="14"/>
      <c r="K695" s="38"/>
      <c r="L695" s="99"/>
      <c r="M695" s="99"/>
      <c r="N695" s="16" t="s">
        <v>4085</v>
      </c>
    </row>
    <row r="696" spans="1:14" s="16" customFormat="1" ht="15.75" customHeight="1">
      <c r="A696" s="22"/>
      <c r="B696" s="24"/>
      <c r="C696" s="24"/>
      <c r="D696" s="11"/>
      <c r="E696" s="376"/>
      <c r="F696" s="376"/>
      <c r="G696" s="376"/>
      <c r="H696" s="14"/>
      <c r="I696" s="14"/>
      <c r="J696" s="14"/>
      <c r="K696" s="38"/>
      <c r="L696" s="99"/>
      <c r="M696" s="99"/>
      <c r="N696" s="16" t="s">
        <v>4085</v>
      </c>
    </row>
    <row r="697" spans="1:14" s="16" customFormat="1" ht="15.75" customHeight="1">
      <c r="A697" s="22"/>
      <c r="B697" s="24"/>
      <c r="C697" s="24"/>
      <c r="D697" s="11"/>
      <c r="E697" s="376"/>
      <c r="F697" s="376"/>
      <c r="G697" s="376"/>
      <c r="H697" s="14"/>
      <c r="I697" s="14"/>
      <c r="J697" s="14"/>
      <c r="K697" s="38"/>
      <c r="L697" s="99"/>
      <c r="M697" s="99"/>
      <c r="N697" s="16" t="s">
        <v>4085</v>
      </c>
    </row>
    <row r="698" spans="1:14" s="16" customFormat="1" ht="15.75" customHeight="1">
      <c r="A698" s="22"/>
      <c r="B698" s="24"/>
      <c r="C698" s="24"/>
      <c r="D698" s="11"/>
      <c r="E698" s="376"/>
      <c r="F698" s="376"/>
      <c r="G698" s="376"/>
      <c r="H698" s="14"/>
      <c r="I698" s="14"/>
      <c r="J698" s="14"/>
      <c r="K698" s="38"/>
      <c r="L698" s="99"/>
      <c r="M698" s="99"/>
      <c r="N698" s="16" t="s">
        <v>4085</v>
      </c>
    </row>
    <row r="699" spans="1:14" s="16" customFormat="1" ht="15.75" customHeight="1">
      <c r="A699" s="22"/>
      <c r="B699" s="24"/>
      <c r="C699" s="24"/>
      <c r="D699" s="11"/>
      <c r="E699" s="376"/>
      <c r="F699" s="376"/>
      <c r="G699" s="376"/>
      <c r="H699" s="14"/>
      <c r="I699" s="14"/>
      <c r="J699" s="14"/>
      <c r="K699" s="38"/>
      <c r="L699" s="99"/>
      <c r="M699" s="99"/>
      <c r="N699" s="16" t="s">
        <v>4085</v>
      </c>
    </row>
    <row r="700" spans="1:14" s="16" customFormat="1" ht="15.75" customHeight="1">
      <c r="A700" s="22"/>
      <c r="B700" s="24"/>
      <c r="C700" s="24"/>
      <c r="D700" s="11"/>
      <c r="E700" s="376"/>
      <c r="F700" s="376"/>
      <c r="G700" s="376"/>
      <c r="H700" s="14"/>
      <c r="I700" s="14"/>
      <c r="J700" s="14"/>
      <c r="K700" s="38"/>
      <c r="L700" s="99"/>
      <c r="M700" s="99"/>
      <c r="N700" s="16" t="s">
        <v>4085</v>
      </c>
    </row>
    <row r="701" spans="1:14" s="16" customFormat="1" ht="15.75" customHeight="1">
      <c r="A701" s="22"/>
      <c r="B701" s="24"/>
      <c r="C701" s="24"/>
      <c r="D701" s="11"/>
      <c r="E701" s="376"/>
      <c r="F701" s="376"/>
      <c r="G701" s="376"/>
      <c r="H701" s="14"/>
      <c r="I701" s="14"/>
      <c r="J701" s="14"/>
      <c r="K701" s="38"/>
      <c r="L701" s="99"/>
      <c r="M701" s="99"/>
      <c r="N701" s="16" t="s">
        <v>4085</v>
      </c>
    </row>
    <row r="702" spans="1:14" s="16" customFormat="1" ht="15.75" customHeight="1">
      <c r="A702" s="22"/>
      <c r="B702" s="24"/>
      <c r="C702" s="24"/>
      <c r="D702" s="11"/>
      <c r="E702" s="376"/>
      <c r="F702" s="376"/>
      <c r="G702" s="376"/>
      <c r="H702" s="14"/>
      <c r="I702" s="14"/>
      <c r="J702" s="14"/>
      <c r="K702" s="38"/>
      <c r="L702" s="99"/>
      <c r="M702" s="99"/>
      <c r="N702" s="16" t="s">
        <v>4085</v>
      </c>
    </row>
    <row r="703" spans="1:14" s="16" customFormat="1" ht="15.75" customHeight="1">
      <c r="A703" s="22"/>
      <c r="B703" s="24"/>
      <c r="C703" s="24"/>
      <c r="D703" s="11"/>
      <c r="E703" s="376"/>
      <c r="F703" s="376"/>
      <c r="G703" s="376"/>
      <c r="H703" s="14"/>
      <c r="I703" s="14"/>
      <c r="J703" s="14"/>
      <c r="K703" s="38"/>
      <c r="L703" s="99"/>
      <c r="M703" s="99"/>
      <c r="N703" s="16" t="s">
        <v>4085</v>
      </c>
    </row>
    <row r="704" spans="1:14" s="16" customFormat="1" ht="15.75" customHeight="1">
      <c r="A704" s="22"/>
      <c r="B704" s="24"/>
      <c r="C704" s="24"/>
      <c r="D704" s="11"/>
      <c r="E704" s="376"/>
      <c r="F704" s="376"/>
      <c r="G704" s="376"/>
      <c r="H704" s="14"/>
      <c r="I704" s="14"/>
      <c r="J704" s="14"/>
      <c r="K704" s="38"/>
      <c r="L704" s="99"/>
      <c r="M704" s="99"/>
      <c r="N704" s="16" t="s">
        <v>4085</v>
      </c>
    </row>
    <row r="705" spans="1:14" s="16" customFormat="1" ht="15.75" customHeight="1">
      <c r="A705" s="22"/>
      <c r="B705" s="24"/>
      <c r="C705" s="24"/>
      <c r="D705" s="11"/>
      <c r="E705" s="376"/>
      <c r="F705" s="376"/>
      <c r="G705" s="376"/>
      <c r="H705" s="14"/>
      <c r="I705" s="14"/>
      <c r="J705" s="14"/>
      <c r="K705" s="38"/>
      <c r="L705" s="99"/>
      <c r="M705" s="99"/>
      <c r="N705" s="16" t="s">
        <v>4085</v>
      </c>
    </row>
    <row r="706" spans="1:14" s="16" customFormat="1" ht="15.75" customHeight="1">
      <c r="A706" s="22"/>
      <c r="B706" s="24"/>
      <c r="C706" s="24"/>
      <c r="D706" s="11"/>
      <c r="E706" s="376"/>
      <c r="F706" s="376"/>
      <c r="G706" s="376"/>
      <c r="H706" s="14"/>
      <c r="I706" s="14"/>
      <c r="J706" s="14"/>
      <c r="K706" s="38"/>
      <c r="L706" s="99"/>
      <c r="M706" s="99"/>
      <c r="N706" s="16" t="s">
        <v>4085</v>
      </c>
    </row>
    <row r="707" spans="1:14" s="16" customFormat="1" ht="15.75" customHeight="1">
      <c r="A707" s="22"/>
      <c r="B707" s="24"/>
      <c r="C707" s="24"/>
      <c r="D707" s="11"/>
      <c r="E707" s="376"/>
      <c r="F707" s="376"/>
      <c r="G707" s="376"/>
      <c r="H707" s="14"/>
      <c r="I707" s="14"/>
      <c r="J707" s="14"/>
      <c r="K707" s="38"/>
      <c r="L707" s="99"/>
      <c r="M707" s="99"/>
      <c r="N707" s="16" t="s">
        <v>4085</v>
      </c>
    </row>
    <row r="708" spans="1:14" s="16" customFormat="1" ht="15.75" customHeight="1">
      <c r="A708" s="22"/>
      <c r="B708" s="24"/>
      <c r="C708" s="24"/>
      <c r="D708" s="11"/>
      <c r="E708" s="376"/>
      <c r="F708" s="376"/>
      <c r="G708" s="376"/>
      <c r="H708" s="14"/>
      <c r="I708" s="14"/>
      <c r="J708" s="14"/>
      <c r="K708" s="38"/>
      <c r="L708" s="99"/>
      <c r="M708" s="99"/>
      <c r="N708" s="16" t="s">
        <v>4085</v>
      </c>
    </row>
    <row r="709" spans="1:14" s="16" customFormat="1" ht="15.75" customHeight="1">
      <c r="A709" s="22"/>
      <c r="B709" s="24"/>
      <c r="C709" s="24"/>
      <c r="D709" s="11"/>
      <c r="E709" s="376"/>
      <c r="F709" s="376"/>
      <c r="G709" s="376"/>
      <c r="H709" s="14"/>
      <c r="I709" s="14"/>
      <c r="J709" s="14"/>
      <c r="K709" s="38"/>
      <c r="L709" s="99"/>
      <c r="M709" s="99"/>
      <c r="N709" s="16" t="s">
        <v>4085</v>
      </c>
    </row>
    <row r="710" spans="1:14" s="16" customFormat="1" ht="15.75" customHeight="1">
      <c r="A710" s="22"/>
      <c r="B710" s="24"/>
      <c r="C710" s="24"/>
      <c r="D710" s="11"/>
      <c r="E710" s="376"/>
      <c r="F710" s="376"/>
      <c r="G710" s="376"/>
      <c r="H710" s="14"/>
      <c r="I710" s="14"/>
      <c r="J710" s="14"/>
      <c r="K710" s="38"/>
      <c r="L710" s="99"/>
      <c r="M710" s="99"/>
      <c r="N710" s="16" t="s">
        <v>4085</v>
      </c>
    </row>
    <row r="711" spans="1:14" s="16" customFormat="1" ht="15.75" customHeight="1">
      <c r="A711" s="22"/>
      <c r="B711" s="24"/>
      <c r="C711" s="24"/>
      <c r="D711" s="11"/>
      <c r="E711" s="376"/>
      <c r="F711" s="376"/>
      <c r="G711" s="376"/>
      <c r="H711" s="14"/>
      <c r="I711" s="14"/>
      <c r="J711" s="14"/>
      <c r="K711" s="38"/>
      <c r="L711" s="99"/>
      <c r="M711" s="99"/>
      <c r="N711" s="16" t="s">
        <v>4085</v>
      </c>
    </row>
    <row r="712" spans="1:14" s="16" customFormat="1" ht="15.75" customHeight="1">
      <c r="A712" s="22"/>
      <c r="B712" s="24"/>
      <c r="C712" s="24"/>
      <c r="D712" s="11"/>
      <c r="E712" s="376"/>
      <c r="F712" s="376"/>
      <c r="G712" s="376"/>
      <c r="H712" s="14"/>
      <c r="I712" s="14"/>
      <c r="J712" s="14"/>
      <c r="K712" s="38"/>
      <c r="L712" s="99"/>
      <c r="M712" s="99"/>
      <c r="N712" s="16" t="s">
        <v>4085</v>
      </c>
    </row>
    <row r="713" spans="1:14" s="16" customFormat="1" ht="15.75" customHeight="1">
      <c r="A713" s="22"/>
      <c r="B713" s="24"/>
      <c r="C713" s="24"/>
      <c r="D713" s="11"/>
      <c r="E713" s="376"/>
      <c r="F713" s="376"/>
      <c r="G713" s="376"/>
      <c r="H713" s="14"/>
      <c r="I713" s="14"/>
      <c r="J713" s="14"/>
      <c r="K713" s="38"/>
      <c r="L713" s="99"/>
      <c r="M713" s="99"/>
      <c r="N713" s="16" t="s">
        <v>4085</v>
      </c>
    </row>
    <row r="714" spans="1:14" s="16" customFormat="1" ht="15.75" customHeight="1">
      <c r="A714" s="22"/>
      <c r="B714" s="24"/>
      <c r="C714" s="24"/>
      <c r="D714" s="11"/>
      <c r="E714" s="376"/>
      <c r="F714" s="376"/>
      <c r="G714" s="376"/>
      <c r="H714" s="14"/>
      <c r="I714" s="14"/>
      <c r="J714" s="14"/>
      <c r="K714" s="38"/>
      <c r="L714" s="99"/>
      <c r="M714" s="99"/>
      <c r="N714" s="16" t="s">
        <v>4085</v>
      </c>
    </row>
    <row r="715" spans="1:14" s="16" customFormat="1" ht="15.75" customHeight="1">
      <c r="A715" s="22"/>
      <c r="B715" s="24"/>
      <c r="C715" s="24"/>
      <c r="D715" s="11"/>
      <c r="E715" s="376"/>
      <c r="F715" s="376"/>
      <c r="G715" s="376"/>
      <c r="H715" s="14"/>
      <c r="I715" s="14"/>
      <c r="J715" s="14"/>
      <c r="K715" s="38"/>
      <c r="L715" s="99"/>
      <c r="M715" s="99"/>
      <c r="N715" s="16" t="s">
        <v>4085</v>
      </c>
    </row>
    <row r="716" spans="1:14" s="16" customFormat="1" ht="15.75" customHeight="1">
      <c r="A716" s="22"/>
      <c r="B716" s="24"/>
      <c r="C716" s="24"/>
      <c r="D716" s="11"/>
      <c r="E716" s="376"/>
      <c r="F716" s="376"/>
      <c r="G716" s="376"/>
      <c r="H716" s="14"/>
      <c r="I716" s="14"/>
      <c r="J716" s="14"/>
      <c r="K716" s="38"/>
      <c r="L716" s="99"/>
      <c r="M716" s="99"/>
      <c r="N716" s="16" t="s">
        <v>4085</v>
      </c>
    </row>
    <row r="717" spans="1:14" s="16" customFormat="1" ht="15.75" customHeight="1">
      <c r="A717" s="22"/>
      <c r="B717" s="24"/>
      <c r="C717" s="24"/>
      <c r="D717" s="11"/>
      <c r="E717" s="376"/>
      <c r="F717" s="376"/>
      <c r="G717" s="376"/>
      <c r="H717" s="14"/>
      <c r="I717" s="14"/>
      <c r="J717" s="14"/>
      <c r="K717" s="38"/>
      <c r="L717" s="99"/>
      <c r="M717" s="99"/>
      <c r="N717" s="16" t="s">
        <v>4085</v>
      </c>
    </row>
    <row r="718" spans="1:14" s="16" customFormat="1" ht="15.75" customHeight="1">
      <c r="A718" s="22"/>
      <c r="B718" s="24"/>
      <c r="C718" s="24"/>
      <c r="D718" s="11"/>
      <c r="E718" s="376"/>
      <c r="F718" s="376"/>
      <c r="G718" s="376"/>
      <c r="H718" s="14"/>
      <c r="I718" s="14"/>
      <c r="J718" s="14"/>
      <c r="K718" s="38"/>
      <c r="L718" s="99"/>
      <c r="M718" s="99"/>
      <c r="N718" s="16" t="s">
        <v>4085</v>
      </c>
    </row>
    <row r="719" spans="1:14" s="16" customFormat="1" ht="15.75" customHeight="1">
      <c r="A719" s="22"/>
      <c r="B719" s="24"/>
      <c r="C719" s="24"/>
      <c r="D719" s="11"/>
      <c r="E719" s="376"/>
      <c r="F719" s="376"/>
      <c r="G719" s="376"/>
      <c r="H719" s="14"/>
      <c r="I719" s="14"/>
      <c r="J719" s="14"/>
      <c r="K719" s="38"/>
      <c r="L719" s="99"/>
      <c r="M719" s="99"/>
      <c r="N719" s="16" t="s">
        <v>4085</v>
      </c>
    </row>
    <row r="720" spans="1:14" s="16" customFormat="1" ht="15.75" customHeight="1">
      <c r="A720" s="22"/>
      <c r="B720" s="24"/>
      <c r="C720" s="24"/>
      <c r="D720" s="11"/>
      <c r="E720" s="376"/>
      <c r="F720" s="376"/>
      <c r="G720" s="376"/>
      <c r="H720" s="14"/>
      <c r="I720" s="14"/>
      <c r="J720" s="14"/>
      <c r="K720" s="38"/>
      <c r="L720" s="99"/>
      <c r="M720" s="99"/>
      <c r="N720" s="16" t="s">
        <v>4085</v>
      </c>
    </row>
    <row r="721" spans="1:14" s="16" customFormat="1" ht="15.75" customHeight="1">
      <c r="A721" s="22"/>
      <c r="B721" s="24"/>
      <c r="C721" s="24"/>
      <c r="D721" s="11"/>
      <c r="E721" s="376"/>
      <c r="F721" s="376"/>
      <c r="G721" s="376"/>
      <c r="H721" s="14"/>
      <c r="I721" s="14"/>
      <c r="J721" s="14"/>
      <c r="K721" s="38"/>
      <c r="L721" s="99"/>
      <c r="M721" s="99"/>
      <c r="N721" s="16" t="s">
        <v>4085</v>
      </c>
    </row>
    <row r="722" spans="1:14" s="16" customFormat="1" ht="15.75" customHeight="1">
      <c r="A722" s="22"/>
      <c r="B722" s="24"/>
      <c r="C722" s="24"/>
      <c r="D722" s="11"/>
      <c r="E722" s="376"/>
      <c r="F722" s="376"/>
      <c r="G722" s="376"/>
      <c r="H722" s="14"/>
      <c r="I722" s="14"/>
      <c r="J722" s="14"/>
      <c r="K722" s="38"/>
      <c r="L722" s="99"/>
      <c r="M722" s="99"/>
      <c r="N722" s="16" t="s">
        <v>4085</v>
      </c>
    </row>
    <row r="723" spans="1:14" s="16" customFormat="1" ht="15.75" customHeight="1">
      <c r="A723" s="22"/>
      <c r="B723" s="24"/>
      <c r="C723" s="24"/>
      <c r="D723" s="11"/>
      <c r="E723" s="376"/>
      <c r="F723" s="376"/>
      <c r="G723" s="376"/>
      <c r="H723" s="14"/>
      <c r="I723" s="14"/>
      <c r="J723" s="14"/>
      <c r="K723" s="38"/>
      <c r="L723" s="99"/>
      <c r="M723" s="99"/>
      <c r="N723" s="16" t="s">
        <v>4085</v>
      </c>
    </row>
    <row r="724" spans="1:14" s="16" customFormat="1" ht="15.75" customHeight="1">
      <c r="A724" s="22"/>
      <c r="B724" s="24"/>
      <c r="C724" s="24"/>
      <c r="D724" s="11"/>
      <c r="E724" s="376"/>
      <c r="F724" s="376"/>
      <c r="G724" s="376"/>
      <c r="H724" s="14"/>
      <c r="I724" s="14"/>
      <c r="J724" s="14"/>
      <c r="K724" s="38"/>
      <c r="L724" s="99"/>
      <c r="M724" s="99"/>
      <c r="N724" s="16" t="s">
        <v>4085</v>
      </c>
    </row>
    <row r="725" spans="1:14" s="16" customFormat="1" ht="15.75" customHeight="1">
      <c r="A725" s="22"/>
      <c r="B725" s="24"/>
      <c r="C725" s="24"/>
      <c r="D725" s="11"/>
      <c r="E725" s="376"/>
      <c r="F725" s="376"/>
      <c r="G725" s="376"/>
      <c r="H725" s="14"/>
      <c r="I725" s="14"/>
      <c r="J725" s="14"/>
      <c r="K725" s="38"/>
      <c r="L725" s="99"/>
      <c r="M725" s="99"/>
      <c r="N725" s="16" t="s">
        <v>4085</v>
      </c>
    </row>
    <row r="726" spans="1:14" ht="15.75" customHeight="1">
      <c r="N726" s="16" t="s">
        <v>4085</v>
      </c>
    </row>
    <row r="727" spans="1:14" ht="15.75" customHeight="1">
      <c r="N727" s="16" t="s">
        <v>4085</v>
      </c>
    </row>
    <row r="728" spans="1:14" ht="15.75" customHeight="1">
      <c r="N728" s="16" t="s">
        <v>4085</v>
      </c>
    </row>
    <row r="729" spans="1:14" ht="15.75" customHeight="1">
      <c r="N729" s="16" t="s">
        <v>4085</v>
      </c>
    </row>
    <row r="730" spans="1:14" ht="15.75" customHeight="1">
      <c r="N730" s="16" t="s">
        <v>4085</v>
      </c>
    </row>
    <row r="731" spans="1:14" ht="15.75" customHeight="1">
      <c r="N731" s="16" t="s">
        <v>4085</v>
      </c>
    </row>
    <row r="732" spans="1:14" ht="15.75" customHeight="1">
      <c r="N732" s="16" t="s">
        <v>4085</v>
      </c>
    </row>
    <row r="733" spans="1:14" ht="15.75" customHeight="1">
      <c r="N733" s="16" t="s">
        <v>4085</v>
      </c>
    </row>
    <row r="734" spans="1:14" ht="15.75" customHeight="1">
      <c r="N734" s="16" t="s">
        <v>4085</v>
      </c>
    </row>
    <row r="735" spans="1:14" ht="15.75" customHeight="1">
      <c r="N735" s="16" t="s">
        <v>4085</v>
      </c>
    </row>
    <row r="736" spans="1:14" ht="15.75" customHeight="1">
      <c r="N736" s="16" t="s">
        <v>4085</v>
      </c>
    </row>
    <row r="737" spans="14:14" ht="15.75" customHeight="1">
      <c r="N737" s="16" t="s">
        <v>4085</v>
      </c>
    </row>
    <row r="738" spans="14:14" ht="15.75" customHeight="1">
      <c r="N738" s="16" t="s">
        <v>4085</v>
      </c>
    </row>
    <row r="739" spans="14:14" ht="15.75" customHeight="1">
      <c r="N739" s="16" t="s">
        <v>4085</v>
      </c>
    </row>
    <row r="740" spans="14:14" ht="15.75" customHeight="1">
      <c r="N740" s="16" t="s">
        <v>4085</v>
      </c>
    </row>
  </sheetData>
  <autoFilter ref="A2:O740">
    <filterColumn colId="0"/>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43"/>
  <sheetViews>
    <sheetView workbookViewId="0">
      <pane ySplit="3" topLeftCell="A229" activePane="bottomLeft" state="frozen"/>
      <selection pane="bottomLeft" activeCell="G239" sqref="G239"/>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9492</v>
      </c>
      <c r="C2" s="154">
        <f>2400-C3</f>
        <v>431</v>
      </c>
    </row>
    <row r="3" spans="2:16" ht="22.5" customHeight="1" thickBot="1">
      <c r="B3" s="139" t="s">
        <v>6446</v>
      </c>
      <c r="C3" s="154">
        <f>COUNTIF(VODANET!J5:J4966,"ACEITO")</f>
        <v>1969</v>
      </c>
      <c r="D3" s="154">
        <f>1200-C2</f>
        <v>769</v>
      </c>
      <c r="E3" s="140" t="s">
        <v>6795</v>
      </c>
      <c r="F3" s="183">
        <v>0</v>
      </c>
      <c r="G3" s="35"/>
      <c r="H3" s="140" t="s">
        <v>1308</v>
      </c>
      <c r="I3" s="183">
        <f>SUM(C83:C84)</f>
        <v>0</v>
      </c>
      <c r="J3" s="140" t="s">
        <v>1540</v>
      </c>
      <c r="K3" s="183">
        <f>SUM(D84)</f>
        <v>0</v>
      </c>
      <c r="L3" s="140" t="s">
        <v>11847</v>
      </c>
      <c r="M3" s="183">
        <v>0</v>
      </c>
      <c r="O3" s="16" t="s">
        <v>7658</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78">
        <v>40</v>
      </c>
      <c r="D27" s="479"/>
      <c r="E27" s="478">
        <v>40</v>
      </c>
      <c r="F27" s="479"/>
      <c r="G27" s="478">
        <v>40</v>
      </c>
      <c r="H27" s="479"/>
      <c r="I27" s="478">
        <v>40</v>
      </c>
      <c r="J27" s="479"/>
      <c r="K27" s="478">
        <v>40</v>
      </c>
      <c r="L27" s="479"/>
      <c r="M27" s="114">
        <f>SUM(C27:L27)</f>
        <v>200</v>
      </c>
    </row>
    <row r="28" spans="2:14" ht="16.5" customHeight="1">
      <c r="B28" s="108" t="s">
        <v>5515</v>
      </c>
      <c r="C28" s="478">
        <f>COUNTIFS(VODANET!$AA$5:$AA$4966,"&gt;="&amp;Mensal!C26,VODANET!$AA$5:$AA$4966,"&lt;="&amp;Mensal!D26)</f>
        <v>56</v>
      </c>
      <c r="D28" s="479"/>
      <c r="E28" s="478">
        <f>COUNTIFS(VODANET!$AA$5:$AA$4966,"&gt;="&amp;Mensal!E26,VODANET!$AA$5:$AA$4966,"&lt;="&amp;Mensal!F26)</f>
        <v>41</v>
      </c>
      <c r="F28" s="479"/>
      <c r="G28" s="478">
        <f>COUNTIFS(VODANET!$AA$5:$AA$4966,"&gt;="&amp;Mensal!G26,VODANET!$AA$5:$AA$4966,"&lt;="&amp;Mensal!H26)</f>
        <v>57</v>
      </c>
      <c r="H28" s="479"/>
      <c r="I28" s="478">
        <f>COUNTIFS(VODANET!$AA$5:$AA$4966,"&gt;="&amp;Mensal!I26,VODANET!$AA$5:$AA$4966,"&lt;="&amp;Mensal!J26)</f>
        <v>21</v>
      </c>
      <c r="J28" s="479"/>
      <c r="K28" s="478">
        <f>COUNTIFS(VODANET!$AA$5:$AA$4966,"&gt;="&amp;Mensal!K26,VODANET!$AA$5:$AA$4966,"&lt;="&amp;Mensal!L26)</f>
        <v>21</v>
      </c>
      <c r="L28" s="479"/>
      <c r="M28" s="114">
        <f>SUM(C28:L28)</f>
        <v>196</v>
      </c>
    </row>
    <row r="29" spans="2:14" ht="16.5" customHeight="1" thickBot="1">
      <c r="B29" s="109" t="s">
        <v>6793</v>
      </c>
      <c r="C29" s="476">
        <v>0</v>
      </c>
      <c r="D29" s="477"/>
      <c r="E29" s="476">
        <v>0</v>
      </c>
      <c r="F29" s="477"/>
      <c r="G29" s="476">
        <v>0</v>
      </c>
      <c r="H29" s="477"/>
      <c r="I29" s="476">
        <v>0</v>
      </c>
      <c r="J29" s="477"/>
      <c r="K29" s="476">
        <v>6</v>
      </c>
      <c r="L29" s="477"/>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1</v>
      </c>
      <c r="E33" s="152">
        <f>SUM(C33:D33)</f>
        <v>1</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197</v>
      </c>
    </row>
    <row r="36" spans="2:11" ht="16.5" customHeight="1" thickBot="1"/>
    <row r="37" spans="2:11" ht="16.5" customHeight="1" thickBot="1">
      <c r="B37" s="139" t="s">
        <v>6446</v>
      </c>
      <c r="C37" s="154">
        <f>C3</f>
        <v>1969</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78">
        <v>18</v>
      </c>
      <c r="D39" s="479"/>
      <c r="E39" s="478">
        <v>58</v>
      </c>
      <c r="F39" s="479"/>
      <c r="G39" s="478">
        <v>58</v>
      </c>
      <c r="H39" s="479"/>
      <c r="I39" s="478">
        <v>56</v>
      </c>
      <c r="J39" s="479"/>
      <c r="K39" s="114">
        <f>SUM(C39:J39)</f>
        <v>190</v>
      </c>
    </row>
    <row r="40" spans="2:11" ht="16.5" customHeight="1">
      <c r="B40" s="108" t="s">
        <v>5515</v>
      </c>
      <c r="C40" s="478">
        <f>COUNTIFS(VODANET!$AA$5:$AA$4966,"&gt;="&amp;Mensal!C38,VODANET!$AA$5:$AA$4966,"&lt;="&amp;Mensal!D38)</f>
        <v>14</v>
      </c>
      <c r="D40" s="479"/>
      <c r="E40" s="478">
        <f>COUNTIFS(VODANET!$AA$5:$AA$4966,"&gt;="&amp;Mensal!E38,VODANET!$AA$5:$AA$4966,"&lt;="&amp;Mensal!F38)</f>
        <v>26</v>
      </c>
      <c r="F40" s="479"/>
      <c r="G40" s="478">
        <f>COUNTIFS(VODANET!$AA$5:$AA$4966,"&gt;="&amp;Mensal!G38,VODANET!$AA$5:$AA$4966,"&lt;="&amp;Mensal!H38)</f>
        <v>68</v>
      </c>
      <c r="H40" s="479"/>
      <c r="I40" s="478">
        <f>COUNTIFS(VODANET!$AA$5:$AA$4966,"&gt;="&amp;Mensal!I38,VODANET!$AA$5:$AA$4966,"&lt;="&amp;Mensal!J38)</f>
        <v>33</v>
      </c>
      <c r="J40" s="479"/>
      <c r="K40" s="114">
        <f>SUM(C40:J40)</f>
        <v>141</v>
      </c>
    </row>
    <row r="41" spans="2:11" ht="16.5" customHeight="1" thickBot="1">
      <c r="B41" s="109" t="s">
        <v>6793</v>
      </c>
      <c r="C41" s="476">
        <v>7</v>
      </c>
      <c r="D41" s="477"/>
      <c r="E41" s="476">
        <v>16</v>
      </c>
      <c r="F41" s="477"/>
      <c r="G41" s="476">
        <v>6</v>
      </c>
      <c r="H41" s="477"/>
      <c r="I41" s="476">
        <v>15</v>
      </c>
      <c r="J41" s="477"/>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1</v>
      </c>
      <c r="E45" s="152">
        <f>SUM(C45:D45)</f>
        <v>1</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142</v>
      </c>
    </row>
    <row r="49" spans="2:13" ht="16.5" customHeight="1" thickBot="1"/>
    <row r="50" spans="2:13" ht="16.5" customHeight="1" thickBot="1">
      <c r="B50" s="139" t="s">
        <v>6446</v>
      </c>
      <c r="C50" s="154">
        <f>C3</f>
        <v>1969</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78">
        <v>50</v>
      </c>
      <c r="D52" s="479"/>
      <c r="E52" s="478">
        <v>20</v>
      </c>
      <c r="F52" s="479"/>
      <c r="G52" s="478">
        <v>20</v>
      </c>
      <c r="H52" s="479"/>
      <c r="I52" s="478">
        <v>90</v>
      </c>
      <c r="J52" s="479"/>
      <c r="K52" s="478">
        <v>10</v>
      </c>
      <c r="L52" s="479"/>
      <c r="M52" s="114">
        <f>SUM(C52:L52)</f>
        <v>190</v>
      </c>
    </row>
    <row r="53" spans="2:13" ht="16.5" customHeight="1">
      <c r="B53" s="108" t="s">
        <v>5515</v>
      </c>
      <c r="C53" s="478">
        <f>COUNTIFS(VODANET!$AA$5:$AA$4966,"&gt;="&amp;Mensal!C51,VODANET!$AA$5:$AA$4966,"&lt;="&amp;Mensal!D51)</f>
        <v>29</v>
      </c>
      <c r="D53" s="479"/>
      <c r="E53" s="478">
        <f>COUNTIFS(VODANET!$AA$5:$AA$4966,"&gt;="&amp;Mensal!E51,VODANET!$AA$5:$AA$4966,"&lt;="&amp;Mensal!F51)</f>
        <v>12</v>
      </c>
      <c r="F53" s="479"/>
      <c r="G53" s="478">
        <f>COUNTIFS(VODANET!$AA$5:$AA$4966,"&gt;="&amp;Mensal!G51,VODANET!$AA$5:$AA$4966,"&lt;="&amp;Mensal!H51)</f>
        <v>17</v>
      </c>
      <c r="H53" s="479"/>
      <c r="I53" s="478">
        <f>COUNTIFS(VODANET!$AA$5:$AA$4966,"&gt;="&amp;Mensal!I51,VODANET!$AA$5:$AA$4966,"&lt;="&amp;Mensal!J51)</f>
        <v>33</v>
      </c>
      <c r="J53" s="479"/>
      <c r="K53" s="478">
        <f>COUNTIFS(VODANET!$AA$5:$AA$4966,"&gt;="&amp;Mensal!K51,VODANET!$AA$5:$AA$4966,"&lt;="&amp;Mensal!L51)</f>
        <v>22</v>
      </c>
      <c r="L53" s="479"/>
      <c r="M53" s="114">
        <f>SUM(C53:L53)</f>
        <v>113</v>
      </c>
    </row>
    <row r="54" spans="2:13" ht="16.5" customHeight="1" thickBot="1">
      <c r="B54" s="109" t="s">
        <v>6793</v>
      </c>
      <c r="C54" s="476">
        <v>3</v>
      </c>
      <c r="D54" s="477"/>
      <c r="E54" s="476">
        <v>7</v>
      </c>
      <c r="F54" s="477"/>
      <c r="G54" s="476">
        <v>6</v>
      </c>
      <c r="H54" s="477"/>
      <c r="I54" s="476">
        <v>0</v>
      </c>
      <c r="J54" s="477"/>
      <c r="K54" s="476">
        <v>0</v>
      </c>
      <c r="L54" s="477"/>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1</v>
      </c>
      <c r="E58" s="152">
        <f>SUM(C58:D58)</f>
        <v>1</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114</v>
      </c>
    </row>
    <row r="61" spans="2:13" ht="16.5" customHeight="1" thickBot="1"/>
    <row r="62" spans="2:13" ht="16.5" customHeight="1" thickBot="1">
      <c r="B62" s="139" t="s">
        <v>6446</v>
      </c>
      <c r="C62" s="154">
        <f>C3</f>
        <v>1969</v>
      </c>
    </row>
    <row r="63" spans="2:13" ht="16.5" customHeight="1" thickBot="1">
      <c r="B63" s="110" t="s">
        <v>8947</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78">
        <v>0</v>
      </c>
      <c r="D64" s="479"/>
      <c r="E64" s="478">
        <v>40</v>
      </c>
      <c r="F64" s="479"/>
      <c r="G64" s="478">
        <v>30</v>
      </c>
      <c r="H64" s="479"/>
      <c r="I64" s="478">
        <v>50</v>
      </c>
      <c r="J64" s="479"/>
      <c r="K64" s="478">
        <v>80</v>
      </c>
      <c r="L64" s="479"/>
      <c r="M64" s="114">
        <f>SUM(C64:L64)</f>
        <v>200</v>
      </c>
    </row>
    <row r="65" spans="2:13" ht="16.5" customHeight="1">
      <c r="B65" s="108" t="s">
        <v>5515</v>
      </c>
      <c r="C65" s="478">
        <f>COUNTIFS(VODANET!$AA$5:$AA$4966,"&gt;="&amp;Mensal!C63,VODANET!$AA$5:$AA$4966,"&lt;="&amp;Mensal!D63)</f>
        <v>0</v>
      </c>
      <c r="D65" s="479"/>
      <c r="E65" s="478">
        <f>COUNTIFS(VODANET!$AA$5:$AA$4966,"&gt;="&amp;Mensal!E63,VODANET!$AA$5:$AA$4966,"&lt;="&amp;Mensal!F63)</f>
        <v>33</v>
      </c>
      <c r="F65" s="479"/>
      <c r="G65" s="478">
        <f>COUNTIFS(VODANET!$AA$5:$AA$4966,"&gt;="&amp;Mensal!G63,VODANET!$AA$5:$AA$4966,"&lt;="&amp;Mensal!H63)</f>
        <v>6</v>
      </c>
      <c r="H65" s="479"/>
      <c r="I65" s="478">
        <f>COUNTIFS(VODANET!$AA$5:$AA$4966,"&gt;="&amp;Mensal!I63,VODANET!$AA$5:$AA$4966,"&lt;="&amp;Mensal!J63)</f>
        <v>56</v>
      </c>
      <c r="J65" s="479"/>
      <c r="K65" s="478">
        <f>COUNTIFS(VODANET!$AA$5:$AA$4966,"&gt;="&amp;Mensal!K63,VODANET!$AA$5:$AA$4966,"&lt;="&amp;Mensal!L63)</f>
        <v>43</v>
      </c>
      <c r="L65" s="479"/>
      <c r="M65" s="114">
        <f>SUM(C65:L65)</f>
        <v>138</v>
      </c>
    </row>
    <row r="66" spans="2:13" ht="16.5" customHeight="1" thickBot="1">
      <c r="B66" s="109" t="s">
        <v>6793</v>
      </c>
      <c r="C66" s="476">
        <v>8</v>
      </c>
      <c r="D66" s="477"/>
      <c r="E66" s="476">
        <v>0</v>
      </c>
      <c r="F66" s="477"/>
      <c r="G66" s="476">
        <v>6</v>
      </c>
      <c r="H66" s="477"/>
      <c r="I66" s="476">
        <v>10</v>
      </c>
      <c r="J66" s="477"/>
      <c r="K66" s="476">
        <v>8</v>
      </c>
      <c r="L66" s="477"/>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1</v>
      </c>
      <c r="E70" s="152">
        <f>SUM(C70:D70)</f>
        <v>1</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139</v>
      </c>
    </row>
    <row r="74" spans="2:13" ht="16.5" customHeight="1" thickBot="1"/>
    <row r="75" spans="2:13" ht="16.5" customHeight="1" thickBot="1">
      <c r="B75" s="139" t="s">
        <v>6446</v>
      </c>
      <c r="C75" s="154">
        <f>C3</f>
        <v>1969</v>
      </c>
    </row>
    <row r="76" spans="2:13" ht="16.5" customHeight="1" thickBot="1">
      <c r="B76" s="110" t="s">
        <v>11993</v>
      </c>
      <c r="C76" s="111">
        <v>41246</v>
      </c>
      <c r="D76" s="112">
        <v>41250</v>
      </c>
      <c r="E76" s="111">
        <v>41253</v>
      </c>
      <c r="F76" s="112">
        <v>41257</v>
      </c>
      <c r="G76" s="111">
        <v>41260</v>
      </c>
      <c r="H76" s="112">
        <v>41264</v>
      </c>
      <c r="I76" s="111">
        <v>41267</v>
      </c>
      <c r="J76" s="112">
        <v>41274</v>
      </c>
      <c r="K76" s="113" t="s">
        <v>5513</v>
      </c>
    </row>
    <row r="77" spans="2:13" ht="16.5" customHeight="1">
      <c r="B77" s="108" t="s">
        <v>5514</v>
      </c>
      <c r="C77" s="478">
        <v>100</v>
      </c>
      <c r="D77" s="479"/>
      <c r="E77" s="478">
        <v>100</v>
      </c>
      <c r="F77" s="479"/>
      <c r="G77" s="478">
        <v>91</v>
      </c>
      <c r="H77" s="479"/>
      <c r="I77" s="478">
        <v>13</v>
      </c>
      <c r="J77" s="479"/>
      <c r="K77" s="114">
        <f>SUM(C77:J77)</f>
        <v>304</v>
      </c>
    </row>
    <row r="78" spans="2:13" ht="16.5" customHeight="1">
      <c r="B78" s="108" t="s">
        <v>5515</v>
      </c>
      <c r="C78" s="478">
        <f>COUNTIFS(VODANET!$AA$5:$AA$4966,"&gt;="&amp;Mensal!C76,VODANET!$AA$5:$AA$4966,"&lt;="&amp;Mensal!D76)</f>
        <v>50</v>
      </c>
      <c r="D78" s="479"/>
      <c r="E78" s="478">
        <f>COUNTIFS(VODANET!$AA$5:$AA$4966,"&gt;="&amp;Mensal!E76,VODANET!$AA$5:$AA$4966,"&lt;="&amp;Mensal!F76)</f>
        <v>80</v>
      </c>
      <c r="F78" s="479"/>
      <c r="G78" s="478">
        <f>COUNTIFS(VODANET!$AA$5:$AA$4966,"&gt;="&amp;Mensal!G76,VODANET!$AA$5:$AA$4966,"&lt;="&amp;Mensal!H76)</f>
        <v>92</v>
      </c>
      <c r="H78" s="479"/>
      <c r="I78" s="478">
        <f>COUNTIFS(VODANET!$AA$5:$AA$4966,"&gt;="&amp;Mensal!I76,VODANET!$AA$5:$AA$4966,"&lt;="&amp;Mensal!J76)</f>
        <v>7</v>
      </c>
      <c r="J78" s="479"/>
      <c r="K78" s="114">
        <f>SUM(C78:J78)</f>
        <v>229</v>
      </c>
    </row>
    <row r="79" spans="2:13" ht="16.5" customHeight="1" thickBot="1">
      <c r="B79" s="109" t="s">
        <v>6793</v>
      </c>
      <c r="C79" s="476">
        <v>10</v>
      </c>
      <c r="D79" s="477"/>
      <c r="E79" s="476">
        <v>6</v>
      </c>
      <c r="F79" s="477"/>
      <c r="G79" s="476">
        <v>7</v>
      </c>
      <c r="H79" s="477"/>
      <c r="I79" s="476">
        <v>0</v>
      </c>
      <c r="J79" s="477"/>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11847</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1</v>
      </c>
      <c r="E83" s="143">
        <f>COUNTIFS(VODANET!$L$5:$L$4966,"TORRE",VODANET!$J$5:$J$4966,"A ACEITAR")</f>
        <v>0</v>
      </c>
      <c r="F83" s="181">
        <f>SUM(C83:E83)</f>
        <v>1</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201</v>
      </c>
    </row>
    <row r="88" spans="2:13" ht="16.5" customHeight="1" thickBot="1"/>
    <row r="89" spans="2:13" ht="16.5" customHeight="1" thickBot="1">
      <c r="B89" s="139" t="s">
        <v>6446</v>
      </c>
      <c r="C89" s="154">
        <f>C3</f>
        <v>1969</v>
      </c>
    </row>
    <row r="90" spans="2:13" ht="16.5" customHeight="1" thickBot="1">
      <c r="B90" s="110" t="s">
        <v>13543</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78">
        <v>10</v>
      </c>
      <c r="D91" s="479"/>
      <c r="E91" s="478">
        <v>10</v>
      </c>
      <c r="F91" s="479"/>
      <c r="G91" s="478">
        <v>10</v>
      </c>
      <c r="H91" s="479"/>
      <c r="I91" s="478">
        <v>10</v>
      </c>
      <c r="J91" s="479"/>
      <c r="K91" s="478">
        <v>10</v>
      </c>
      <c r="L91" s="479"/>
      <c r="M91" s="114">
        <f>SUM(C91:L91)</f>
        <v>50</v>
      </c>
    </row>
    <row r="92" spans="2:13" ht="16.5" customHeight="1">
      <c r="B92" s="108" t="s">
        <v>5515</v>
      </c>
      <c r="C92" s="478">
        <f>COUNTIFS(VODANET!$AA$5:$AA$4966,"&gt;="&amp;Mensal!C90,VODANET!$AA$5:$AA$4966,"&lt;="&amp;Mensal!D90)</f>
        <v>6</v>
      </c>
      <c r="D92" s="479"/>
      <c r="E92" s="478">
        <f>COUNTIFS(VODANET!$AA$5:$AA$4966,"&gt;="&amp;Mensal!E90,VODANET!$AA$5:$AA$4966,"&lt;="&amp;Mensal!F90)</f>
        <v>12</v>
      </c>
      <c r="F92" s="479"/>
      <c r="G92" s="478">
        <f>COUNTIFS(VODANET!$AA$5:$AA$4966,"&gt;="&amp;Mensal!G90,VODANET!$AA$5:$AA$4966,"&lt;="&amp;Mensal!H90)</f>
        <v>9</v>
      </c>
      <c r="H92" s="479"/>
      <c r="I92" s="478">
        <f>COUNTIFS(VODANET!$AA$5:$AA$4966,"&gt;="&amp;Mensal!I90,VODANET!$AA$5:$AA$4966,"&lt;="&amp;Mensal!J90)</f>
        <v>18</v>
      </c>
      <c r="J92" s="479"/>
      <c r="K92" s="478">
        <f>COUNTIFS(VODANET!$AA$5:$AA$4966,"&gt;="&amp;Mensal!K90,VODANET!$AA$5:$AA$4966,"&lt;="&amp;Mensal!L90)</f>
        <v>30</v>
      </c>
      <c r="L92" s="479"/>
      <c r="M92" s="114">
        <f>SUM(C92:L92)</f>
        <v>75</v>
      </c>
    </row>
    <row r="93" spans="2:13" ht="16.5" customHeight="1" thickBot="1">
      <c r="B93" s="109" t="s">
        <v>6793</v>
      </c>
      <c r="C93" s="476">
        <v>1</v>
      </c>
      <c r="D93" s="477"/>
      <c r="E93" s="476">
        <v>0</v>
      </c>
      <c r="F93" s="477"/>
      <c r="G93" s="476">
        <v>3</v>
      </c>
      <c r="H93" s="477"/>
      <c r="I93" s="476">
        <v>0</v>
      </c>
      <c r="J93" s="477"/>
      <c r="K93" s="476">
        <v>8</v>
      </c>
      <c r="L93" s="477"/>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11847</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1</v>
      </c>
      <c r="E97" s="143">
        <f>COUNTIFS(VODANET!$L$5:$L$4966,"SH SAT",VODANET!$J$5:$J$4966,"A ACEITAR")</f>
        <v>0</v>
      </c>
      <c r="F97" s="181">
        <f>SUM(C97:E97)</f>
        <v>1</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76</v>
      </c>
    </row>
    <row r="102" spans="2:13" ht="16.5" customHeight="1" thickBot="1"/>
    <row r="103" spans="2:13" ht="16.5" customHeight="1" thickBot="1">
      <c r="B103" s="139" t="s">
        <v>6446</v>
      </c>
      <c r="C103" s="154">
        <f>C3</f>
        <v>1969</v>
      </c>
    </row>
    <row r="104" spans="2:13" ht="16.5" customHeight="1" thickBot="1">
      <c r="B104" s="110" t="s">
        <v>14829</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78">
        <v>5</v>
      </c>
      <c r="D105" s="479"/>
      <c r="E105" s="478">
        <v>30</v>
      </c>
      <c r="F105" s="479"/>
      <c r="G105" s="478">
        <v>10</v>
      </c>
      <c r="H105" s="479"/>
      <c r="I105" s="478">
        <v>30</v>
      </c>
      <c r="J105" s="479"/>
      <c r="K105" s="478">
        <v>25</v>
      </c>
      <c r="L105" s="479"/>
      <c r="M105" s="114">
        <f>SUM(C105:L105)</f>
        <v>100</v>
      </c>
    </row>
    <row r="106" spans="2:13" ht="16.5" customHeight="1">
      <c r="B106" s="108" t="s">
        <v>5515</v>
      </c>
      <c r="C106" s="478">
        <f>COUNTIFS(VODANET!$AA$5:$AA$4966,"&gt;="&amp;Mensal!C104,VODANET!$AA$5:$AA$4966,"&lt;="&amp;Mensal!D104)</f>
        <v>2</v>
      </c>
      <c r="D106" s="479"/>
      <c r="E106" s="478">
        <f>COUNTIFS(VODANET!$AA$5:$AA$4966,"&gt;="&amp;Mensal!E104,VODANET!$AA$5:$AA$4966,"&lt;="&amp;Mensal!F104)</f>
        <v>29</v>
      </c>
      <c r="F106" s="479"/>
      <c r="G106" s="478">
        <f>COUNTIFS(VODANET!$AA$5:$AA$4966,"&gt;="&amp;Mensal!G104,VODANET!$AA$5:$AA$4966,"&lt;="&amp;Mensal!H104)</f>
        <v>1</v>
      </c>
      <c r="H106" s="479"/>
      <c r="I106" s="478">
        <f>COUNTIFS(VODANET!$AA$5:$AA$4966,"&gt;="&amp;Mensal!I104,VODANET!$AA$5:$AA$4966,"&lt;="&amp;Mensal!J104)</f>
        <v>5</v>
      </c>
      <c r="J106" s="479"/>
      <c r="K106" s="478">
        <f>COUNTIFS(VODANET!$AA$5:$AA$4966,"&gt;="&amp;Mensal!K104,VODANET!$AA$5:$AA$4966,"&lt;="&amp;Mensal!L104)</f>
        <v>26</v>
      </c>
      <c r="L106" s="479"/>
      <c r="M106" s="114">
        <f>SUM(C106:L106)</f>
        <v>63</v>
      </c>
    </row>
    <row r="107" spans="2:13" ht="16.5" customHeight="1" thickBot="1">
      <c r="B107" s="109" t="s">
        <v>6793</v>
      </c>
      <c r="C107" s="476">
        <v>0</v>
      </c>
      <c r="D107" s="477"/>
      <c r="E107" s="476">
        <v>2</v>
      </c>
      <c r="F107" s="477"/>
      <c r="G107" s="476">
        <v>3</v>
      </c>
      <c r="H107" s="477"/>
      <c r="I107" s="476">
        <v>0</v>
      </c>
      <c r="J107" s="477"/>
      <c r="K107" s="476">
        <v>0</v>
      </c>
      <c r="L107" s="477"/>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11847</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1</v>
      </c>
      <c r="E111" s="143">
        <f>COUNTIFS(VODANET!$L$5:$L$4966,"SH SAT",VODANET!$J$5:$J$4966,"A ACEITAR")</f>
        <v>0</v>
      </c>
      <c r="F111" s="181">
        <f>SUM(C111:E111)</f>
        <v>1</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64</v>
      </c>
    </row>
    <row r="115" spans="2:13" ht="16.5" customHeight="1" thickBot="1"/>
    <row r="116" spans="2:13" ht="16.5" customHeight="1" thickBot="1">
      <c r="B116" s="139" t="s">
        <v>6446</v>
      </c>
      <c r="C116" s="154">
        <f>C3</f>
        <v>1969</v>
      </c>
    </row>
    <row r="117" spans="2:13" ht="16.5" customHeight="1" thickBot="1">
      <c r="B117" s="110" t="s">
        <v>15535</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78">
        <v>5</v>
      </c>
      <c r="D118" s="479"/>
      <c r="E118" s="478">
        <v>40</v>
      </c>
      <c r="F118" s="479"/>
      <c r="G118" s="478">
        <v>40</v>
      </c>
      <c r="H118" s="479"/>
      <c r="I118" s="478">
        <v>40</v>
      </c>
      <c r="J118" s="479"/>
      <c r="K118" s="478">
        <v>40</v>
      </c>
      <c r="L118" s="479"/>
      <c r="M118" s="114">
        <f>SUM(C118:L118)</f>
        <v>165</v>
      </c>
    </row>
    <row r="119" spans="2:13" ht="16.5" customHeight="1">
      <c r="B119" s="108" t="s">
        <v>5515</v>
      </c>
      <c r="C119" s="478">
        <f>COUNTIFS(VODANET!$AA$5:$AA$4966,"&gt;="&amp;Mensal!C117,VODANET!$AA$5:$AA$4966,"&lt;="&amp;Mensal!D117)</f>
        <v>9</v>
      </c>
      <c r="D119" s="479"/>
      <c r="E119" s="478">
        <f>COUNTIFS(VODANET!$AA$5:$AA$4966,"&gt;="&amp;Mensal!E117,VODANET!$AA$5:$AA$4966,"&lt;="&amp;Mensal!F117)</f>
        <v>26</v>
      </c>
      <c r="F119" s="479"/>
      <c r="G119" s="478">
        <f>COUNTIFS(VODANET!$AA$5:$AA$4966,"&gt;="&amp;Mensal!G117,VODANET!$AA$5:$AA$4966,"&lt;="&amp;Mensal!H117)</f>
        <v>27</v>
      </c>
      <c r="H119" s="479"/>
      <c r="I119" s="478">
        <f>COUNTIFS(VODANET!$AA$5:$AA$4966,"&gt;="&amp;Mensal!I117,VODANET!$AA$5:$AA$4966,"&lt;="&amp;Mensal!J117)</f>
        <v>14</v>
      </c>
      <c r="J119" s="479"/>
      <c r="K119" s="478">
        <f>COUNTIFS(VODANET!$AA$5:$AA$4966,"&gt;="&amp;Mensal!K117,VODANET!$AA$5:$AA$4966,"&lt;="&amp;Mensal!L117)</f>
        <v>15</v>
      </c>
      <c r="L119" s="479"/>
      <c r="M119" s="114">
        <f>SUM(C119:L119)</f>
        <v>91</v>
      </c>
    </row>
    <row r="120" spans="2:13" ht="16.5" customHeight="1" thickBot="1">
      <c r="B120" s="109" t="s">
        <v>6793</v>
      </c>
      <c r="C120" s="476">
        <v>4</v>
      </c>
      <c r="D120" s="477"/>
      <c r="E120" s="476">
        <v>2</v>
      </c>
      <c r="F120" s="477"/>
      <c r="G120" s="476">
        <v>0</v>
      </c>
      <c r="H120" s="477"/>
      <c r="I120" s="476">
        <v>0</v>
      </c>
      <c r="J120" s="477"/>
      <c r="K120" s="476">
        <v>0</v>
      </c>
      <c r="L120" s="477"/>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11847</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1</v>
      </c>
      <c r="E124" s="143">
        <f>COUNTIFS(VODANET!$L$5:$L$4966,"SH SAT",VODANET!$J$5:$J$4966,"A ACEITAR")</f>
        <v>0</v>
      </c>
      <c r="F124" s="181">
        <f>SUM(C124:E124)</f>
        <v>1</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90</v>
      </c>
    </row>
    <row r="128" spans="2:13" ht="16.5" customHeight="1" thickBot="1"/>
    <row r="129" spans="2:13" ht="16.5" customHeight="1" thickBot="1">
      <c r="B129" s="139" t="s">
        <v>6446</v>
      </c>
      <c r="C129" s="154">
        <f>C3</f>
        <v>1969</v>
      </c>
    </row>
    <row r="130" spans="2:13" ht="16.5" customHeight="1" thickBot="1">
      <c r="B130" s="110" t="s">
        <v>15889</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78">
        <v>40</v>
      </c>
      <c r="D131" s="479"/>
      <c r="E131" s="478">
        <v>40</v>
      </c>
      <c r="F131" s="479"/>
      <c r="G131" s="478">
        <v>40</v>
      </c>
      <c r="H131" s="479"/>
      <c r="I131" s="478">
        <v>40</v>
      </c>
      <c r="J131" s="479"/>
      <c r="K131" s="478">
        <v>40</v>
      </c>
      <c r="L131" s="479"/>
      <c r="M131" s="114">
        <f>SUM(C131:L131)</f>
        <v>200</v>
      </c>
    </row>
    <row r="132" spans="2:13" ht="16.5" customHeight="1">
      <c r="B132" s="108" t="s">
        <v>5515</v>
      </c>
      <c r="C132" s="478">
        <f>COUNTIFS(VODANET!$AA$5:$AA$4966,"&gt;="&amp;Mensal!C130,VODANET!$AA$5:$AA$4966,"&lt;="&amp;Mensal!D130)</f>
        <v>33</v>
      </c>
      <c r="D132" s="479"/>
      <c r="E132" s="478">
        <f>COUNTIFS(VODANET!$AA$5:$AA$4966,"&gt;="&amp;Mensal!E130,VODANET!$AA$5:$AA$4966,"&lt;="&amp;Mensal!F130)</f>
        <v>20</v>
      </c>
      <c r="F132" s="479"/>
      <c r="G132" s="478">
        <f>COUNTIFS(VODANET!$AA$5:$AA$4966,"&gt;="&amp;Mensal!G130,VODANET!$AA$5:$AA$4966,"&lt;="&amp;Mensal!H130)</f>
        <v>15</v>
      </c>
      <c r="H132" s="479"/>
      <c r="I132" s="478">
        <f>COUNTIFS(VODANET!$AA$5:$AA$4966,"&gt;="&amp;Mensal!I130,VODANET!$AA$5:$AA$4966,"&lt;="&amp;Mensal!J130)</f>
        <v>33</v>
      </c>
      <c r="J132" s="479"/>
      <c r="K132" s="478">
        <f>COUNTIFS(VODANET!$AA$5:$AA$4966,"&gt;="&amp;Mensal!K130,VODANET!$AA$5:$AA$4966,"&lt;="&amp;Mensal!L130)</f>
        <v>23</v>
      </c>
      <c r="L132" s="479"/>
      <c r="M132" s="114">
        <f>SUM(C132:L132)</f>
        <v>124</v>
      </c>
    </row>
    <row r="133" spans="2:13" ht="16.5" customHeight="1" thickBot="1">
      <c r="B133" s="109" t="s">
        <v>6793</v>
      </c>
      <c r="C133" s="476">
        <v>4</v>
      </c>
      <c r="D133" s="477"/>
      <c r="E133" s="476">
        <v>0</v>
      </c>
      <c r="F133" s="477"/>
      <c r="G133" s="476">
        <v>4</v>
      </c>
      <c r="H133" s="477"/>
      <c r="I133" s="476">
        <v>1</v>
      </c>
      <c r="J133" s="477"/>
      <c r="K133" s="476">
        <v>5</v>
      </c>
      <c r="L133" s="477"/>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11847</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1</v>
      </c>
      <c r="E137" s="143">
        <f>COUNTIFS(VODANET!$L$5:$L$4966,"SH SAT",VODANET!$J$5:$J$4966,"A ACEITAR")</f>
        <v>0</v>
      </c>
      <c r="F137" s="181">
        <f>SUM(C137:E137)</f>
        <v>1</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124</v>
      </c>
    </row>
    <row r="141" spans="2:13" ht="16.5" customHeight="1" thickBot="1"/>
    <row r="142" spans="2:13" ht="16.5" customHeight="1" thickBot="1">
      <c r="B142" s="139" t="s">
        <v>6446</v>
      </c>
      <c r="C142" s="154">
        <f>C3</f>
        <v>1969</v>
      </c>
    </row>
    <row r="143" spans="2:13" ht="16.5" customHeight="1" thickBot="1">
      <c r="B143" s="110" t="s">
        <v>17775</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78">
        <v>40</v>
      </c>
      <c r="D144" s="479"/>
      <c r="E144" s="478">
        <v>40</v>
      </c>
      <c r="F144" s="479"/>
      <c r="G144" s="478">
        <v>40</v>
      </c>
      <c r="H144" s="479"/>
      <c r="I144" s="478">
        <v>40</v>
      </c>
      <c r="J144" s="479"/>
      <c r="K144" s="478">
        <v>40</v>
      </c>
      <c r="L144" s="479"/>
      <c r="M144" s="114">
        <f>SUM(C144:L144)</f>
        <v>200</v>
      </c>
    </row>
    <row r="145" spans="2:13" ht="16.5" customHeight="1">
      <c r="B145" s="108" t="s">
        <v>5515</v>
      </c>
      <c r="C145" s="478">
        <f>COUNTIFS(VODANET!$AA$5:$AA$4966,"&gt;="&amp;Mensal!C143,VODANET!$AA$5:$AA$4966,"&lt;="&amp;Mensal!D143)</f>
        <v>28</v>
      </c>
      <c r="D145" s="479"/>
      <c r="E145" s="478">
        <f>COUNTIFS(VODANET!$AA$5:$AA$4966,"&gt;="&amp;Mensal!E143,VODANET!$AA$5:$AA$4966,"&lt;="&amp;Mensal!F143)</f>
        <v>32</v>
      </c>
      <c r="F145" s="479"/>
      <c r="G145" s="478">
        <f>COUNTIFS(VODANET!$AA$5:$AA$4966,"&gt;="&amp;Mensal!G143,VODANET!$AA$5:$AA$4966,"&lt;="&amp;Mensal!H143)</f>
        <v>40</v>
      </c>
      <c r="H145" s="479"/>
      <c r="I145" s="478">
        <f>COUNTIFS(VODANET!$AA$5:$AA$4966,"&gt;="&amp;Mensal!I143,VODANET!$AA$5:$AA$4966,"&lt;="&amp;Mensal!J143)</f>
        <v>24</v>
      </c>
      <c r="J145" s="479"/>
      <c r="K145" s="478">
        <f>COUNTIFS(VODANET!$AA$5:$AA$4966,"&gt;="&amp;Mensal!K143,VODANET!$AA$5:$AA$4966,"&lt;="&amp;Mensal!L143)</f>
        <v>26</v>
      </c>
      <c r="L145" s="479"/>
      <c r="M145" s="114">
        <f>SUM(C145:L145)</f>
        <v>150</v>
      </c>
    </row>
    <row r="146" spans="2:13" ht="16.5" customHeight="1" thickBot="1">
      <c r="B146" s="109" t="s">
        <v>6793</v>
      </c>
      <c r="C146" s="476">
        <v>1</v>
      </c>
      <c r="D146" s="477"/>
      <c r="E146" s="476">
        <v>0</v>
      </c>
      <c r="F146" s="477"/>
      <c r="G146" s="476">
        <v>4</v>
      </c>
      <c r="H146" s="477"/>
      <c r="I146" s="476">
        <v>0</v>
      </c>
      <c r="J146" s="477"/>
      <c r="K146" s="476">
        <v>6</v>
      </c>
      <c r="L146" s="477"/>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14050</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1</v>
      </c>
      <c r="E150" s="143">
        <f>COUNTIFS(VODANET!$L$5:$L$4966,"SH SAT",VODANET!$J$5:$J$4966,"A ACEITAR")</f>
        <v>0</v>
      </c>
      <c r="F150" s="181">
        <f>SUM(C150:E150)</f>
        <v>1</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151</v>
      </c>
    </row>
    <row r="154" spans="2:13" ht="16.5" customHeight="1" thickBot="1"/>
    <row r="155" spans="2:13" ht="16.5" customHeight="1" thickBot="1">
      <c r="B155" s="139" t="s">
        <v>6446</v>
      </c>
      <c r="C155" s="154">
        <f>C3</f>
        <v>1969</v>
      </c>
    </row>
    <row r="156" spans="2:13" ht="16.5" customHeight="1" thickBot="1">
      <c r="B156" s="110" t="s">
        <v>19427</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78">
        <v>50</v>
      </c>
      <c r="D157" s="479"/>
      <c r="E157" s="478">
        <v>50</v>
      </c>
      <c r="F157" s="479"/>
      <c r="G157" s="478">
        <v>50</v>
      </c>
      <c r="H157" s="479"/>
      <c r="I157" s="478">
        <v>50</v>
      </c>
      <c r="J157" s="479"/>
      <c r="K157" s="114">
        <f>SUM(C157:J157)</f>
        <v>200</v>
      </c>
    </row>
    <row r="158" spans="2:13" ht="16.5" customHeight="1">
      <c r="B158" s="108" t="s">
        <v>5515</v>
      </c>
      <c r="C158" s="478">
        <f>COUNTIFS(VODANET!$AA$5:$AA$4966,"&gt;="&amp;Mensal!C156,VODANET!$AA$5:$AA$4966,"&lt;="&amp;Mensal!D156)</f>
        <v>47</v>
      </c>
      <c r="D158" s="479"/>
      <c r="E158" s="478">
        <f>COUNTIFS(VODANET!$AA$5:$AA$4966,"&gt;="&amp;Mensal!E156,VODANET!$AA$5:$AA$4966,"&lt;="&amp;Mensal!F156)</f>
        <v>32</v>
      </c>
      <c r="F158" s="479"/>
      <c r="G158" s="478">
        <f>COUNTIFS(VODANET!$AA$5:$AA$4966,"&gt;="&amp;Mensal!G156,VODANET!$AA$5:$AA$4966,"&lt;="&amp;Mensal!H156)</f>
        <v>36</v>
      </c>
      <c r="H158" s="479"/>
      <c r="I158" s="478">
        <f>COUNTIFS(VODANET!$AA$5:$AA$4966,"&gt;="&amp;Mensal!I156,VODANET!$AA$5:$AA$4966,"&lt;="&amp;Mensal!J156)</f>
        <v>90</v>
      </c>
      <c r="J158" s="479"/>
      <c r="K158" s="114">
        <f>SUM(C158:J158)</f>
        <v>205</v>
      </c>
    </row>
    <row r="159" spans="2:13" ht="16.5" customHeight="1" thickBot="1">
      <c r="B159" s="109" t="s">
        <v>6793</v>
      </c>
      <c r="C159" s="476">
        <v>0</v>
      </c>
      <c r="D159" s="477"/>
      <c r="E159" s="476">
        <v>0</v>
      </c>
      <c r="F159" s="477"/>
      <c r="G159" s="476">
        <v>0</v>
      </c>
      <c r="H159" s="477"/>
      <c r="I159" s="476">
        <v>0</v>
      </c>
      <c r="J159" s="477"/>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14050</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1</v>
      </c>
      <c r="E163" s="143">
        <f>COUNTIFS(VODANET!$L$5:$L$4966,"SH SAT",VODANET!$J$5:$J$4966,"A ACEITAR")</f>
        <v>0</v>
      </c>
      <c r="F163" s="180">
        <f>SUM(C163:E163)</f>
        <v>1</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206</v>
      </c>
    </row>
    <row r="167" spans="2:13" ht="16.5" customHeight="1" thickBot="1"/>
    <row r="168" spans="2:13" ht="16.5" customHeight="1" thickBot="1">
      <c r="B168" s="139" t="s">
        <v>6446</v>
      </c>
      <c r="C168" s="154">
        <f>C3</f>
        <v>1969</v>
      </c>
    </row>
    <row r="169" spans="2:13" ht="16.5" customHeight="1" thickBot="1">
      <c r="B169" s="110" t="s">
        <v>20476</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78">
        <v>10</v>
      </c>
      <c r="D170" s="479"/>
      <c r="E170" s="478">
        <v>10</v>
      </c>
      <c r="F170" s="479"/>
      <c r="G170" s="478">
        <v>10</v>
      </c>
      <c r="H170" s="479"/>
      <c r="I170" s="478">
        <v>10</v>
      </c>
      <c r="J170" s="479"/>
      <c r="K170" s="478">
        <v>8</v>
      </c>
      <c r="L170" s="479"/>
      <c r="M170" s="114">
        <f>SUM(C170:L170)</f>
        <v>48</v>
      </c>
    </row>
    <row r="171" spans="2:13" ht="16.5" customHeight="1">
      <c r="B171" s="108" t="s">
        <v>5515</v>
      </c>
      <c r="C171" s="478">
        <f>COUNTIFS(VODANET!$AA$5:$AA$4966,"&gt;="&amp;Mensal!C169,VODANET!$AA$5:$AA$4966,"&lt;="&amp;Mensal!D169)</f>
        <v>10</v>
      </c>
      <c r="D171" s="479"/>
      <c r="E171" s="478">
        <f>COUNTIFS(VODANET!$AA$5:$AA$4966,"&gt;="&amp;Mensal!E169,VODANET!$AA$5:$AA$4966,"&lt;="&amp;Mensal!F169)</f>
        <v>11</v>
      </c>
      <c r="F171" s="479"/>
      <c r="G171" s="478">
        <f>COUNTIFS(VODANET!$AA$5:$AA$4966,"&gt;="&amp;Mensal!G169,VODANET!$AA$5:$AA$4966,"&lt;="&amp;Mensal!H169)</f>
        <v>5</v>
      </c>
      <c r="H171" s="479"/>
      <c r="I171" s="478">
        <f>COUNTIFS(VODANET!$AA$5:$AA$4966,"&gt;="&amp;Mensal!I169,VODANET!$AA$5:$AA$4966,"&lt;="&amp;Mensal!J169)</f>
        <v>5</v>
      </c>
      <c r="J171" s="479"/>
      <c r="K171" s="478">
        <f>COUNTIFS(VODANET!$AA$5:$AA$4966,"&gt;="&amp;Mensal!K169,VODANET!$AA$5:$AA$4966,"&lt;="&amp;Mensal!L169)</f>
        <v>6</v>
      </c>
      <c r="L171" s="479"/>
      <c r="M171" s="114">
        <f>SUM(C171:L171)</f>
        <v>37</v>
      </c>
    </row>
    <row r="172" spans="2:13" ht="16.5" customHeight="1" thickBot="1">
      <c r="B172" s="109" t="s">
        <v>6793</v>
      </c>
      <c r="C172" s="476">
        <v>1</v>
      </c>
      <c r="D172" s="477"/>
      <c r="E172" s="476">
        <v>0</v>
      </c>
      <c r="F172" s="477"/>
      <c r="G172" s="476">
        <v>0</v>
      </c>
      <c r="H172" s="477"/>
      <c r="I172" s="476">
        <v>2</v>
      </c>
      <c r="J172" s="477"/>
      <c r="K172" s="476">
        <v>0</v>
      </c>
      <c r="L172" s="477"/>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14050</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1</v>
      </c>
      <c r="E176" s="143">
        <f>COUNTIFS(VODANET!$L$5:$L$4966,"SH SAT",VODANET!$J$5:$J$4966,"A ACEITAR")</f>
        <v>0</v>
      </c>
      <c r="F176" s="181">
        <f>SUM(C176:E176)</f>
        <v>1</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38</v>
      </c>
    </row>
    <row r="180" spans="2:13" ht="16.5" customHeight="1" thickBot="1"/>
    <row r="181" spans="2:13" ht="16.5" customHeight="1" thickBot="1">
      <c r="B181" s="139" t="s">
        <v>6446</v>
      </c>
      <c r="C181" s="154">
        <f>C3</f>
        <v>1969</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78">
        <v>8</v>
      </c>
      <c r="D183" s="479"/>
      <c r="E183" s="478">
        <v>3</v>
      </c>
      <c r="F183" s="479"/>
      <c r="G183" s="478">
        <v>0</v>
      </c>
      <c r="H183" s="479"/>
      <c r="I183" s="478">
        <v>0</v>
      </c>
      <c r="J183" s="479"/>
      <c r="K183" s="478">
        <v>0</v>
      </c>
      <c r="L183" s="479"/>
      <c r="M183" s="114">
        <f>SUM(C183:L183)</f>
        <v>11</v>
      </c>
    </row>
    <row r="184" spans="2:13" ht="16.5" customHeight="1">
      <c r="B184" s="108" t="s">
        <v>5515</v>
      </c>
      <c r="C184" s="478">
        <f>COUNTIFS(VODANET!$AA$5:$AA$4966,"&gt;="&amp;Mensal!C182,VODANET!$AA$5:$AA$4966,"&lt;="&amp;Mensal!D182)</f>
        <v>2</v>
      </c>
      <c r="D184" s="479"/>
      <c r="E184" s="478">
        <f>COUNTIFS(VODANET!$AA$5:$AA$4966,"&gt;="&amp;Mensal!E182,VODANET!$AA$5:$AA$4966,"&lt;="&amp;Mensal!F182)</f>
        <v>0</v>
      </c>
      <c r="F184" s="479"/>
      <c r="G184" s="478">
        <f>COUNTIFS(VODANET!$AA$5:$AA$4966,"&gt;="&amp;Mensal!G182,VODANET!$AA$5:$AA$4966,"&lt;="&amp;Mensal!H182)</f>
        <v>1</v>
      </c>
      <c r="H184" s="479"/>
      <c r="I184" s="478">
        <f>COUNTIFS(VODANET!$AA$5:$AA$4966,"&gt;="&amp;Mensal!I182,VODANET!$AA$5:$AA$4966,"&lt;="&amp;Mensal!J182)</f>
        <v>4</v>
      </c>
      <c r="J184" s="479"/>
      <c r="K184" s="478">
        <f>COUNTIFS(VODANET!$AA$5:$AA$4966,"&gt;="&amp;Mensal!K182,VODANET!$AA$5:$AA$4966,"&lt;="&amp;Mensal!L182)</f>
        <v>3</v>
      </c>
      <c r="L184" s="479"/>
      <c r="M184" s="114">
        <f>SUM(C184:L184)</f>
        <v>10</v>
      </c>
    </row>
    <row r="185" spans="2:13" ht="16.5" customHeight="1" thickBot="1">
      <c r="B185" s="109" t="s">
        <v>6793</v>
      </c>
      <c r="C185" s="476">
        <v>0</v>
      </c>
      <c r="D185" s="477"/>
      <c r="E185" s="476">
        <v>0</v>
      </c>
      <c r="F185" s="477"/>
      <c r="G185" s="476">
        <v>0</v>
      </c>
      <c r="H185" s="477"/>
      <c r="I185" s="476">
        <v>0</v>
      </c>
      <c r="J185" s="477"/>
      <c r="K185" s="476">
        <v>0</v>
      </c>
      <c r="L185" s="477"/>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14050</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1</v>
      </c>
      <c r="E189" s="143">
        <f>COUNTIFS(VODANET!$L$5:$L$4966,"SH SAT",VODANET!$J$5:$J$4966,"A ACEITAR")</f>
        <v>0</v>
      </c>
      <c r="F189" s="181">
        <f>SUM(C189:E189)</f>
        <v>1</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11</v>
      </c>
    </row>
    <row r="193" spans="2:13" ht="16.5" customHeight="1" thickBot="1"/>
    <row r="194" spans="2:13" ht="16.5" customHeight="1" thickBot="1">
      <c r="B194" s="139" t="s">
        <v>6446</v>
      </c>
      <c r="C194" s="154">
        <f>C3</f>
        <v>1969</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78">
        <v>0</v>
      </c>
      <c r="D196" s="479"/>
      <c r="E196" s="478">
        <v>0</v>
      </c>
      <c r="F196" s="479"/>
      <c r="G196" s="478">
        <v>0</v>
      </c>
      <c r="H196" s="479"/>
      <c r="I196" s="478">
        <v>0</v>
      </c>
      <c r="J196" s="479"/>
      <c r="K196" s="478">
        <v>0</v>
      </c>
      <c r="L196" s="479"/>
      <c r="M196" s="114">
        <f>SUM(C196:L196)</f>
        <v>0</v>
      </c>
    </row>
    <row r="197" spans="2:13" ht="16.5" customHeight="1">
      <c r="B197" s="108" t="s">
        <v>5515</v>
      </c>
      <c r="C197" s="478">
        <f>COUNTIFS(VODANET!$AA$5:$AA$4966,"&gt;="&amp;Mensal!C195,VODANET!$AA$5:$AA$4966,"&lt;="&amp;Mensal!D195)</f>
        <v>0</v>
      </c>
      <c r="D197" s="479"/>
      <c r="E197" s="478">
        <f>COUNTIFS(VODANET!$AA$5:$AA$4966,"&gt;="&amp;Mensal!E195,VODANET!$AA$5:$AA$4966,"&lt;="&amp;Mensal!F195)</f>
        <v>0</v>
      </c>
      <c r="F197" s="479"/>
      <c r="G197" s="478">
        <f>COUNTIFS(VODANET!$AA$5:$AA$4966,"&gt;="&amp;Mensal!G195,VODANET!$AA$5:$AA$4966,"&lt;="&amp;Mensal!H195)</f>
        <v>0</v>
      </c>
      <c r="H197" s="479"/>
      <c r="I197" s="478">
        <f>COUNTIFS(VODANET!$AA$5:$AA$4966,"&gt;="&amp;Mensal!I195,VODANET!$AA$5:$AA$4966,"&lt;="&amp;Mensal!J195)</f>
        <v>0</v>
      </c>
      <c r="J197" s="479"/>
      <c r="K197" s="478">
        <f>COUNTIFS(VODANET!$AA$5:$AA$4966,"&gt;="&amp;Mensal!K195,VODANET!$AA$5:$AA$4966,"&lt;="&amp;Mensal!L195)</f>
        <v>0</v>
      </c>
      <c r="L197" s="479"/>
      <c r="M197" s="114">
        <f>SUM(C197:L197)</f>
        <v>0</v>
      </c>
    </row>
    <row r="198" spans="2:13" ht="16.5" customHeight="1" thickBot="1">
      <c r="B198" s="109" t="s">
        <v>6793</v>
      </c>
      <c r="C198" s="476">
        <v>0</v>
      </c>
      <c r="D198" s="477"/>
      <c r="E198" s="476">
        <v>0</v>
      </c>
      <c r="F198" s="477"/>
      <c r="G198" s="476">
        <v>0</v>
      </c>
      <c r="H198" s="477"/>
      <c r="I198" s="476">
        <v>0</v>
      </c>
      <c r="J198" s="477"/>
      <c r="K198" s="476">
        <v>0</v>
      </c>
      <c r="L198" s="477"/>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14050</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1</v>
      </c>
      <c r="E202" s="143">
        <f>COUNTIFS(VODANET!$L$5:$L$4966,"SH SAT",VODANET!$J$5:$J$4966,"A ACEITAR")</f>
        <v>0</v>
      </c>
      <c r="F202" s="181">
        <f>SUM(C202:E202)</f>
        <v>1</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1</v>
      </c>
    </row>
    <row r="206" spans="2:13" ht="16.5" customHeight="1" thickBot="1"/>
    <row r="207" spans="2:13" ht="16.5" customHeight="1" thickBot="1">
      <c r="B207" s="139" t="s">
        <v>6446</v>
      </c>
      <c r="C207" s="154">
        <f>$C$3</f>
        <v>1969</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78">
        <v>0</v>
      </c>
      <c r="D209" s="479"/>
      <c r="E209" s="478">
        <v>0</v>
      </c>
      <c r="F209" s="479"/>
      <c r="G209" s="478">
        <v>0</v>
      </c>
      <c r="H209" s="479"/>
      <c r="I209" s="478">
        <v>0</v>
      </c>
      <c r="J209" s="479"/>
      <c r="K209" s="478">
        <v>0</v>
      </c>
      <c r="L209" s="479"/>
      <c r="M209" s="114">
        <f>SUM(C209:L209)</f>
        <v>0</v>
      </c>
    </row>
    <row r="210" spans="2:13" ht="16.5" customHeight="1">
      <c r="B210" s="108" t="s">
        <v>5515</v>
      </c>
      <c r="C210" s="478">
        <f>COUNTIFS(VODANET!$AA$5:$AA$4966,"&gt;="&amp;Mensal!C208,VODANET!$AA$5:$AA$4966,"&lt;="&amp;Mensal!D208)</f>
        <v>0</v>
      </c>
      <c r="D210" s="479"/>
      <c r="E210" s="478">
        <f>COUNTIFS(VODANET!$AA$5:$AA$4966,"&gt;="&amp;Mensal!E208,VODANET!$AA$5:$AA$4966,"&lt;="&amp;Mensal!F208)</f>
        <v>0</v>
      </c>
      <c r="F210" s="479"/>
      <c r="G210" s="478">
        <f>COUNTIFS(VODANET!$AA$5:$AA$4966,"&gt;="&amp;Mensal!G208,VODANET!$AA$5:$AA$4966,"&lt;="&amp;Mensal!H208)</f>
        <v>0</v>
      </c>
      <c r="H210" s="479"/>
      <c r="I210" s="478">
        <f>COUNTIFS(VODANET!$AA$5:$AA$4966,"&gt;="&amp;Mensal!I208,VODANET!$AA$5:$AA$4966,"&lt;="&amp;Mensal!J208)</f>
        <v>2</v>
      </c>
      <c r="J210" s="479"/>
      <c r="K210" s="478">
        <f>COUNTIFS(VODANET!$AA$5:$AA$4966,"&gt;="&amp;Mensal!K208,VODANET!$AA$5:$AA$4966,"&lt;="&amp;Mensal!L208)</f>
        <v>1</v>
      </c>
      <c r="L210" s="479"/>
      <c r="M210" s="114">
        <f>SUM(C210:L210)</f>
        <v>3</v>
      </c>
    </row>
    <row r="211" spans="2:13" ht="16.5" customHeight="1" thickBot="1">
      <c r="B211" s="109" t="s">
        <v>6793</v>
      </c>
      <c r="C211" s="476">
        <v>0</v>
      </c>
      <c r="D211" s="477"/>
      <c r="E211" s="476">
        <v>0</v>
      </c>
      <c r="F211" s="477"/>
      <c r="G211" s="476">
        <v>0</v>
      </c>
      <c r="H211" s="477"/>
      <c r="I211" s="476">
        <v>0</v>
      </c>
      <c r="J211" s="477"/>
      <c r="K211" s="476">
        <v>0</v>
      </c>
      <c r="L211" s="477"/>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14050</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1</v>
      </c>
      <c r="E215" s="143">
        <f>COUNTIFS(VODANET!$L$5:$L$4966,"SH SAT",VODANET!$J$5:$J$4966,"A ACEITAR")</f>
        <v>0</v>
      </c>
      <c r="F215" s="181">
        <f>SUM(C215:E215)</f>
        <v>1</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4</v>
      </c>
    </row>
    <row r="219" spans="2:13" ht="16.5" customHeight="1" thickBot="1"/>
    <row r="220" spans="2:13" ht="16.5" customHeight="1" thickBot="1">
      <c r="B220" s="139" t="s">
        <v>6446</v>
      </c>
      <c r="C220" s="154">
        <f>$C$3</f>
        <v>1969</v>
      </c>
    </row>
    <row r="221" spans="2:13" ht="16.5" customHeight="1" thickBot="1">
      <c r="B221" s="110" t="s">
        <v>8947</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78">
        <v>0</v>
      </c>
      <c r="D222" s="479"/>
      <c r="E222" s="478">
        <v>0</v>
      </c>
      <c r="F222" s="479"/>
      <c r="G222" s="478">
        <v>0</v>
      </c>
      <c r="H222" s="479"/>
      <c r="I222" s="478">
        <v>0</v>
      </c>
      <c r="J222" s="479"/>
      <c r="K222" s="478">
        <v>0</v>
      </c>
      <c r="L222" s="479"/>
      <c r="M222" s="114">
        <f>SUM(C222:L222)</f>
        <v>0</v>
      </c>
    </row>
    <row r="223" spans="2:13" ht="16.5" customHeight="1">
      <c r="B223" s="108" t="s">
        <v>5515</v>
      </c>
      <c r="C223" s="478">
        <f>COUNTIFS(VODANET!$AA$5:$AA$4966,"&gt;="&amp;Mensal!C221,VODANET!$AA$5:$AA$4966,"&lt;="&amp;Mensal!D221)</f>
        <v>0</v>
      </c>
      <c r="D223" s="479"/>
      <c r="E223" s="478">
        <f>COUNTIFS(VODANET!$AA$5:$AA$4966,"&gt;="&amp;Mensal!E221,VODANET!$AA$5:$AA$4966,"&lt;="&amp;Mensal!F221)</f>
        <v>0</v>
      </c>
      <c r="F223" s="479"/>
      <c r="G223" s="478">
        <f>COUNTIFS(VODANET!$AA$5:$AA$4966,"&gt;="&amp;Mensal!G221,VODANET!$AA$5:$AA$4966,"&lt;="&amp;Mensal!H221)</f>
        <v>0</v>
      </c>
      <c r="H223" s="479"/>
      <c r="I223" s="478">
        <f>COUNTIFS(VODANET!$AA$5:$AA$4966,"&gt;="&amp;Mensal!I221,VODANET!$AA$5:$AA$4966,"&lt;="&amp;Mensal!J221)</f>
        <v>1</v>
      </c>
      <c r="J223" s="479"/>
      <c r="K223" s="478">
        <f>COUNTIFS(VODANET!$AA$5:$AA$4966,"&gt;="&amp;Mensal!K221,VODANET!$AA$5:$AA$4966,"&lt;="&amp;Mensal!L221)</f>
        <v>1</v>
      </c>
      <c r="L223" s="479"/>
      <c r="M223" s="114">
        <f>SUM(C223:L223)</f>
        <v>2</v>
      </c>
    </row>
    <row r="224" spans="2:13" ht="16.5" customHeight="1" thickBot="1">
      <c r="B224" s="109" t="s">
        <v>6793</v>
      </c>
      <c r="C224" s="476">
        <v>0</v>
      </c>
      <c r="D224" s="477"/>
      <c r="E224" s="476">
        <v>0</v>
      </c>
      <c r="F224" s="477"/>
      <c r="G224" s="476">
        <v>0</v>
      </c>
      <c r="H224" s="477"/>
      <c r="I224" s="476">
        <v>0</v>
      </c>
      <c r="J224" s="477"/>
      <c r="K224" s="476">
        <v>0</v>
      </c>
      <c r="L224" s="477"/>
      <c r="M224" s="115"/>
    </row>
    <row r="225" spans="2:13" ht="16.5" customHeight="1" thickBot="1">
      <c r="B225" s="16" t="s">
        <v>5516</v>
      </c>
      <c r="C225" s="16" t="s">
        <v>5516</v>
      </c>
      <c r="E225" s="16" t="s">
        <v>5516</v>
      </c>
      <c r="G225" s="16" t="s">
        <v>5516</v>
      </c>
      <c r="I225" s="16" t="s">
        <v>5516</v>
      </c>
    </row>
    <row r="226" spans="2:13" ht="16.5" customHeight="1" thickBot="1">
      <c r="B226" s="16" t="s">
        <v>5517</v>
      </c>
      <c r="C226" s="142" t="s">
        <v>5518</v>
      </c>
      <c r="D226" s="142" t="s">
        <v>5519</v>
      </c>
      <c r="E226" s="142" t="s">
        <v>14050</v>
      </c>
      <c r="F226" s="142" t="s">
        <v>5520</v>
      </c>
      <c r="I226" s="16" t="s">
        <v>5517</v>
      </c>
    </row>
    <row r="227" spans="2:13" ht="16.5" customHeight="1" thickBot="1">
      <c r="B227" s="141" t="s">
        <v>5521</v>
      </c>
      <c r="C227" s="144">
        <f>COUNTIFS(VODANET!$AA$5:$AA$4966,"&gt;="&amp;C221,VODANET!$AA$5:$AA$4966,"&lt;="&amp;L221,VODANET!$L$5:$L$4966,"LIDER")</f>
        <v>0</v>
      </c>
      <c r="D227" s="145">
        <f>COUNTIFS(VODANET!$AA$5:$AA$4966,"&gt;="&amp;C221,VODANET!$AA$5:$AA$4966,"&lt;="&amp;L221,VODANET!$L$5:$L$4966,"VODANET")</f>
        <v>1</v>
      </c>
      <c r="E227" s="145">
        <f>COUNTIFS(VODANET!$AA$5:$AA$4966,"&gt;="&amp;C221,VODANET!$AA$5:$AA$4966,"&lt;="&amp;L221,VODANET!$L$5:$L$4966,"SH SAT")</f>
        <v>1</v>
      </c>
      <c r="F227" s="180">
        <f>SUM(C227:E227)</f>
        <v>2</v>
      </c>
    </row>
    <row r="228" spans="2:13" ht="16.5" customHeight="1" thickBot="1">
      <c r="B228" s="141" t="s">
        <v>5522</v>
      </c>
      <c r="C228" s="146">
        <f>COUNTIFS(VODANET!$L$5:$L$4966,"LIDER",VODANET!$J$5:$J$4966,"A ACEITAR")</f>
        <v>0</v>
      </c>
      <c r="D228" s="143">
        <f>COUNTIFS(VODANET!$L$5:$L$4966,"VODANET",VODANET!$J$5:$J$4966,"A ACEITAR")</f>
        <v>1</v>
      </c>
      <c r="E228" s="143">
        <f>COUNTIFS(VODANET!$L$5:$L$4966,"SH SAT",VODANET!$J$5:$J$4966,"A ACEITAR")</f>
        <v>0</v>
      </c>
      <c r="F228" s="181">
        <f>SUM(C228:E228)</f>
        <v>1</v>
      </c>
      <c r="I228" s="16" t="s">
        <v>5517</v>
      </c>
    </row>
    <row r="229" spans="2:13"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13" ht="16.5" customHeight="1" thickBot="1">
      <c r="C230" s="401"/>
      <c r="E230" s="307" t="s">
        <v>5513</v>
      </c>
      <c r="F230" s="308">
        <f>SUM(F227:F229)</f>
        <v>3</v>
      </c>
    </row>
    <row r="232" spans="2:13" ht="16.5" customHeight="1" thickBot="1"/>
    <row r="233" spans="2:13" ht="16.5" customHeight="1" thickBot="1">
      <c r="B233" s="139" t="s">
        <v>6446</v>
      </c>
      <c r="C233" s="154">
        <f>$C$3</f>
        <v>1969</v>
      </c>
    </row>
    <row r="234" spans="2:13" ht="16.5" customHeight="1" thickBot="1">
      <c r="B234" s="110" t="s">
        <v>11993</v>
      </c>
      <c r="C234" s="111">
        <v>41609</v>
      </c>
      <c r="D234" s="112">
        <v>41615</v>
      </c>
      <c r="E234" s="111">
        <v>41616</v>
      </c>
      <c r="F234" s="112">
        <v>142</v>
      </c>
      <c r="G234" s="111">
        <v>41623</v>
      </c>
      <c r="H234" s="112">
        <v>41629</v>
      </c>
      <c r="I234" s="111">
        <v>41630</v>
      </c>
      <c r="J234" s="112">
        <v>41636</v>
      </c>
      <c r="K234" s="111">
        <v>41637</v>
      </c>
      <c r="L234" s="112">
        <v>41639</v>
      </c>
      <c r="M234" s="113" t="s">
        <v>5513</v>
      </c>
    </row>
    <row r="235" spans="2:13" ht="16.5" customHeight="1">
      <c r="B235" s="108" t="s">
        <v>5514</v>
      </c>
      <c r="C235" s="478">
        <v>0</v>
      </c>
      <c r="D235" s="479"/>
      <c r="E235" s="478">
        <v>0</v>
      </c>
      <c r="F235" s="479"/>
      <c r="G235" s="478">
        <v>0</v>
      </c>
      <c r="H235" s="479"/>
      <c r="I235" s="478">
        <v>0</v>
      </c>
      <c r="J235" s="479"/>
      <c r="K235" s="478">
        <v>0</v>
      </c>
      <c r="L235" s="479"/>
      <c r="M235" s="114">
        <f>SUM(C235:L235)</f>
        <v>0</v>
      </c>
    </row>
    <row r="236" spans="2:13" ht="16.5" customHeight="1">
      <c r="B236" s="108" t="s">
        <v>5515</v>
      </c>
      <c r="C236" s="478">
        <f>COUNTIFS(VODANET!$AA$5:$AA$4966,"&gt;="&amp;Mensal!C234,VODANET!$AA$5:$AA$4966,"&lt;="&amp;Mensal!D234)</f>
        <v>2</v>
      </c>
      <c r="D236" s="479"/>
      <c r="E236" s="478">
        <f>COUNTIFS(VODANET!$AA$5:$AA$4966,"&gt;="&amp;Mensal!E234,VODANET!$AA$5:$AA$4966,"&lt;="&amp;Mensal!F234)</f>
        <v>0</v>
      </c>
      <c r="F236" s="479"/>
      <c r="G236" s="478">
        <f>COUNTIFS(VODANET!$AA$5:$AA$4966,"&gt;="&amp;Mensal!G234,VODANET!$AA$5:$AA$4966,"&lt;="&amp;Mensal!H234)</f>
        <v>0</v>
      </c>
      <c r="H236" s="479"/>
      <c r="I236" s="478">
        <f>COUNTIFS(VODANET!$AA$5:$AA$4966,"&gt;="&amp;Mensal!I234,VODANET!$AA$5:$AA$4966,"&lt;="&amp;Mensal!J234)</f>
        <v>0</v>
      </c>
      <c r="J236" s="479"/>
      <c r="K236" s="478">
        <f>COUNTIFS(VODANET!$AA$5:$AA$4966,"&gt;="&amp;Mensal!K234,VODANET!$AA$5:$AA$4966,"&lt;="&amp;Mensal!L234)</f>
        <v>0</v>
      </c>
      <c r="L236" s="479"/>
      <c r="M236" s="114">
        <f>SUM(C236:L236)</f>
        <v>2</v>
      </c>
    </row>
    <row r="237" spans="2:13" ht="16.5" customHeight="1" thickBot="1">
      <c r="B237" s="109" t="s">
        <v>6793</v>
      </c>
      <c r="C237" s="476">
        <v>0</v>
      </c>
      <c r="D237" s="477"/>
      <c r="E237" s="476">
        <v>0</v>
      </c>
      <c r="F237" s="477"/>
      <c r="G237" s="476">
        <v>0</v>
      </c>
      <c r="H237" s="477"/>
      <c r="I237" s="476">
        <v>0</v>
      </c>
      <c r="J237" s="477"/>
      <c r="K237" s="476">
        <v>0</v>
      </c>
      <c r="L237" s="477"/>
      <c r="M237" s="115"/>
    </row>
    <row r="238" spans="2:13" ht="16.5" customHeight="1" thickBot="1">
      <c r="B238" s="16" t="s">
        <v>5516</v>
      </c>
      <c r="C238" s="16" t="s">
        <v>5516</v>
      </c>
      <c r="E238" s="16" t="s">
        <v>5516</v>
      </c>
      <c r="G238" s="16" t="s">
        <v>5516</v>
      </c>
      <c r="I238" s="16" t="s">
        <v>5516</v>
      </c>
    </row>
    <row r="239" spans="2:13" ht="16.5" customHeight="1" thickBot="1">
      <c r="B239" s="16" t="s">
        <v>5517</v>
      </c>
      <c r="C239" s="142" t="s">
        <v>5518</v>
      </c>
      <c r="D239" s="142" t="s">
        <v>5519</v>
      </c>
      <c r="E239" s="142" t="s">
        <v>14050</v>
      </c>
      <c r="F239" s="142" t="s">
        <v>5520</v>
      </c>
      <c r="I239" s="16" t="s">
        <v>5517</v>
      </c>
    </row>
    <row r="240" spans="2:13" ht="16.5" customHeight="1" thickBot="1">
      <c r="B240" s="141" t="s">
        <v>5521</v>
      </c>
      <c r="C240" s="144">
        <f>COUNTIFS(VODANET!$AA$5:$AA$4966,"&gt;="&amp;C234,VODANET!$AA$5:$AA$4966,"&lt;="&amp;L234,VODANET!$L$5:$L$4966,"LIDER")</f>
        <v>0</v>
      </c>
      <c r="D240" s="145">
        <f>COUNTIFS(VODANET!$AA$5:$AA$4966,"&gt;="&amp;C234,VODANET!$AA$5:$AA$4966,"&lt;="&amp;L234,VODANET!$L$5:$L$4966,"VODANET")</f>
        <v>4</v>
      </c>
      <c r="E240" s="145">
        <f>COUNTIFS(VODANET!$AA$5:$AA$4966,"&gt;="&amp;C234,VODANET!$AA$5:$AA$4966,"&lt;="&amp;L234,VODANET!$L$5:$L$4966,"SH SAT")</f>
        <v>0</v>
      </c>
      <c r="F240" s="180">
        <f>SUM(C240:E240)</f>
        <v>4</v>
      </c>
    </row>
    <row r="241" spans="2:9" ht="16.5" customHeight="1" thickBot="1">
      <c r="B241" s="141" t="s">
        <v>5522</v>
      </c>
      <c r="C241" s="146">
        <f>COUNTIFS(VODANET!$L$5:$L$4966,"LIDER",VODANET!$J$5:$J$4966,"A ACEITAR")</f>
        <v>0</v>
      </c>
      <c r="D241" s="143">
        <f>COUNTIFS(VODANET!$L$5:$L$4966,"VODANET",VODANET!$J$5:$J$4966,"A ACEITAR")</f>
        <v>1</v>
      </c>
      <c r="E241" s="143">
        <f>COUNTIFS(VODANET!$L$5:$L$4966,"SH SAT",VODANET!$J$5:$J$4966,"A ACEITAR")</f>
        <v>0</v>
      </c>
      <c r="F241" s="181">
        <f>SUM(C241:E241)</f>
        <v>1</v>
      </c>
      <c r="I241" s="16" t="s">
        <v>5517</v>
      </c>
    </row>
    <row r="242" spans="2:9" ht="16.5" customHeight="1" thickBot="1">
      <c r="B242" s="141" t="s">
        <v>5523</v>
      </c>
      <c r="C242" s="147">
        <f>COUNTIFS(VODANET!$L$5:$L$4966,"LIDER",VODANET!$J$5:$J$4966,"EM ANDAMENTO")</f>
        <v>0</v>
      </c>
      <c r="D242" s="148">
        <f>COUNTIFS(VODANET!$L$5:$L$4966,"VODANET",VODANET!$J$5:$J$4966,"EM ANDAMENTO")</f>
        <v>0</v>
      </c>
      <c r="E242" s="148">
        <f>COUNTIFS(VODANET!$L$5:$L$4966,"SH SAT",VODANET!$J$5:$J$4966,"EM ANDAMENTO")</f>
        <v>0</v>
      </c>
      <c r="F242" s="182">
        <f>SUM(C242:E242)</f>
        <v>0</v>
      </c>
    </row>
    <row r="243" spans="2:9" ht="16.5" customHeight="1" thickBot="1">
      <c r="C243" s="468"/>
      <c r="E243" s="307" t="s">
        <v>5513</v>
      </c>
      <c r="F243" s="308">
        <f>SUM(F240:F242)</f>
        <v>5</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46">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82" t="s">
        <v>6784</v>
      </c>
      <c r="E4" s="483"/>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20842</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80" t="s">
        <v>6789</v>
      </c>
      <c r="E9" s="481"/>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7657</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14074</v>
      </c>
      <c r="C14" s="120">
        <f>COUNTIFS(VODANET!AA5:AA4966,"&gt;="&amp;Semanal!D14,VODANET!AA5:AA4966,"&lt;="&amp;Semanal!E14,VODANET!L5:L4966,"VODANET")+Mensal!K3</f>
        <v>2</v>
      </c>
      <c r="D14" s="122">
        <f>D12</f>
        <v>41567</v>
      </c>
      <c r="E14" s="123">
        <f>E12</f>
        <v>41573</v>
      </c>
    </row>
    <row r="15" spans="2:7" ht="16.5" customHeight="1">
      <c r="B15" s="128" t="s">
        <v>14075</v>
      </c>
      <c r="C15" s="129">
        <f>COUNTIFS(VODANET!AA5:AA4966,"&gt;="&amp;Semanal!C2,VODANET!AA5:AA4966,"&lt;="&amp;Semanal!D2,VODANET!L5:L4966,"VODANET")+Mensal!K3</f>
        <v>1</v>
      </c>
      <c r="D15" s="130">
        <f>C2</f>
        <v>41574</v>
      </c>
      <c r="E15" s="131">
        <f>D2</f>
        <v>41579</v>
      </c>
    </row>
    <row r="16" spans="2:7" ht="16.5" customHeight="1">
      <c r="B16" s="117" t="s">
        <v>14076</v>
      </c>
      <c r="C16" s="120">
        <f>COUNTIFS(VODANET!AA7:AA4968,"&gt;="&amp;Semanal!D16,VODANET!AA7:AA4968,"&lt;="&amp;Semanal!E16,VODANET!L7:L4968,"SH SAT")+Mensal!M3</f>
        <v>0</v>
      </c>
      <c r="D16" s="122">
        <f>D14</f>
        <v>41567</v>
      </c>
      <c r="E16" s="123">
        <f>E14</f>
        <v>41573</v>
      </c>
    </row>
    <row r="17" spans="2:5" ht="16.5" customHeight="1">
      <c r="B17" s="128" t="s">
        <v>14077</v>
      </c>
      <c r="C17" s="129">
        <f>COUNTIFS(VODANET!AA7:AA4968,"&gt;="&amp;Semanal!C2,VODANET!AA7:AA4968,"&lt;="&amp;Semanal!D2,VODANET!L7:L4968,"SH SAT")+Mensal!M3</f>
        <v>0</v>
      </c>
      <c r="D17" s="190">
        <f>C2</f>
        <v>41574</v>
      </c>
      <c r="E17" s="191">
        <f>D2</f>
        <v>41579</v>
      </c>
    </row>
    <row r="18" spans="2:5" ht="16.5" customHeight="1" thickBot="1">
      <c r="B18" s="118" t="s">
        <v>20843</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13"/>
  <sheetViews>
    <sheetView zoomScale="90" zoomScaleNormal="90" workbookViewId="0">
      <pane ySplit="1" topLeftCell="A2093" activePane="bottomLeft" state="frozen"/>
      <selection activeCell="P1" sqref="P1"/>
      <selection pane="bottomLeft" activeCell="G2113" sqref="G2113"/>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9504</v>
      </c>
      <c r="S1" s="16" t="s">
        <v>9505</v>
      </c>
      <c r="T1" s="16" t="s">
        <v>14832</v>
      </c>
      <c r="U1" s="16" t="s">
        <v>14833</v>
      </c>
      <c r="V1" s="16" t="s">
        <v>15559</v>
      </c>
      <c r="W1" s="16" t="s">
        <v>15560</v>
      </c>
      <c r="X1" s="16" t="s">
        <v>15561</v>
      </c>
      <c r="Y1" s="16" t="s">
        <v>15562</v>
      </c>
      <c r="Z1" s="16" t="s">
        <v>15563</v>
      </c>
      <c r="AA1" s="16" t="s">
        <v>15564</v>
      </c>
      <c r="AB1" s="16" t="s">
        <v>455</v>
      </c>
      <c r="AC1" s="16" t="s">
        <v>455</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9506</v>
      </c>
      <c r="T2" s="16" t="s">
        <v>3997</v>
      </c>
      <c r="U2" s="16" t="s">
        <v>455</v>
      </c>
      <c r="V2" s="16">
        <v>16</v>
      </c>
      <c r="W2" s="16">
        <v>13</v>
      </c>
      <c r="X2" s="16">
        <v>13</v>
      </c>
      <c r="Y2" s="16">
        <v>44</v>
      </c>
      <c r="Z2" s="16">
        <v>25</v>
      </c>
      <c r="AA2" s="16">
        <v>24</v>
      </c>
      <c r="AB2" s="16" t="s">
        <v>455</v>
      </c>
      <c r="AC2" s="16" t="s">
        <v>455</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9507</v>
      </c>
      <c r="T3" s="16" t="s">
        <v>3997</v>
      </c>
      <c r="U3" s="16" t="s">
        <v>455</v>
      </c>
      <c r="V3" s="16">
        <v>16</v>
      </c>
      <c r="W3" s="16">
        <v>26</v>
      </c>
      <c r="X3" s="16">
        <v>28</v>
      </c>
      <c r="Y3" s="16">
        <v>41</v>
      </c>
      <c r="Z3" s="16">
        <v>0</v>
      </c>
      <c r="AA3" s="16">
        <v>55</v>
      </c>
      <c r="AB3" s="16" t="s">
        <v>455</v>
      </c>
      <c r="AC3" s="16" t="s">
        <v>455</v>
      </c>
      <c r="AD3" s="16" t="s">
        <v>455</v>
      </c>
    </row>
    <row r="4" spans="1:30" s="16" customFormat="1" ht="14.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9508</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9509</v>
      </c>
      <c r="T5" s="16" t="s">
        <v>3997</v>
      </c>
      <c r="U5" s="16" t="s">
        <v>455</v>
      </c>
      <c r="V5" s="16">
        <v>17</v>
      </c>
      <c r="W5" s="16">
        <v>41</v>
      </c>
      <c r="X5" s="16">
        <v>12</v>
      </c>
      <c r="Y5" s="16">
        <v>42</v>
      </c>
      <c r="Z5" s="16">
        <v>30</v>
      </c>
      <c r="AA5" s="16">
        <v>54</v>
      </c>
      <c r="AB5" s="16" t="s">
        <v>455</v>
      </c>
      <c r="AC5" s="16" t="s">
        <v>455</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9510</v>
      </c>
      <c r="T6" s="16" t="s">
        <v>3997</v>
      </c>
      <c r="U6" s="16" t="s">
        <v>455</v>
      </c>
      <c r="V6" s="16">
        <v>20</v>
      </c>
      <c r="W6" s="16">
        <v>1</v>
      </c>
      <c r="X6" s="16">
        <v>7</v>
      </c>
      <c r="Y6" s="16">
        <v>48</v>
      </c>
      <c r="Z6" s="16">
        <v>55</v>
      </c>
      <c r="AA6" s="16">
        <v>59</v>
      </c>
      <c r="AB6" s="16" t="s">
        <v>455</v>
      </c>
      <c r="AC6" s="16" t="s">
        <v>455</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9511</v>
      </c>
      <c r="T7" s="16" t="s">
        <v>3997</v>
      </c>
      <c r="U7" s="16" t="s">
        <v>455</v>
      </c>
      <c r="V7" s="16">
        <v>15</v>
      </c>
      <c r="W7" s="16">
        <v>28</v>
      </c>
      <c r="X7" s="16">
        <v>43</v>
      </c>
      <c r="Y7" s="16">
        <v>44</v>
      </c>
      <c r="Z7" s="16">
        <v>22</v>
      </c>
      <c r="AA7" s="16">
        <v>22</v>
      </c>
      <c r="AB7" s="16" t="s">
        <v>455</v>
      </c>
      <c r="AC7" s="16" t="s">
        <v>455</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9512</v>
      </c>
      <c r="T8" s="16" t="s">
        <v>3997</v>
      </c>
      <c r="U8" s="16" t="s">
        <v>455</v>
      </c>
      <c r="V8" s="16">
        <v>21</v>
      </c>
      <c r="W8" s="16">
        <v>47</v>
      </c>
      <c r="X8" s="16">
        <v>7</v>
      </c>
      <c r="Y8" s="16">
        <v>43</v>
      </c>
      <c r="Z8" s="16">
        <v>22</v>
      </c>
      <c r="AA8" s="16">
        <v>6</v>
      </c>
      <c r="AB8" s="16" t="s">
        <v>455</v>
      </c>
      <c r="AC8" s="16" t="s">
        <v>455</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9513</v>
      </c>
      <c r="T9" s="16" t="s">
        <v>3997</v>
      </c>
      <c r="U9" s="16" t="s">
        <v>455</v>
      </c>
      <c r="V9" s="16">
        <v>21</v>
      </c>
      <c r="W9" s="16">
        <v>31</v>
      </c>
      <c r="X9" s="16">
        <v>52</v>
      </c>
      <c r="Y9" s="16">
        <v>42</v>
      </c>
      <c r="Z9" s="16">
        <v>38</v>
      </c>
      <c r="AA9" s="16">
        <v>22</v>
      </c>
      <c r="AB9" s="16" t="s">
        <v>455</v>
      </c>
      <c r="AC9" s="16" t="s">
        <v>455</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14078</v>
      </c>
      <c r="N10" s="16" t="s">
        <v>245</v>
      </c>
      <c r="O10" s="16" t="s">
        <v>1337</v>
      </c>
      <c r="P10" s="3">
        <v>40899</v>
      </c>
      <c r="Q10" s="16" t="s">
        <v>455</v>
      </c>
      <c r="R10" s="16" t="s">
        <v>455</v>
      </c>
      <c r="S10" s="16" t="s">
        <v>9514</v>
      </c>
      <c r="T10" s="16" t="s">
        <v>3997</v>
      </c>
      <c r="U10" s="16" t="s">
        <v>455</v>
      </c>
      <c r="V10" s="16">
        <v>19</v>
      </c>
      <c r="W10" s="16">
        <v>28</v>
      </c>
      <c r="X10" s="16">
        <v>18</v>
      </c>
      <c r="Y10" s="16">
        <v>44</v>
      </c>
      <c r="Z10" s="16">
        <v>13</v>
      </c>
      <c r="AA10" s="16">
        <v>31</v>
      </c>
      <c r="AB10" s="16" t="s">
        <v>455</v>
      </c>
      <c r="AC10" s="16" t="s">
        <v>455</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9515</v>
      </c>
      <c r="T11" s="16" t="s">
        <v>14834</v>
      </c>
      <c r="U11" s="16" t="s">
        <v>455</v>
      </c>
      <c r="V11" s="16" t="s">
        <v>455</v>
      </c>
      <c r="W11" s="16" t="s">
        <v>455</v>
      </c>
      <c r="X11" s="16" t="s">
        <v>455</v>
      </c>
      <c r="Y11" s="16" t="s">
        <v>455</v>
      </c>
      <c r="Z11" s="16" t="s">
        <v>455</v>
      </c>
      <c r="AA11" s="16" t="s">
        <v>455</v>
      </c>
      <c r="AB11" s="16" t="s">
        <v>455</v>
      </c>
      <c r="AC11" s="16" t="s">
        <v>455</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9516</v>
      </c>
      <c r="T12" s="16" t="s">
        <v>3997</v>
      </c>
      <c r="U12" s="16" t="s">
        <v>455</v>
      </c>
      <c r="V12" s="16">
        <v>18</v>
      </c>
      <c r="W12" s="16">
        <v>57</v>
      </c>
      <c r="X12" s="16">
        <v>47</v>
      </c>
      <c r="Y12" s="16">
        <v>46</v>
      </c>
      <c r="Z12" s="16">
        <v>59</v>
      </c>
      <c r="AA12" s="16">
        <v>7</v>
      </c>
      <c r="AB12" s="16" t="s">
        <v>455</v>
      </c>
      <c r="AC12" s="16" t="s">
        <v>455</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9517</v>
      </c>
      <c r="T13" s="16" t="s">
        <v>3997</v>
      </c>
      <c r="U13" s="16" t="s">
        <v>455</v>
      </c>
      <c r="V13" s="16">
        <v>20</v>
      </c>
      <c r="W13" s="16">
        <v>14</v>
      </c>
      <c r="X13" s="16">
        <v>40</v>
      </c>
      <c r="Y13" s="16">
        <v>42</v>
      </c>
      <c r="Z13" s="16">
        <v>1</v>
      </c>
      <c r="AA13" s="16">
        <v>40</v>
      </c>
      <c r="AB13" s="16" t="s">
        <v>455</v>
      </c>
      <c r="AC13" s="16" t="s">
        <v>455</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9518</v>
      </c>
      <c r="T14" s="16" t="s">
        <v>3997</v>
      </c>
      <c r="U14" s="16" t="s">
        <v>455</v>
      </c>
      <c r="V14" s="16">
        <v>17</v>
      </c>
      <c r="W14" s="16">
        <v>51</v>
      </c>
      <c r="X14" s="16">
        <v>3</v>
      </c>
      <c r="Y14" s="16">
        <v>41</v>
      </c>
      <c r="Z14" s="16">
        <v>29</v>
      </c>
      <c r="AA14" s="16">
        <v>38</v>
      </c>
      <c r="AB14" s="16" t="s">
        <v>455</v>
      </c>
      <c r="AC14" s="16" t="s">
        <v>455</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9519</v>
      </c>
      <c r="T15" s="16" t="s">
        <v>3997</v>
      </c>
      <c r="U15" s="16" t="s">
        <v>455</v>
      </c>
      <c r="V15" s="16">
        <v>19</v>
      </c>
      <c r="W15" s="16">
        <v>39</v>
      </c>
      <c r="X15" s="16">
        <v>11</v>
      </c>
      <c r="Y15" s="16">
        <v>42</v>
      </c>
      <c r="Z15" s="16">
        <v>52</v>
      </c>
      <c r="AA15" s="16">
        <v>16</v>
      </c>
      <c r="AB15" s="16" t="s">
        <v>455</v>
      </c>
      <c r="AC15" s="16" t="s">
        <v>455</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9520</v>
      </c>
      <c r="T16" s="16" t="s">
        <v>3997</v>
      </c>
      <c r="U16" s="16" t="s">
        <v>455</v>
      </c>
      <c r="V16" s="16">
        <v>21</v>
      </c>
      <c r="W16" s="16">
        <v>1</v>
      </c>
      <c r="X16" s="16">
        <v>13</v>
      </c>
      <c r="Y16" s="16">
        <v>42</v>
      </c>
      <c r="Z16" s="16">
        <v>6</v>
      </c>
      <c r="AA16" s="16">
        <v>38</v>
      </c>
      <c r="AB16" s="16" t="s">
        <v>455</v>
      </c>
      <c r="AC16" s="16" t="s">
        <v>455</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9521</v>
      </c>
      <c r="T17" s="16" t="s">
        <v>3997</v>
      </c>
      <c r="U17" s="16" t="s">
        <v>455</v>
      </c>
      <c r="V17" s="16">
        <v>19</v>
      </c>
      <c r="W17" s="16">
        <v>12</v>
      </c>
      <c r="X17" s="16">
        <v>5</v>
      </c>
      <c r="Y17" s="16">
        <v>44</v>
      </c>
      <c r="Z17" s="16">
        <v>14</v>
      </c>
      <c r="AA17" s="16">
        <v>53</v>
      </c>
      <c r="AB17" s="16" t="s">
        <v>455</v>
      </c>
      <c r="AC17" s="16" t="s">
        <v>455</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20478</v>
      </c>
      <c r="K18" s="16" t="s">
        <v>36</v>
      </c>
      <c r="L18" s="16" t="s">
        <v>4200</v>
      </c>
      <c r="M18" s="16" t="s">
        <v>1362</v>
      </c>
      <c r="N18" s="16" t="s">
        <v>230</v>
      </c>
      <c r="O18" s="16" t="s">
        <v>1361</v>
      </c>
      <c r="P18" s="3">
        <v>40926</v>
      </c>
      <c r="Q18" s="16" t="s">
        <v>455</v>
      </c>
      <c r="R18" s="16" t="s">
        <v>455</v>
      </c>
      <c r="S18" s="16" t="s">
        <v>9522</v>
      </c>
      <c r="T18" s="16" t="s">
        <v>3997</v>
      </c>
      <c r="U18" s="16" t="s">
        <v>455</v>
      </c>
      <c r="V18" s="16">
        <v>21</v>
      </c>
      <c r="W18" s="16">
        <v>21</v>
      </c>
      <c r="X18" s="16">
        <v>44</v>
      </c>
      <c r="Y18" s="16">
        <v>46</v>
      </c>
      <c r="Z18" s="16">
        <v>56</v>
      </c>
      <c r="AA18" s="16">
        <v>6</v>
      </c>
      <c r="AB18" s="16" t="s">
        <v>455</v>
      </c>
      <c r="AC18" s="16" t="s">
        <v>455</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9523</v>
      </c>
      <c r="T19" s="16" t="s">
        <v>3997</v>
      </c>
      <c r="U19" s="16" t="s">
        <v>455</v>
      </c>
      <c r="V19" s="16">
        <v>19</v>
      </c>
      <c r="W19" s="16">
        <v>17</v>
      </c>
      <c r="X19" s="16">
        <v>23</v>
      </c>
      <c r="Y19" s="16">
        <v>43</v>
      </c>
      <c r="Z19" s="16">
        <v>57</v>
      </c>
      <c r="AA19" s="16">
        <v>2</v>
      </c>
      <c r="AB19" s="16" t="s">
        <v>455</v>
      </c>
      <c r="AC19" s="16" t="s">
        <v>455</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9524</v>
      </c>
      <c r="T20" s="16" t="s">
        <v>3997</v>
      </c>
      <c r="U20" s="16" t="s">
        <v>455</v>
      </c>
      <c r="V20" s="16">
        <v>19</v>
      </c>
      <c r="W20" s="16">
        <v>49</v>
      </c>
      <c r="X20" s="16">
        <v>45</v>
      </c>
      <c r="Y20" s="16">
        <v>43</v>
      </c>
      <c r="Z20" s="16">
        <v>5</v>
      </c>
      <c r="AA20" s="16">
        <v>56</v>
      </c>
      <c r="AB20" s="16" t="s">
        <v>455</v>
      </c>
      <c r="AC20" s="16" t="s">
        <v>455</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9525</v>
      </c>
      <c r="T21" s="16" t="s">
        <v>3997</v>
      </c>
      <c r="U21" s="16" t="s">
        <v>455</v>
      </c>
      <c r="V21" s="16">
        <v>21</v>
      </c>
      <c r="W21" s="16">
        <v>57</v>
      </c>
      <c r="X21" s="16">
        <v>1</v>
      </c>
      <c r="Y21" s="16">
        <v>44</v>
      </c>
      <c r="Z21" s="16">
        <v>11</v>
      </c>
      <c r="AA21" s="16">
        <v>31</v>
      </c>
      <c r="AB21" s="16" t="s">
        <v>455</v>
      </c>
      <c r="AC21" s="16" t="s">
        <v>455</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9526</v>
      </c>
      <c r="S22" s="16" t="s">
        <v>9527</v>
      </c>
      <c r="T22" s="16" t="s">
        <v>3997</v>
      </c>
      <c r="U22" s="16" t="s">
        <v>455</v>
      </c>
      <c r="V22" s="16">
        <v>21</v>
      </c>
      <c r="W22" s="16">
        <v>0</v>
      </c>
      <c r="X22" s="16">
        <v>33</v>
      </c>
      <c r="Y22" s="16">
        <v>42</v>
      </c>
      <c r="Z22" s="16">
        <v>43</v>
      </c>
      <c r="AA22" s="16">
        <v>9</v>
      </c>
      <c r="AB22" s="16" t="s">
        <v>455</v>
      </c>
      <c r="AC22" s="16" t="s">
        <v>455</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9528</v>
      </c>
      <c r="T23" s="16" t="s">
        <v>3997</v>
      </c>
      <c r="U23" s="16" t="s">
        <v>455</v>
      </c>
      <c r="V23" s="16">
        <v>22</v>
      </c>
      <c r="W23" s="16">
        <v>30</v>
      </c>
      <c r="X23" s="16">
        <v>58</v>
      </c>
      <c r="Y23" s="16">
        <v>45</v>
      </c>
      <c r="Z23" s="16">
        <v>16</v>
      </c>
      <c r="AA23" s="16">
        <v>33</v>
      </c>
      <c r="AB23" s="16" t="s">
        <v>455</v>
      </c>
      <c r="AC23" s="16" t="s">
        <v>455</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9529</v>
      </c>
      <c r="T24" s="16" t="s">
        <v>3997</v>
      </c>
      <c r="U24" s="16" t="s">
        <v>455</v>
      </c>
      <c r="V24" s="16">
        <v>19</v>
      </c>
      <c r="W24" s="16">
        <v>58</v>
      </c>
      <c r="X24" s="16">
        <v>22</v>
      </c>
      <c r="Y24" s="16">
        <v>47</v>
      </c>
      <c r="Z24" s="16">
        <v>46</v>
      </c>
      <c r="AA24" s="16">
        <v>16</v>
      </c>
      <c r="AB24" s="16" t="s">
        <v>455</v>
      </c>
      <c r="AC24" s="16" t="s">
        <v>455</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9530</v>
      </c>
      <c r="T25" s="16" t="s">
        <v>3997</v>
      </c>
      <c r="U25" s="16" t="s">
        <v>455</v>
      </c>
      <c r="V25" s="16">
        <v>20</v>
      </c>
      <c r="W25" s="16">
        <v>36</v>
      </c>
      <c r="X25" s="16">
        <v>13</v>
      </c>
      <c r="Y25" s="16">
        <v>42</v>
      </c>
      <c r="Z25" s="16">
        <v>8</v>
      </c>
      <c r="AA25" s="16">
        <v>29</v>
      </c>
      <c r="AB25" s="16" t="s">
        <v>455</v>
      </c>
      <c r="AC25" s="16" t="s">
        <v>455</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9531</v>
      </c>
      <c r="T26" s="16" t="s">
        <v>3997</v>
      </c>
      <c r="U26" s="16" t="s">
        <v>455</v>
      </c>
      <c r="V26" s="16">
        <v>21</v>
      </c>
      <c r="W26" s="16">
        <v>6</v>
      </c>
      <c r="X26" s="16">
        <v>26</v>
      </c>
      <c r="Y26" s="16">
        <v>44</v>
      </c>
      <c r="Z26" s="16">
        <v>1</v>
      </c>
      <c r="AA26" s="16">
        <v>22</v>
      </c>
      <c r="AB26" s="16" t="s">
        <v>455</v>
      </c>
      <c r="AC26" s="16" t="s">
        <v>455</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9532</v>
      </c>
      <c r="T27" s="16" t="s">
        <v>3997</v>
      </c>
      <c r="U27" s="16" t="s">
        <v>455</v>
      </c>
      <c r="V27" s="16">
        <v>20</v>
      </c>
      <c r="W27" s="16">
        <v>50</v>
      </c>
      <c r="X27" s="16">
        <v>56</v>
      </c>
      <c r="Y27" s="16">
        <v>46</v>
      </c>
      <c r="Z27" s="16">
        <v>42</v>
      </c>
      <c r="AA27" s="16">
        <v>46</v>
      </c>
      <c r="AB27" s="16" t="s">
        <v>455</v>
      </c>
      <c r="AC27" s="16" t="s">
        <v>455</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9533</v>
      </c>
      <c r="T28" s="16" t="s">
        <v>3997</v>
      </c>
      <c r="U28" s="16" t="s">
        <v>455</v>
      </c>
      <c r="V28" s="16">
        <v>19</v>
      </c>
      <c r="W28" s="16">
        <v>33</v>
      </c>
      <c r="X28" s="16">
        <v>49</v>
      </c>
      <c r="Y28" s="16">
        <v>44</v>
      </c>
      <c r="Z28" s="16">
        <v>26</v>
      </c>
      <c r="AA28" s="16">
        <v>46</v>
      </c>
      <c r="AB28" s="16" t="s">
        <v>455</v>
      </c>
      <c r="AC28" s="16" t="s">
        <v>455</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9534</v>
      </c>
      <c r="T29" s="16" t="s">
        <v>3997</v>
      </c>
      <c r="U29" s="16" t="s">
        <v>455</v>
      </c>
      <c r="V29" s="16">
        <v>18</v>
      </c>
      <c r="W29" s="16">
        <v>4</v>
      </c>
      <c r="X29" s="16">
        <v>4</v>
      </c>
      <c r="Y29" s="16">
        <v>41</v>
      </c>
      <c r="Z29" s="16">
        <v>25</v>
      </c>
      <c r="AA29" s="16">
        <v>40</v>
      </c>
      <c r="AB29" s="16" t="s">
        <v>455</v>
      </c>
      <c r="AC29" s="16" t="s">
        <v>455</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9535</v>
      </c>
      <c r="T30" s="16" t="s">
        <v>3997</v>
      </c>
      <c r="U30" s="16" t="s">
        <v>455</v>
      </c>
      <c r="V30" s="16">
        <v>21</v>
      </c>
      <c r="W30" s="16">
        <v>31</v>
      </c>
      <c r="X30" s="16">
        <v>59</v>
      </c>
      <c r="Y30" s="16">
        <v>43</v>
      </c>
      <c r="Z30" s="16">
        <v>11</v>
      </c>
      <c r="AA30" s="16">
        <v>30</v>
      </c>
      <c r="AB30" s="16" t="s">
        <v>455</v>
      </c>
      <c r="AC30" s="16" t="s">
        <v>455</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9536</v>
      </c>
      <c r="T31" s="16" t="s">
        <v>3997</v>
      </c>
      <c r="U31" s="16" t="s">
        <v>455</v>
      </c>
      <c r="V31" s="16">
        <v>18</v>
      </c>
      <c r="W31" s="16">
        <v>50</v>
      </c>
      <c r="X31" s="16">
        <v>40</v>
      </c>
      <c r="Y31" s="16">
        <v>46</v>
      </c>
      <c r="Z31" s="16">
        <v>47</v>
      </c>
      <c r="AA31" s="16">
        <v>31</v>
      </c>
      <c r="AB31" s="16" t="s">
        <v>455</v>
      </c>
      <c r="AC31" s="16" t="s">
        <v>455</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9537</v>
      </c>
      <c r="T32" s="16" t="s">
        <v>3997</v>
      </c>
      <c r="U32" s="16" t="s">
        <v>455</v>
      </c>
      <c r="V32" s="16">
        <v>16</v>
      </c>
      <c r="W32" s="16">
        <v>34</v>
      </c>
      <c r="X32" s="16">
        <v>46</v>
      </c>
      <c r="Y32" s="16">
        <v>42</v>
      </c>
      <c r="Z32" s="16">
        <v>35</v>
      </c>
      <c r="AA32" s="16">
        <v>24</v>
      </c>
      <c r="AB32" s="16" t="s">
        <v>455</v>
      </c>
      <c r="AC32" s="16" t="s">
        <v>455</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9538</v>
      </c>
      <c r="T33" s="16" t="s">
        <v>3997</v>
      </c>
      <c r="U33" s="16" t="s">
        <v>455</v>
      </c>
      <c r="V33" s="16">
        <v>21</v>
      </c>
      <c r="W33" s="16">
        <v>25</v>
      </c>
      <c r="X33" s="16">
        <v>59</v>
      </c>
      <c r="Y33" s="16">
        <v>43</v>
      </c>
      <c r="Z33" s="16">
        <v>57</v>
      </c>
      <c r="AA33" s="16">
        <v>48</v>
      </c>
      <c r="AB33" s="16" t="s">
        <v>455</v>
      </c>
      <c r="AC33" s="16" t="s">
        <v>455</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19092</v>
      </c>
      <c r="L34" s="16" t="s">
        <v>4216</v>
      </c>
      <c r="M34" s="16" t="s">
        <v>1402</v>
      </c>
      <c r="N34" s="16" t="s">
        <v>234</v>
      </c>
      <c r="O34" s="16" t="s">
        <v>1337</v>
      </c>
      <c r="P34" s="3">
        <v>40918</v>
      </c>
      <c r="Q34" s="16" t="s">
        <v>19093</v>
      </c>
      <c r="R34" s="16" t="s">
        <v>455</v>
      </c>
      <c r="S34" s="16" t="s">
        <v>9539</v>
      </c>
      <c r="T34" s="16" t="s">
        <v>3997</v>
      </c>
      <c r="U34" s="16" t="s">
        <v>455</v>
      </c>
      <c r="V34" s="16">
        <v>19</v>
      </c>
      <c r="W34" s="16">
        <v>57</v>
      </c>
      <c r="X34" s="16">
        <v>12</v>
      </c>
      <c r="Y34" s="16">
        <v>44</v>
      </c>
      <c r="Z34" s="16">
        <v>42</v>
      </c>
      <c r="AA34" s="16">
        <v>26</v>
      </c>
      <c r="AB34" s="16" t="s">
        <v>455</v>
      </c>
      <c r="AC34" s="16" t="s">
        <v>455</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9540</v>
      </c>
      <c r="T35" s="16" t="s">
        <v>3997</v>
      </c>
      <c r="U35" s="16" t="s">
        <v>455</v>
      </c>
      <c r="V35" s="16">
        <v>18</v>
      </c>
      <c r="W35" s="16">
        <v>43</v>
      </c>
      <c r="X35" s="16">
        <v>58</v>
      </c>
      <c r="Y35" s="16">
        <v>44</v>
      </c>
      <c r="Z35" s="16">
        <v>21</v>
      </c>
      <c r="AA35" s="16">
        <v>52</v>
      </c>
      <c r="AB35" s="16" t="s">
        <v>455</v>
      </c>
      <c r="AC35" s="16" t="s">
        <v>455</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9541</v>
      </c>
      <c r="T36" s="16" t="s">
        <v>3997</v>
      </c>
      <c r="U36" s="16" t="s">
        <v>455</v>
      </c>
      <c r="V36" s="16">
        <v>21</v>
      </c>
      <c r="W36" s="16">
        <v>1</v>
      </c>
      <c r="X36" s="16">
        <v>14</v>
      </c>
      <c r="Y36" s="16">
        <v>46</v>
      </c>
      <c r="Z36" s="16">
        <v>44</v>
      </c>
      <c r="AA36" s="16">
        <v>43</v>
      </c>
      <c r="AB36" s="16" t="s">
        <v>455</v>
      </c>
      <c r="AC36" s="16" t="s">
        <v>455</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9542</v>
      </c>
      <c r="T37" s="16" t="s">
        <v>3997</v>
      </c>
      <c r="U37" s="16" t="s">
        <v>455</v>
      </c>
      <c r="V37" s="16">
        <v>21</v>
      </c>
      <c r="W37" s="16">
        <v>12</v>
      </c>
      <c r="X37" s="16">
        <v>59</v>
      </c>
      <c r="Y37" s="16">
        <v>44</v>
      </c>
      <c r="Z37" s="16">
        <v>36</v>
      </c>
      <c r="AA37" s="16">
        <v>51</v>
      </c>
      <c r="AB37" s="16" t="s">
        <v>455</v>
      </c>
      <c r="AC37" s="16" t="s">
        <v>455</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9543</v>
      </c>
      <c r="S38" s="16" t="s">
        <v>9544</v>
      </c>
      <c r="T38" s="16" t="s">
        <v>3997</v>
      </c>
      <c r="U38" s="16" t="s">
        <v>455</v>
      </c>
      <c r="V38" s="16">
        <v>17</v>
      </c>
      <c r="W38" s="16">
        <v>5</v>
      </c>
      <c r="X38" s="16">
        <v>27</v>
      </c>
      <c r="Y38" s="16">
        <v>42</v>
      </c>
      <c r="Z38" s="16">
        <v>15</v>
      </c>
      <c r="AA38" s="16">
        <v>47</v>
      </c>
      <c r="AB38" s="16" t="s">
        <v>455</v>
      </c>
      <c r="AC38" s="16" t="s">
        <v>455</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9545</v>
      </c>
      <c r="T39" s="16" t="s">
        <v>3997</v>
      </c>
      <c r="U39" s="16" t="s">
        <v>455</v>
      </c>
      <c r="V39" s="16">
        <v>17</v>
      </c>
      <c r="W39" s="16">
        <v>14</v>
      </c>
      <c r="X39" s="16" t="s">
        <v>455</v>
      </c>
      <c r="Y39" s="16">
        <v>44</v>
      </c>
      <c r="Z39" s="16">
        <v>26</v>
      </c>
      <c r="AA39" s="16">
        <v>14</v>
      </c>
      <c r="AB39" s="16" t="s">
        <v>455</v>
      </c>
      <c r="AC39" s="16" t="s">
        <v>455</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9546</v>
      </c>
      <c r="T40" s="16" t="s">
        <v>3997</v>
      </c>
      <c r="U40" s="16" t="s">
        <v>455</v>
      </c>
      <c r="V40" s="16">
        <v>14</v>
      </c>
      <c r="W40" s="16">
        <v>19</v>
      </c>
      <c r="X40" s="16">
        <v>20</v>
      </c>
      <c r="Y40" s="16">
        <v>44</v>
      </c>
      <c r="Z40" s="16">
        <v>1</v>
      </c>
      <c r="AA40" s="16">
        <v>29</v>
      </c>
      <c r="AB40" s="16" t="s">
        <v>455</v>
      </c>
      <c r="AC40" s="16" t="s">
        <v>455</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9547</v>
      </c>
      <c r="T41" s="16" t="s">
        <v>3997</v>
      </c>
      <c r="U41" s="16" t="s">
        <v>455</v>
      </c>
      <c r="V41" s="16">
        <v>19</v>
      </c>
      <c r="W41" s="16">
        <v>10</v>
      </c>
      <c r="X41" s="16">
        <v>26</v>
      </c>
      <c r="Y41" s="16">
        <v>42</v>
      </c>
      <c r="Z41" s="16">
        <v>40</v>
      </c>
      <c r="AA41" s="16">
        <v>51</v>
      </c>
      <c r="AB41" s="16" t="s">
        <v>455</v>
      </c>
      <c r="AC41" s="16" t="s">
        <v>455</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9548</v>
      </c>
      <c r="T42" s="16" t="s">
        <v>3997</v>
      </c>
      <c r="U42" s="16" t="s">
        <v>455</v>
      </c>
      <c r="V42" s="16">
        <v>19</v>
      </c>
      <c r="W42" s="16">
        <v>0</v>
      </c>
      <c r="X42" s="16">
        <v>25</v>
      </c>
      <c r="Y42" s="16">
        <v>50</v>
      </c>
      <c r="Z42" s="16">
        <v>0</v>
      </c>
      <c r="AA42" s="16">
        <v>35</v>
      </c>
      <c r="AB42" s="16" t="s">
        <v>455</v>
      </c>
      <c r="AC42" s="16" t="s">
        <v>455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9549</v>
      </c>
      <c r="T43" s="16" t="s">
        <v>3997</v>
      </c>
      <c r="U43" s="16" t="s">
        <v>455</v>
      </c>
      <c r="V43" s="16">
        <v>20</v>
      </c>
      <c r="W43" s="16">
        <v>19</v>
      </c>
      <c r="X43" s="16">
        <v>25</v>
      </c>
      <c r="Y43" s="16">
        <v>44</v>
      </c>
      <c r="Z43" s="16">
        <v>14</v>
      </c>
      <c r="AA43" s="16">
        <v>40</v>
      </c>
      <c r="AB43" s="16" t="s">
        <v>455</v>
      </c>
      <c r="AC43" s="16" t="s">
        <v>455</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9550</v>
      </c>
      <c r="T44" s="16" t="s">
        <v>3997</v>
      </c>
      <c r="U44" s="16" t="s">
        <v>455</v>
      </c>
      <c r="V44" s="16">
        <v>20</v>
      </c>
      <c r="W44" s="16">
        <v>50</v>
      </c>
      <c r="X44" s="16">
        <v>48</v>
      </c>
      <c r="Y44" s="16">
        <v>43</v>
      </c>
      <c r="Z44" s="16">
        <v>15</v>
      </c>
      <c r="AA44" s="16">
        <v>2</v>
      </c>
      <c r="AB44" s="16" t="s">
        <v>455</v>
      </c>
      <c r="AC44" s="16" t="s">
        <v>455</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9551</v>
      </c>
      <c r="T45" s="16" t="s">
        <v>3997</v>
      </c>
      <c r="U45" s="16" t="s">
        <v>455</v>
      </c>
      <c r="V45" s="16">
        <v>19</v>
      </c>
      <c r="W45" s="16">
        <v>3</v>
      </c>
      <c r="X45" s="16">
        <v>25</v>
      </c>
      <c r="Y45" s="16">
        <v>42</v>
      </c>
      <c r="Z45" s="16">
        <v>43</v>
      </c>
      <c r="AA45" s="16">
        <v>2</v>
      </c>
      <c r="AB45" s="16" t="s">
        <v>455</v>
      </c>
      <c r="AC45" s="16" t="s">
        <v>455</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9552</v>
      </c>
      <c r="T46" s="16" t="s">
        <v>3997</v>
      </c>
      <c r="U46" s="16" t="s">
        <v>455</v>
      </c>
      <c r="V46" s="16">
        <v>17</v>
      </c>
      <c r="W46" s="16">
        <v>52</v>
      </c>
      <c r="X46" s="16">
        <v>58</v>
      </c>
      <c r="Y46" s="16">
        <v>44</v>
      </c>
      <c r="Z46" s="16">
        <v>10</v>
      </c>
      <c r="AA46" s="16">
        <v>32</v>
      </c>
      <c r="AB46" s="16" t="s">
        <v>455</v>
      </c>
      <c r="AC46" s="16" t="s">
        <v>455</v>
      </c>
      <c r="AD46" s="16" t="s">
        <v>455</v>
      </c>
    </row>
    <row r="47" spans="1:30" s="16" customFormat="1" ht="14.25" customHeight="1">
      <c r="A47" s="16">
        <v>669</v>
      </c>
      <c r="B47" s="16" t="s">
        <v>51</v>
      </c>
      <c r="C47" s="3">
        <v>40857</v>
      </c>
      <c r="D47" s="3">
        <v>41306</v>
      </c>
      <c r="E47" s="16" t="s">
        <v>1307</v>
      </c>
      <c r="F47" s="16" t="s">
        <v>1308</v>
      </c>
      <c r="G47" s="16" t="s">
        <v>183</v>
      </c>
      <c r="H47" s="16" t="s">
        <v>16273</v>
      </c>
      <c r="I47" s="3">
        <v>41169</v>
      </c>
      <c r="J47" s="16" t="s">
        <v>14700</v>
      </c>
      <c r="K47" s="16" t="s">
        <v>4231</v>
      </c>
      <c r="L47" s="16" t="s">
        <v>4232</v>
      </c>
      <c r="M47" s="16" t="s">
        <v>14079</v>
      </c>
      <c r="N47" s="16" t="s">
        <v>16274</v>
      </c>
      <c r="O47" s="16" t="s">
        <v>1844</v>
      </c>
      <c r="P47" s="3">
        <v>41376</v>
      </c>
      <c r="Q47" s="28" t="s">
        <v>14701</v>
      </c>
      <c r="R47" s="16" t="s">
        <v>16275</v>
      </c>
      <c r="S47" s="16" t="s">
        <v>9553</v>
      </c>
      <c r="T47" s="16" t="s">
        <v>14834</v>
      </c>
      <c r="U47" s="16" t="s">
        <v>14926</v>
      </c>
      <c r="V47" s="16">
        <v>15</v>
      </c>
      <c r="W47" s="16">
        <v>57</v>
      </c>
      <c r="X47" s="16">
        <v>87</v>
      </c>
      <c r="Y47" s="16">
        <v>41</v>
      </c>
      <c r="Z47" s="16">
        <v>29</v>
      </c>
      <c r="AA47" s="16">
        <v>77</v>
      </c>
      <c r="AB47" s="16" t="s">
        <v>455</v>
      </c>
      <c r="AC47" s="16" t="s">
        <v>455</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9554</v>
      </c>
      <c r="T48" s="16" t="s">
        <v>3997</v>
      </c>
      <c r="U48" s="16" t="s">
        <v>455</v>
      </c>
      <c r="V48" s="16">
        <v>18</v>
      </c>
      <c r="W48" s="16">
        <v>31</v>
      </c>
      <c r="X48" s="16">
        <v>6</v>
      </c>
      <c r="Y48" s="16">
        <v>49</v>
      </c>
      <c r="Z48" s="16">
        <v>30</v>
      </c>
      <c r="AA48" s="16" t="s">
        <v>455</v>
      </c>
      <c r="AB48" s="16" t="s">
        <v>455</v>
      </c>
      <c r="AC48" s="16" t="s">
        <v>455</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9555</v>
      </c>
      <c r="T49" s="16" t="s">
        <v>3997</v>
      </c>
      <c r="U49" s="16" t="s">
        <v>455</v>
      </c>
      <c r="V49" s="16">
        <v>20</v>
      </c>
      <c r="W49" s="16">
        <v>41</v>
      </c>
      <c r="X49" s="16">
        <v>51</v>
      </c>
      <c r="Y49" s="16">
        <v>41</v>
      </c>
      <c r="Z49" s="16">
        <v>55</v>
      </c>
      <c r="AA49" s="16">
        <v>25</v>
      </c>
      <c r="AB49" s="16" t="s">
        <v>455</v>
      </c>
      <c r="AC49" s="16" t="s">
        <v>455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9556</v>
      </c>
      <c r="S50" s="16" t="s">
        <v>9557</v>
      </c>
      <c r="T50" s="16" t="s">
        <v>3997</v>
      </c>
      <c r="U50" s="16" t="s">
        <v>455</v>
      </c>
      <c r="V50" s="16">
        <v>18</v>
      </c>
      <c r="W50" s="16">
        <v>14</v>
      </c>
      <c r="X50" s="16">
        <v>58</v>
      </c>
      <c r="Y50" s="16">
        <v>41</v>
      </c>
      <c r="Z50" s="16">
        <v>43</v>
      </c>
      <c r="AA50" s="16">
        <v>32</v>
      </c>
      <c r="AB50" s="16" t="s">
        <v>455</v>
      </c>
      <c r="AC50" s="16" t="s">
        <v>455</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9558</v>
      </c>
      <c r="T51" s="16" t="s">
        <v>3997</v>
      </c>
      <c r="U51" s="16" t="s">
        <v>455</v>
      </c>
      <c r="V51" s="16">
        <v>21</v>
      </c>
      <c r="W51" s="16">
        <v>1</v>
      </c>
      <c r="X51" s="16">
        <v>32</v>
      </c>
      <c r="Y51" s="16">
        <v>45</v>
      </c>
      <c r="Z51" s="16">
        <v>10</v>
      </c>
      <c r="AA51" s="16">
        <v>29</v>
      </c>
      <c r="AB51" s="16" t="s">
        <v>455</v>
      </c>
      <c r="AC51" s="16" t="s">
        <v>455</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18437</v>
      </c>
      <c r="K52" s="16" t="s">
        <v>80</v>
      </c>
      <c r="L52" s="16" t="s">
        <v>4237</v>
      </c>
      <c r="M52" s="16" t="s">
        <v>18438</v>
      </c>
      <c r="N52" s="16" t="s">
        <v>251</v>
      </c>
      <c r="O52" s="16" t="s">
        <v>1328</v>
      </c>
      <c r="P52" s="3">
        <v>40919</v>
      </c>
      <c r="Q52" s="16" t="s">
        <v>455</v>
      </c>
      <c r="R52" s="16" t="s">
        <v>455</v>
      </c>
      <c r="S52" s="16" t="s">
        <v>9559</v>
      </c>
      <c r="T52" s="16" t="s">
        <v>3997</v>
      </c>
      <c r="U52" s="16" t="s">
        <v>455</v>
      </c>
      <c r="V52" s="16">
        <v>16</v>
      </c>
      <c r="W52" s="16">
        <v>37</v>
      </c>
      <c r="X52" s="16">
        <v>10</v>
      </c>
      <c r="Y52" s="16">
        <v>42</v>
      </c>
      <c r="Z52" s="16">
        <v>11</v>
      </c>
      <c r="AA52" s="16">
        <v>1</v>
      </c>
      <c r="AB52" s="16" t="s">
        <v>455</v>
      </c>
      <c r="AC52" s="16" t="s">
        <v>455</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9560</v>
      </c>
      <c r="T53" s="16" t="s">
        <v>3997</v>
      </c>
      <c r="U53" s="16" t="s">
        <v>455</v>
      </c>
      <c r="V53" s="16">
        <v>18</v>
      </c>
      <c r="W53" s="16">
        <v>34</v>
      </c>
      <c r="X53" s="16">
        <v>49</v>
      </c>
      <c r="Y53" s="16">
        <v>47</v>
      </c>
      <c r="Z53" s="16">
        <v>52</v>
      </c>
      <c r="AA53" s="16">
        <v>26</v>
      </c>
      <c r="AB53" s="16" t="s">
        <v>455</v>
      </c>
      <c r="AC53" s="16" t="s">
        <v>455</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15299</v>
      </c>
      <c r="N54" s="16" t="s">
        <v>361</v>
      </c>
      <c r="O54" s="16" t="s">
        <v>1450</v>
      </c>
      <c r="P54" s="3">
        <v>40920</v>
      </c>
      <c r="Q54" s="16" t="s">
        <v>455</v>
      </c>
      <c r="R54" s="16" t="s">
        <v>455</v>
      </c>
      <c r="S54" s="16" t="s">
        <v>9561</v>
      </c>
      <c r="T54" s="16" t="s">
        <v>3997</v>
      </c>
      <c r="U54" s="16" t="s">
        <v>455</v>
      </c>
      <c r="V54" s="16">
        <v>18</v>
      </c>
      <c r="W54" s="16">
        <v>45</v>
      </c>
      <c r="X54" s="16">
        <v>43</v>
      </c>
      <c r="Y54" s="16">
        <v>41</v>
      </c>
      <c r="Z54" s="16">
        <v>18</v>
      </c>
      <c r="AA54" s="16">
        <v>25</v>
      </c>
      <c r="AB54" s="16" t="s">
        <v>455</v>
      </c>
      <c r="AC54" s="16" t="s">
        <v>455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9562</v>
      </c>
      <c r="T55" s="16" t="s">
        <v>3997</v>
      </c>
      <c r="U55" s="16" t="s">
        <v>455</v>
      </c>
      <c r="V55" s="16">
        <v>17</v>
      </c>
      <c r="W55" s="16">
        <v>4</v>
      </c>
      <c r="X55" s="16">
        <v>46</v>
      </c>
      <c r="Y55" s="16">
        <v>44</v>
      </c>
      <c r="Z55" s="16">
        <v>12</v>
      </c>
      <c r="AA55" s="16">
        <v>20</v>
      </c>
      <c r="AB55" s="16" t="s">
        <v>455</v>
      </c>
      <c r="AC55" s="16" t="s">
        <v>455</v>
      </c>
      <c r="AD55" s="16" t="s">
        <v>455</v>
      </c>
    </row>
    <row r="56" spans="1:30" s="16" customFormat="1" ht="14.25" customHeight="1">
      <c r="A56" s="16">
        <v>679</v>
      </c>
      <c r="B56" s="16" t="s">
        <v>69</v>
      </c>
      <c r="C56" s="3">
        <v>40857</v>
      </c>
      <c r="D56" s="3">
        <v>41104</v>
      </c>
      <c r="E56" s="16" t="s">
        <v>1307</v>
      </c>
      <c r="F56" s="16" t="s">
        <v>1308</v>
      </c>
      <c r="G56" s="16" t="s">
        <v>193</v>
      </c>
      <c r="H56" s="16" t="s">
        <v>12032</v>
      </c>
      <c r="I56" s="3">
        <v>41247</v>
      </c>
      <c r="J56" s="16" t="s">
        <v>1455</v>
      </c>
      <c r="K56" s="16" t="s">
        <v>70</v>
      </c>
      <c r="L56" s="16" t="s">
        <v>4241</v>
      </c>
      <c r="M56" s="16" t="s">
        <v>4242</v>
      </c>
      <c r="N56" s="16" t="s">
        <v>12033</v>
      </c>
      <c r="O56" s="16" t="s">
        <v>9206</v>
      </c>
      <c r="P56" s="3">
        <v>41254</v>
      </c>
      <c r="Q56" s="16" t="s">
        <v>3768</v>
      </c>
      <c r="R56" s="16" t="s">
        <v>12034</v>
      </c>
      <c r="S56" s="16" t="s">
        <v>9563</v>
      </c>
      <c r="T56" s="16" t="s">
        <v>14834</v>
      </c>
      <c r="U56" s="16" t="s">
        <v>14835</v>
      </c>
      <c r="V56" s="16">
        <v>15</v>
      </c>
      <c r="W56" s="16">
        <v>17</v>
      </c>
      <c r="X56" s="16">
        <v>54</v>
      </c>
      <c r="Y56" s="16">
        <v>44</v>
      </c>
      <c r="Z56" s="16">
        <v>24</v>
      </c>
      <c r="AA56" s="16">
        <v>33</v>
      </c>
      <c r="AB56" s="16" t="s">
        <v>455</v>
      </c>
      <c r="AC56" s="16" t="s">
        <v>455</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9564</v>
      </c>
      <c r="T57" s="16" t="s">
        <v>3997</v>
      </c>
      <c r="U57" s="16" t="s">
        <v>455</v>
      </c>
      <c r="V57" s="16">
        <v>22</v>
      </c>
      <c r="W57" s="16">
        <v>9</v>
      </c>
      <c r="X57" s="16">
        <v>6</v>
      </c>
      <c r="Y57" s="16">
        <v>46</v>
      </c>
      <c r="Z57" s="16">
        <v>2</v>
      </c>
      <c r="AA57" s="16">
        <v>25</v>
      </c>
      <c r="AB57" s="16" t="s">
        <v>455</v>
      </c>
      <c r="AC57" s="16" t="s">
        <v>455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9565</v>
      </c>
      <c r="T58" s="16" t="s">
        <v>3997</v>
      </c>
      <c r="U58" s="16" t="s">
        <v>455</v>
      </c>
      <c r="V58" s="16">
        <v>21</v>
      </c>
      <c r="W58" s="16">
        <v>17</v>
      </c>
      <c r="X58" s="16">
        <v>55</v>
      </c>
      <c r="Y58" s="16">
        <v>44</v>
      </c>
      <c r="Z58" s="16">
        <v>39</v>
      </c>
      <c r="AA58" s="16">
        <v>12</v>
      </c>
      <c r="AB58" s="16" t="s">
        <v>455</v>
      </c>
      <c r="AC58" s="16" t="s">
        <v>455</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9566</v>
      </c>
      <c r="T59" s="16" t="s">
        <v>3997</v>
      </c>
      <c r="U59" s="16" t="s">
        <v>455</v>
      </c>
      <c r="V59" s="16">
        <v>19</v>
      </c>
      <c r="W59" s="16">
        <v>56</v>
      </c>
      <c r="X59" s="16">
        <v>15</v>
      </c>
      <c r="Y59" s="16">
        <v>47</v>
      </c>
      <c r="Z59" s="16">
        <v>32</v>
      </c>
      <c r="AA59" s="16">
        <v>27</v>
      </c>
      <c r="AB59" s="16" t="s">
        <v>455</v>
      </c>
      <c r="AC59" s="16" t="s">
        <v>455</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9567</v>
      </c>
      <c r="T60" s="16" t="s">
        <v>3997</v>
      </c>
      <c r="U60" s="16" t="s">
        <v>455</v>
      </c>
      <c r="V60" s="16">
        <v>19</v>
      </c>
      <c r="W60" s="16">
        <v>7</v>
      </c>
      <c r="X60" s="16">
        <v>24</v>
      </c>
      <c r="Y60" s="16">
        <v>44</v>
      </c>
      <c r="Z60" s="16">
        <v>19</v>
      </c>
      <c r="AA60" s="16">
        <v>18</v>
      </c>
      <c r="AB60" s="16" t="s">
        <v>455</v>
      </c>
      <c r="AC60" s="16" t="s">
        <v>455</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9568</v>
      </c>
      <c r="T61" s="16" t="s">
        <v>3997</v>
      </c>
      <c r="U61" s="16" t="s">
        <v>455</v>
      </c>
      <c r="V61" s="16">
        <v>17</v>
      </c>
      <c r="W61" s="16">
        <v>4</v>
      </c>
      <c r="X61" s="16">
        <v>46</v>
      </c>
      <c r="Y61" s="16">
        <v>44</v>
      </c>
      <c r="Z61" s="16">
        <v>12</v>
      </c>
      <c r="AA61" s="16">
        <v>20</v>
      </c>
      <c r="AB61" s="16" t="s">
        <v>455</v>
      </c>
      <c r="AC61" s="16" t="s">
        <v>455</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9569</v>
      </c>
      <c r="T62" s="16" t="s">
        <v>3997</v>
      </c>
      <c r="U62" s="16" t="s">
        <v>455</v>
      </c>
      <c r="V62" s="16">
        <v>18</v>
      </c>
      <c r="W62" s="16">
        <v>4</v>
      </c>
      <c r="X62" s="16">
        <v>3</v>
      </c>
      <c r="Y62" s="16">
        <v>41</v>
      </c>
      <c r="Z62" s="16">
        <v>16</v>
      </c>
      <c r="AA62" s="16">
        <v>14</v>
      </c>
      <c r="AB62" s="16" t="s">
        <v>455</v>
      </c>
      <c r="AC62" s="16" t="s">
        <v>455</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9570</v>
      </c>
      <c r="T63" s="16" t="s">
        <v>3997</v>
      </c>
      <c r="U63" s="16" t="s">
        <v>455</v>
      </c>
      <c r="V63" s="16">
        <v>17</v>
      </c>
      <c r="W63" s="16">
        <v>50</v>
      </c>
      <c r="X63" s="16">
        <v>37</v>
      </c>
      <c r="Y63" s="16">
        <v>46</v>
      </c>
      <c r="Z63" s="16">
        <v>30</v>
      </c>
      <c r="AA63" s="16">
        <v>49</v>
      </c>
      <c r="AB63" s="16" t="s">
        <v>455</v>
      </c>
      <c r="AC63" s="16" t="s">
        <v>455</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9571</v>
      </c>
      <c r="T64" s="16" t="s">
        <v>3997</v>
      </c>
      <c r="U64" s="16" t="s">
        <v>455</v>
      </c>
      <c r="V64" s="16">
        <v>19</v>
      </c>
      <c r="W64" s="16">
        <v>32</v>
      </c>
      <c r="X64" s="16">
        <v>35</v>
      </c>
      <c r="Y64" s="16">
        <v>50</v>
      </c>
      <c r="Z64" s="16">
        <v>34</v>
      </c>
      <c r="AA64" s="16">
        <v>21</v>
      </c>
      <c r="AB64" s="16" t="s">
        <v>455</v>
      </c>
      <c r="AC64" s="16" t="s">
        <v>455</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9572</v>
      </c>
      <c r="T65" s="16" t="s">
        <v>3997</v>
      </c>
      <c r="U65" s="16" t="s">
        <v>455</v>
      </c>
      <c r="V65" s="16">
        <v>16</v>
      </c>
      <c r="W65" s="16">
        <v>7</v>
      </c>
      <c r="X65" s="16">
        <v>10</v>
      </c>
      <c r="Y65" s="16">
        <v>44</v>
      </c>
      <c r="Z65" s="16">
        <v>34</v>
      </c>
      <c r="AA65" s="16">
        <v>59</v>
      </c>
      <c r="AB65" s="16" t="s">
        <v>455</v>
      </c>
      <c r="AC65" s="16" t="s">
        <v>455</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9573</v>
      </c>
      <c r="T66" s="16" t="s">
        <v>3997</v>
      </c>
      <c r="U66" s="16" t="s">
        <v>455</v>
      </c>
      <c r="V66" s="16">
        <v>19</v>
      </c>
      <c r="W66" s="16">
        <v>30</v>
      </c>
      <c r="X66" s="16">
        <v>54</v>
      </c>
      <c r="Y66" s="16">
        <v>44</v>
      </c>
      <c r="Z66" s="16">
        <v>40</v>
      </c>
      <c r="AA66" s="16">
        <v>36</v>
      </c>
      <c r="AB66" s="16" t="s">
        <v>455</v>
      </c>
      <c r="AC66" s="16" t="s">
        <v>455</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9574</v>
      </c>
      <c r="T67" s="16" t="s">
        <v>3997</v>
      </c>
      <c r="U67" s="16" t="s">
        <v>455</v>
      </c>
      <c r="V67" s="16">
        <v>19</v>
      </c>
      <c r="W67" s="16">
        <v>13</v>
      </c>
      <c r="X67" s="16">
        <v>15</v>
      </c>
      <c r="Y67" s="16">
        <v>42</v>
      </c>
      <c r="Z67" s="16">
        <v>36</v>
      </c>
      <c r="AA67" s="16">
        <v>22</v>
      </c>
      <c r="AB67" s="16" t="s">
        <v>455</v>
      </c>
      <c r="AC67" s="16" t="s">
        <v>455</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9575</v>
      </c>
      <c r="T68" s="16" t="s">
        <v>3997</v>
      </c>
      <c r="U68" s="16" t="s">
        <v>455</v>
      </c>
      <c r="V68" s="16">
        <v>18</v>
      </c>
      <c r="W68" s="16">
        <v>19</v>
      </c>
      <c r="X68" s="16">
        <v>27</v>
      </c>
      <c r="Y68" s="16">
        <v>44</v>
      </c>
      <c r="Z68" s="16">
        <v>7</v>
      </c>
      <c r="AA68" s="16">
        <v>10</v>
      </c>
      <c r="AB68" s="16" t="s">
        <v>455</v>
      </c>
      <c r="AC68" s="16" t="s">
        <v>455</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9576</v>
      </c>
      <c r="T69" s="16" t="s">
        <v>3997</v>
      </c>
      <c r="U69" s="16" t="s">
        <v>455</v>
      </c>
      <c r="V69" s="16">
        <v>18</v>
      </c>
      <c r="W69" s="16">
        <v>32</v>
      </c>
      <c r="X69" s="16">
        <v>35</v>
      </c>
      <c r="Y69" s="16">
        <v>44</v>
      </c>
      <c r="Z69" s="16">
        <v>36</v>
      </c>
      <c r="AA69" s="16">
        <v>8</v>
      </c>
      <c r="AB69" s="16" t="s">
        <v>455</v>
      </c>
      <c r="AC69" s="16" t="s">
        <v>455</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14702</v>
      </c>
      <c r="N70" s="16" t="s">
        <v>372</v>
      </c>
      <c r="O70" s="16" t="s">
        <v>1493</v>
      </c>
      <c r="P70" s="3">
        <v>40921</v>
      </c>
      <c r="Q70" s="16" t="s">
        <v>455</v>
      </c>
      <c r="R70" s="16" t="s">
        <v>455</v>
      </c>
      <c r="S70" s="16" t="s">
        <v>9577</v>
      </c>
      <c r="T70" s="16" t="s">
        <v>3997</v>
      </c>
      <c r="U70" s="16" t="s">
        <v>455</v>
      </c>
      <c r="V70" s="16">
        <v>21</v>
      </c>
      <c r="W70" s="16">
        <v>12</v>
      </c>
      <c r="X70" s="16">
        <v>59</v>
      </c>
      <c r="Y70" s="16">
        <v>44</v>
      </c>
      <c r="Z70" s="16">
        <v>36</v>
      </c>
      <c r="AA70" s="16">
        <v>51</v>
      </c>
      <c r="AB70" s="16" t="s">
        <v>455</v>
      </c>
      <c r="AC70" s="16" t="s">
        <v>455</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9578</v>
      </c>
      <c r="T71" s="16" t="s">
        <v>3997</v>
      </c>
      <c r="U71" s="16" t="s">
        <v>455</v>
      </c>
      <c r="V71" s="16">
        <v>18</v>
      </c>
      <c r="W71" s="16">
        <v>26</v>
      </c>
      <c r="X71" s="16">
        <v>17</v>
      </c>
      <c r="Y71" s="16">
        <v>41</v>
      </c>
      <c r="Z71" s="16">
        <v>30</v>
      </c>
      <c r="AA71" s="16">
        <v>2</v>
      </c>
      <c r="AB71" s="16" t="s">
        <v>455</v>
      </c>
      <c r="AC71" s="16" t="s">
        <v>455</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9579</v>
      </c>
      <c r="T72" s="16" t="s">
        <v>3997</v>
      </c>
      <c r="U72" s="16" t="s">
        <v>455</v>
      </c>
      <c r="V72" s="16">
        <v>21</v>
      </c>
      <c r="W72" s="16">
        <v>42</v>
      </c>
      <c r="X72" s="16">
        <v>19</v>
      </c>
      <c r="Y72" s="16">
        <v>43</v>
      </c>
      <c r="Z72" s="16">
        <v>44</v>
      </c>
      <c r="AA72" s="16">
        <v>42</v>
      </c>
      <c r="AB72" s="16" t="s">
        <v>455</v>
      </c>
      <c r="AC72" s="16" t="s">
        <v>455</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9580</v>
      </c>
      <c r="T73" s="16" t="s">
        <v>3997</v>
      </c>
      <c r="U73" s="16" t="s">
        <v>455</v>
      </c>
      <c r="V73" s="16">
        <v>17</v>
      </c>
      <c r="W73" s="16">
        <v>4</v>
      </c>
      <c r="X73" s="16">
        <v>12</v>
      </c>
      <c r="Y73" s="16">
        <v>41</v>
      </c>
      <c r="Z73" s="16">
        <v>28</v>
      </c>
      <c r="AA73" s="16">
        <v>53</v>
      </c>
      <c r="AB73" s="16" t="s">
        <v>455</v>
      </c>
      <c r="AC73" s="16" t="s">
        <v>455</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9581</v>
      </c>
      <c r="T74" s="16" t="s">
        <v>3997</v>
      </c>
      <c r="U74" s="16" t="s">
        <v>455</v>
      </c>
      <c r="V74" s="16">
        <v>21</v>
      </c>
      <c r="W74" s="16">
        <v>22</v>
      </c>
      <c r="X74" s="16">
        <v>39</v>
      </c>
      <c r="Y74" s="16">
        <v>42</v>
      </c>
      <c r="Z74" s="16">
        <v>19</v>
      </c>
      <c r="AA74" s="16">
        <v>2</v>
      </c>
      <c r="AB74" s="16" t="s">
        <v>455</v>
      </c>
      <c r="AC74" s="16" t="s">
        <v>455</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9582</v>
      </c>
      <c r="T75" s="16" t="s">
        <v>3997</v>
      </c>
      <c r="U75" s="16" t="s">
        <v>455</v>
      </c>
      <c r="V75" s="16">
        <v>20</v>
      </c>
      <c r="W75" s="16">
        <v>39</v>
      </c>
      <c r="X75" s="16">
        <v>2</v>
      </c>
      <c r="Y75" s="16">
        <v>44</v>
      </c>
      <c r="Z75" s="16">
        <v>29</v>
      </c>
      <c r="AA75" s="16">
        <v>42</v>
      </c>
      <c r="AB75" s="16" t="s">
        <v>455</v>
      </c>
      <c r="AC75" s="16" t="s">
        <v>455</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9583</v>
      </c>
      <c r="T76" s="16" t="s">
        <v>3997</v>
      </c>
      <c r="U76" s="16" t="s">
        <v>455</v>
      </c>
      <c r="V76" s="16">
        <v>19</v>
      </c>
      <c r="W76" s="16">
        <v>46</v>
      </c>
      <c r="X76" s="16">
        <v>0</v>
      </c>
      <c r="Y76" s="16">
        <v>43</v>
      </c>
      <c r="Z76" s="16">
        <v>51</v>
      </c>
      <c r="AA76" s="16">
        <v>9</v>
      </c>
      <c r="AB76" s="16" t="s">
        <v>455</v>
      </c>
      <c r="AC76" s="16" t="s">
        <v>455</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19227</v>
      </c>
      <c r="S77" s="16" t="s">
        <v>9584</v>
      </c>
      <c r="T77" s="16" t="s">
        <v>3997</v>
      </c>
      <c r="U77" s="16" t="s">
        <v>455</v>
      </c>
      <c r="V77" s="16">
        <v>19</v>
      </c>
      <c r="W77" s="16">
        <v>47</v>
      </c>
      <c r="X77" s="16">
        <v>8</v>
      </c>
      <c r="Y77" s="16">
        <v>43</v>
      </c>
      <c r="Z77" s="16">
        <v>55</v>
      </c>
      <c r="AA77" s="16">
        <v>59</v>
      </c>
      <c r="AB77" s="16" t="s">
        <v>455</v>
      </c>
      <c r="AC77" s="16" t="s">
        <v>455</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9585</v>
      </c>
      <c r="T78" s="16" t="s">
        <v>3997</v>
      </c>
      <c r="U78" s="16" t="s">
        <v>455</v>
      </c>
      <c r="V78" s="16">
        <v>19</v>
      </c>
      <c r="W78" s="16">
        <v>45</v>
      </c>
      <c r="X78" s="16">
        <v>54</v>
      </c>
      <c r="Y78" s="16">
        <v>43</v>
      </c>
      <c r="Z78" s="16">
        <v>51</v>
      </c>
      <c r="AA78" s="16">
        <v>40</v>
      </c>
      <c r="AB78" s="16" t="s">
        <v>455</v>
      </c>
      <c r="AC78" s="16" t="s">
        <v>455</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9586</v>
      </c>
      <c r="T79" s="16" t="s">
        <v>3997</v>
      </c>
      <c r="U79" s="16" t="s">
        <v>455</v>
      </c>
      <c r="V79" s="16">
        <v>19</v>
      </c>
      <c r="W79" s="16">
        <v>47</v>
      </c>
      <c r="X79" s="16">
        <v>12</v>
      </c>
      <c r="Y79" s="16">
        <v>43</v>
      </c>
      <c r="Z79" s="16">
        <v>55</v>
      </c>
      <c r="AA79" s="16">
        <v>43</v>
      </c>
      <c r="AB79" s="16" t="s">
        <v>455</v>
      </c>
      <c r="AC79" s="16" t="s">
        <v>455</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9587</v>
      </c>
      <c r="T80" s="16" t="s">
        <v>3997</v>
      </c>
      <c r="U80" s="16" t="s">
        <v>455</v>
      </c>
      <c r="V80" s="16">
        <v>19</v>
      </c>
      <c r="W80" s="16">
        <v>47</v>
      </c>
      <c r="X80" s="16">
        <v>8</v>
      </c>
      <c r="Y80" s="16">
        <v>43</v>
      </c>
      <c r="Z80" s="16">
        <v>55</v>
      </c>
      <c r="AA80" s="16">
        <v>44</v>
      </c>
      <c r="AB80" s="16" t="s">
        <v>455</v>
      </c>
      <c r="AC80" s="16" t="s">
        <v>455</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9588</v>
      </c>
      <c r="T81" s="16" t="s">
        <v>3997</v>
      </c>
      <c r="U81" s="16" t="s">
        <v>455</v>
      </c>
      <c r="V81" s="16">
        <v>19</v>
      </c>
      <c r="W81" s="16">
        <v>43</v>
      </c>
      <c r="X81" s="16">
        <v>26</v>
      </c>
      <c r="Y81" s="16">
        <v>43</v>
      </c>
      <c r="Z81" s="16">
        <v>50</v>
      </c>
      <c r="AA81" s="16">
        <v>46</v>
      </c>
      <c r="AB81" s="16" t="s">
        <v>455</v>
      </c>
      <c r="AC81" s="16" t="s">
        <v>455</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9589</v>
      </c>
      <c r="S82" s="16" t="s">
        <v>9590</v>
      </c>
      <c r="T82" s="16" t="s">
        <v>3997</v>
      </c>
      <c r="U82" s="16" t="s">
        <v>455</v>
      </c>
      <c r="V82" s="16">
        <v>19</v>
      </c>
      <c r="W82" s="16">
        <v>45</v>
      </c>
      <c r="X82" s="16">
        <v>23</v>
      </c>
      <c r="Y82" s="16">
        <v>43</v>
      </c>
      <c r="Z82" s="16">
        <v>50</v>
      </c>
      <c r="AA82" s="16">
        <v>49</v>
      </c>
      <c r="AB82" s="16" t="s">
        <v>455</v>
      </c>
      <c r="AC82" s="16" t="s">
        <v>455</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9591</v>
      </c>
      <c r="T83" s="16" t="s">
        <v>3997</v>
      </c>
      <c r="U83" s="16" t="s">
        <v>455</v>
      </c>
      <c r="V83" s="16">
        <v>19</v>
      </c>
      <c r="W83" s="16">
        <v>45</v>
      </c>
      <c r="X83" s="16">
        <v>57</v>
      </c>
      <c r="Y83" s="16">
        <v>43</v>
      </c>
      <c r="Z83" s="16">
        <v>51</v>
      </c>
      <c r="AA83" s="16">
        <v>23</v>
      </c>
      <c r="AB83" s="16" t="s">
        <v>455</v>
      </c>
      <c r="AC83" s="16" t="s">
        <v>455</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9592</v>
      </c>
      <c r="T84" s="16" t="s">
        <v>3997</v>
      </c>
      <c r="U84" s="16" t="s">
        <v>455</v>
      </c>
      <c r="V84" s="16">
        <v>19</v>
      </c>
      <c r="W84" s="16">
        <v>47</v>
      </c>
      <c r="X84" s="16">
        <v>12</v>
      </c>
      <c r="Y84" s="16">
        <v>43</v>
      </c>
      <c r="Z84" s="16">
        <v>55</v>
      </c>
      <c r="AA84" s="16">
        <v>43</v>
      </c>
      <c r="AB84" s="16" t="s">
        <v>455</v>
      </c>
      <c r="AC84" s="16" t="s">
        <v>455</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9593</v>
      </c>
      <c r="T85" s="16" t="s">
        <v>3997</v>
      </c>
      <c r="U85" s="16" t="s">
        <v>455</v>
      </c>
      <c r="V85" s="16">
        <v>19</v>
      </c>
      <c r="W85" s="16">
        <v>45</v>
      </c>
      <c r="X85" s="16">
        <v>45</v>
      </c>
      <c r="Y85" s="16">
        <v>43</v>
      </c>
      <c r="Z85" s="16">
        <v>52</v>
      </c>
      <c r="AA85" s="16">
        <v>3</v>
      </c>
      <c r="AB85" s="16" t="s">
        <v>455</v>
      </c>
      <c r="AC85" s="16" t="s">
        <v>455</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9594</v>
      </c>
      <c r="T86" s="16" t="s">
        <v>3997</v>
      </c>
      <c r="U86" s="16" t="s">
        <v>455</v>
      </c>
      <c r="V86" s="16">
        <v>19</v>
      </c>
      <c r="W86" s="16">
        <v>45</v>
      </c>
      <c r="X86" s="16">
        <v>58</v>
      </c>
      <c r="Y86" s="16">
        <v>43</v>
      </c>
      <c r="Z86" s="16">
        <v>52</v>
      </c>
      <c r="AA86" s="16">
        <v>59</v>
      </c>
      <c r="AB86" s="16" t="s">
        <v>455</v>
      </c>
      <c r="AC86" s="16" t="s">
        <v>455</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9595</v>
      </c>
      <c r="T87" s="16" t="s">
        <v>3997</v>
      </c>
      <c r="U87" s="16" t="s">
        <v>455</v>
      </c>
      <c r="V87" s="16">
        <v>19</v>
      </c>
      <c r="W87" s="16">
        <v>46</v>
      </c>
      <c r="X87" s="16">
        <v>59</v>
      </c>
      <c r="Y87" s="16">
        <v>46</v>
      </c>
      <c r="Z87" s="16">
        <v>55</v>
      </c>
      <c r="AA87" s="16">
        <v>38</v>
      </c>
      <c r="AB87" s="16" t="s">
        <v>455</v>
      </c>
      <c r="AC87" s="16" t="s">
        <v>455</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9596</v>
      </c>
      <c r="T88" s="16" t="s">
        <v>3997</v>
      </c>
      <c r="U88" s="16" t="s">
        <v>455</v>
      </c>
      <c r="V88" s="16">
        <v>32</v>
      </c>
      <c r="W88" s="16">
        <v>32</v>
      </c>
      <c r="X88" s="16">
        <v>32</v>
      </c>
      <c r="Y88" s="16">
        <v>32</v>
      </c>
      <c r="Z88" s="16">
        <v>32</v>
      </c>
      <c r="AA88" s="16">
        <v>32</v>
      </c>
      <c r="AB88" s="16" t="s">
        <v>455</v>
      </c>
      <c r="AC88" s="16" t="s">
        <v>455</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9597</v>
      </c>
      <c r="T89" s="16" t="s">
        <v>3997</v>
      </c>
      <c r="U89" s="16" t="s">
        <v>455</v>
      </c>
      <c r="V89" s="16">
        <v>32</v>
      </c>
      <c r="W89" s="16">
        <v>32</v>
      </c>
      <c r="X89" s="16">
        <v>32</v>
      </c>
      <c r="Y89" s="16">
        <v>32</v>
      </c>
      <c r="Z89" s="16">
        <v>32</v>
      </c>
      <c r="AA89" s="16">
        <v>32</v>
      </c>
      <c r="AB89" s="16" t="s">
        <v>455</v>
      </c>
      <c r="AC89" s="16" t="s">
        <v>455</v>
      </c>
      <c r="AD89" s="16" t="s">
        <v>455</v>
      </c>
    </row>
    <row r="90" spans="1:30" s="16" customFormat="1" ht="14.25" customHeight="1">
      <c r="A90" s="16" t="s">
        <v>1539</v>
      </c>
      <c r="B90" s="16" t="s">
        <v>2473</v>
      </c>
      <c r="C90" s="3">
        <v>40912</v>
      </c>
      <c r="D90" s="3">
        <v>40957</v>
      </c>
      <c r="E90" s="16" t="s">
        <v>1307</v>
      </c>
      <c r="F90" s="16" t="s">
        <v>1308</v>
      </c>
      <c r="G90" s="16" t="s">
        <v>1531</v>
      </c>
      <c r="H90" s="16" t="s">
        <v>20780</v>
      </c>
      <c r="I90" s="3">
        <v>40912</v>
      </c>
      <c r="J90" s="16" t="s">
        <v>1540</v>
      </c>
      <c r="K90" s="16" t="s">
        <v>1541</v>
      </c>
      <c r="L90" s="16">
        <v>0</v>
      </c>
      <c r="M90" s="16">
        <v>0</v>
      </c>
      <c r="N90" s="16" t="s">
        <v>1542</v>
      </c>
      <c r="O90" s="16" t="s">
        <v>455</v>
      </c>
      <c r="P90" s="3">
        <v>40912</v>
      </c>
      <c r="Q90" s="16" t="s">
        <v>455</v>
      </c>
      <c r="R90" s="16" t="s">
        <v>455</v>
      </c>
      <c r="S90" s="16" t="s">
        <v>9598</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4.25"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9599</v>
      </c>
      <c r="T91" s="16" t="s">
        <v>14834</v>
      </c>
      <c r="U91" s="16" t="s">
        <v>455</v>
      </c>
      <c r="V91" s="16" t="s">
        <v>455</v>
      </c>
      <c r="W91" s="16" t="s">
        <v>455</v>
      </c>
      <c r="X91" s="16" t="s">
        <v>455</v>
      </c>
      <c r="Y91" s="16" t="s">
        <v>455</v>
      </c>
      <c r="Z91" s="16" t="s">
        <v>455</v>
      </c>
      <c r="AA91" s="16" t="s">
        <v>455</v>
      </c>
      <c r="AB91" s="16" t="s">
        <v>455</v>
      </c>
      <c r="AC91" s="16" t="s">
        <v>455</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9600</v>
      </c>
      <c r="T92" s="16" t="s">
        <v>3997</v>
      </c>
      <c r="U92" s="16" t="s">
        <v>455</v>
      </c>
      <c r="V92" s="16">
        <v>19</v>
      </c>
      <c r="W92" s="16">
        <v>57</v>
      </c>
      <c r="X92" s="16">
        <v>10</v>
      </c>
      <c r="Y92" s="16">
        <v>45</v>
      </c>
      <c r="Z92" s="16">
        <v>5</v>
      </c>
      <c r="AA92" s="16">
        <v>5</v>
      </c>
      <c r="AB92" s="16" t="s">
        <v>455</v>
      </c>
      <c r="AC92" s="16" t="s">
        <v>455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9601</v>
      </c>
      <c r="T93" s="16" t="s">
        <v>3997</v>
      </c>
      <c r="U93" s="16" t="s">
        <v>455</v>
      </c>
      <c r="V93" s="16">
        <v>19</v>
      </c>
      <c r="W93" s="16">
        <v>45</v>
      </c>
      <c r="X93" s="16">
        <v>12</v>
      </c>
      <c r="Y93" s="16">
        <v>46</v>
      </c>
      <c r="Z93" s="16">
        <v>23</v>
      </c>
      <c r="AA93" s="16">
        <v>8</v>
      </c>
      <c r="AB93" s="16" t="s">
        <v>455</v>
      </c>
      <c r="AC93" s="16" t="s">
        <v>455</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9602</v>
      </c>
      <c r="T94" s="16" t="s">
        <v>3997</v>
      </c>
      <c r="U94" s="16" t="s">
        <v>455</v>
      </c>
      <c r="V94" s="16">
        <v>18</v>
      </c>
      <c r="W94" s="16">
        <v>38</v>
      </c>
      <c r="X94" s="16">
        <v>25</v>
      </c>
      <c r="Y94" s="16">
        <v>44</v>
      </c>
      <c r="Z94" s="16">
        <v>3</v>
      </c>
      <c r="AA94" s="16">
        <v>34</v>
      </c>
      <c r="AB94" s="16" t="s">
        <v>455</v>
      </c>
      <c r="AC94" s="16" t="s">
        <v>455</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9603</v>
      </c>
      <c r="T95" s="16" t="s">
        <v>3997</v>
      </c>
      <c r="U95" s="16" t="s">
        <v>455</v>
      </c>
      <c r="V95" s="16">
        <v>18</v>
      </c>
      <c r="W95" s="16">
        <v>36</v>
      </c>
      <c r="X95" s="16">
        <v>58</v>
      </c>
      <c r="Y95" s="16">
        <v>43</v>
      </c>
      <c r="Z95" s="16">
        <v>33</v>
      </c>
      <c r="AA95" s="16">
        <v>46</v>
      </c>
      <c r="AB95" s="16" t="s">
        <v>455</v>
      </c>
      <c r="AC95" s="16" t="s">
        <v>455</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9604</v>
      </c>
      <c r="T96" s="16" t="s">
        <v>3997</v>
      </c>
      <c r="U96" s="16" t="s">
        <v>455</v>
      </c>
      <c r="V96" s="16">
        <v>19</v>
      </c>
      <c r="W96" s="16">
        <v>29</v>
      </c>
      <c r="X96" s="16">
        <v>19</v>
      </c>
      <c r="Y96" s="16">
        <v>44</v>
      </c>
      <c r="Z96" s="16">
        <v>9</v>
      </c>
      <c r="AA96" s="16">
        <v>37</v>
      </c>
      <c r="AB96" s="16" t="s">
        <v>455</v>
      </c>
      <c r="AC96" s="16" t="s">
        <v>455</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9605</v>
      </c>
      <c r="T97" s="16" t="s">
        <v>3997</v>
      </c>
      <c r="U97" s="16" t="s">
        <v>455</v>
      </c>
      <c r="V97" s="16">
        <v>19</v>
      </c>
      <c r="W97" s="16">
        <v>19</v>
      </c>
      <c r="X97" s="16">
        <v>37</v>
      </c>
      <c r="Y97" s="16">
        <v>41</v>
      </c>
      <c r="Z97" s="16">
        <v>15</v>
      </c>
      <c r="AA97" s="16">
        <v>15</v>
      </c>
      <c r="AB97" s="16" t="s">
        <v>455</v>
      </c>
      <c r="AC97" s="16" t="s">
        <v>455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9606</v>
      </c>
      <c r="T98" s="16" t="s">
        <v>3997</v>
      </c>
      <c r="U98" s="16" t="s">
        <v>455</v>
      </c>
      <c r="V98" s="16">
        <v>16</v>
      </c>
      <c r="W98" s="16">
        <v>0</v>
      </c>
      <c r="X98" s="16">
        <v>18</v>
      </c>
      <c r="Y98" s="16">
        <v>43</v>
      </c>
      <c r="Z98" s="16">
        <v>3</v>
      </c>
      <c r="AA98" s="16">
        <v>4</v>
      </c>
      <c r="AB98" s="16" t="s">
        <v>455</v>
      </c>
      <c r="AC98" s="16" t="s">
        <v>455</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9607</v>
      </c>
      <c r="T99" s="16" t="s">
        <v>3997</v>
      </c>
      <c r="U99" s="16" t="s">
        <v>455</v>
      </c>
      <c r="V99" s="16">
        <v>16</v>
      </c>
      <c r="W99" s="16">
        <v>5</v>
      </c>
      <c r="X99" s="16">
        <v>45</v>
      </c>
      <c r="Y99" s="16">
        <v>41</v>
      </c>
      <c r="Z99" s="16">
        <v>44</v>
      </c>
      <c r="AA99" s="16">
        <v>49</v>
      </c>
      <c r="AB99" s="16" t="s">
        <v>455</v>
      </c>
      <c r="AC99" s="16" t="s">
        <v>455</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9608</v>
      </c>
      <c r="S100" s="16" t="s">
        <v>9609</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9610</v>
      </c>
      <c r="T101" s="16" t="s">
        <v>3997</v>
      </c>
      <c r="U101" s="16" t="s">
        <v>455</v>
      </c>
      <c r="V101" s="16">
        <v>21</v>
      </c>
      <c r="W101" s="16">
        <v>36</v>
      </c>
      <c r="X101" s="16">
        <v>5</v>
      </c>
      <c r="Y101" s="16">
        <v>44</v>
      </c>
      <c r="Z101" s="16">
        <v>6</v>
      </c>
      <c r="AA101" s="16">
        <v>17</v>
      </c>
      <c r="AB101" s="16" t="s">
        <v>455</v>
      </c>
      <c r="AC101" s="16" t="s">
        <v>455</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9611</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9612</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9613</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9614</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9615</v>
      </c>
      <c r="S106" s="16" t="s">
        <v>9616</v>
      </c>
      <c r="T106" s="16" t="s">
        <v>3997</v>
      </c>
      <c r="U106" s="16" t="s">
        <v>455</v>
      </c>
      <c r="V106" s="16">
        <v>16</v>
      </c>
      <c r="W106" s="16">
        <v>22</v>
      </c>
      <c r="X106" s="16">
        <v>5</v>
      </c>
      <c r="Y106" s="16">
        <v>45</v>
      </c>
      <c r="Z106" s="16">
        <v>4</v>
      </c>
      <c r="AA106" s="16">
        <v>13</v>
      </c>
      <c r="AB106" s="16" t="s">
        <v>455</v>
      </c>
      <c r="AC106" s="16" t="s">
        <v>455</v>
      </c>
      <c r="AD106" s="16" t="s">
        <v>455</v>
      </c>
    </row>
    <row r="107" spans="1:30" s="16" customFormat="1" ht="14.25" customHeight="1">
      <c r="A107" s="16">
        <v>786</v>
      </c>
      <c r="B107" s="16" t="s">
        <v>698</v>
      </c>
      <c r="C107" s="3">
        <v>40948</v>
      </c>
      <c r="D107" s="3">
        <v>41160</v>
      </c>
      <c r="E107" s="16" t="s">
        <v>1307</v>
      </c>
      <c r="F107" s="16" t="s">
        <v>1308</v>
      </c>
      <c r="G107" s="16" t="s">
        <v>1609</v>
      </c>
      <c r="H107" s="16" t="s">
        <v>11916</v>
      </c>
      <c r="I107" s="3">
        <v>41156</v>
      </c>
      <c r="J107" s="16" t="s">
        <v>1610</v>
      </c>
      <c r="K107" s="16" t="s">
        <v>6483</v>
      </c>
      <c r="L107" s="16" t="s">
        <v>4287</v>
      </c>
      <c r="M107" s="16" t="s">
        <v>1611</v>
      </c>
      <c r="N107" s="16" t="s">
        <v>12035</v>
      </c>
      <c r="O107" s="16" t="s">
        <v>9302</v>
      </c>
      <c r="P107" s="3">
        <v>41253</v>
      </c>
      <c r="Q107" s="28" t="s">
        <v>6484</v>
      </c>
      <c r="R107" s="16" t="s">
        <v>11917</v>
      </c>
      <c r="S107" s="16" t="s">
        <v>9617</v>
      </c>
      <c r="T107" s="16" t="s">
        <v>3997</v>
      </c>
      <c r="U107" s="16" t="s">
        <v>14836</v>
      </c>
      <c r="V107" s="16">
        <v>19</v>
      </c>
      <c r="W107" s="16">
        <v>49</v>
      </c>
      <c r="X107" s="16">
        <v>33</v>
      </c>
      <c r="Y107" s="16">
        <v>43</v>
      </c>
      <c r="Z107" s="16">
        <v>21</v>
      </c>
      <c r="AA107" s="16">
        <v>32</v>
      </c>
      <c r="AB107" s="16" t="s">
        <v>455</v>
      </c>
      <c r="AC107" s="16" t="s">
        <v>455</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9618</v>
      </c>
      <c r="S108" s="16" t="s">
        <v>9619</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9620</v>
      </c>
      <c r="S109" s="16" t="s">
        <v>9621</v>
      </c>
      <c r="T109" s="16" t="s">
        <v>3997</v>
      </c>
      <c r="U109" s="16" t="s">
        <v>14837</v>
      </c>
      <c r="V109" s="16">
        <v>20</v>
      </c>
      <c r="W109" s="16">
        <v>47</v>
      </c>
      <c r="X109" s="16">
        <v>40</v>
      </c>
      <c r="Y109" s="16">
        <v>43</v>
      </c>
      <c r="Z109" s="16">
        <v>20</v>
      </c>
      <c r="AA109" s="16">
        <v>17</v>
      </c>
      <c r="AB109" s="16" t="s">
        <v>455</v>
      </c>
      <c r="AC109" s="16" t="s">
        <v>455</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9622</v>
      </c>
      <c r="T110" s="16" t="s">
        <v>14834</v>
      </c>
      <c r="U110" s="16" t="s">
        <v>455</v>
      </c>
      <c r="V110" s="16">
        <v>21</v>
      </c>
      <c r="W110" s="16">
        <v>47</v>
      </c>
      <c r="X110" s="16">
        <v>30</v>
      </c>
      <c r="Y110" s="16">
        <v>45</v>
      </c>
      <c r="Z110" s="16">
        <v>42</v>
      </c>
      <c r="AA110" s="16">
        <v>8</v>
      </c>
      <c r="AB110" s="16" t="s">
        <v>455</v>
      </c>
      <c r="AC110" s="16" t="s">
        <v>455</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9623</v>
      </c>
      <c r="S111" s="16" t="s">
        <v>9624</v>
      </c>
      <c r="T111" s="16" t="s">
        <v>3997</v>
      </c>
      <c r="U111" s="16" t="s">
        <v>14838</v>
      </c>
      <c r="V111" s="16">
        <v>20</v>
      </c>
      <c r="W111" s="16">
        <v>24</v>
      </c>
      <c r="X111" s="16">
        <v>2</v>
      </c>
      <c r="Y111" s="16">
        <v>42</v>
      </c>
      <c r="Z111" s="16">
        <v>8</v>
      </c>
      <c r="AA111" s="16">
        <v>59</v>
      </c>
      <c r="AB111" s="16" t="s">
        <v>455</v>
      </c>
      <c r="AC111" s="16" t="s">
        <v>455</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9625</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20479</v>
      </c>
      <c r="L113" s="16" t="s">
        <v>4293</v>
      </c>
      <c r="M113" s="16" t="s">
        <v>20480</v>
      </c>
      <c r="N113" s="16" t="s">
        <v>1632</v>
      </c>
      <c r="O113" s="16" t="s">
        <v>1325</v>
      </c>
      <c r="P113" s="3">
        <v>40963</v>
      </c>
      <c r="Q113" s="28" t="s">
        <v>455</v>
      </c>
      <c r="R113" s="16" t="s">
        <v>455</v>
      </c>
      <c r="S113" s="16" t="s">
        <v>9626</v>
      </c>
      <c r="T113" s="16" t="s">
        <v>3997</v>
      </c>
      <c r="U113" s="16" t="s">
        <v>14839</v>
      </c>
      <c r="V113" s="16">
        <v>20</v>
      </c>
      <c r="W113" s="16">
        <v>47</v>
      </c>
      <c r="X113" s="16">
        <v>5</v>
      </c>
      <c r="Y113" s="16">
        <v>47</v>
      </c>
      <c r="Z113" s="16">
        <v>5</v>
      </c>
      <c r="AA113" s="16">
        <v>58</v>
      </c>
      <c r="AB113" s="16" t="s">
        <v>455</v>
      </c>
      <c r="AC113" s="16" t="s">
        <v>455</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9627</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14080</v>
      </c>
      <c r="N115" s="16" t="s">
        <v>1204</v>
      </c>
      <c r="O115" s="16" t="s">
        <v>1337</v>
      </c>
      <c r="P115" s="3">
        <v>40968</v>
      </c>
      <c r="Q115" s="28" t="s">
        <v>455</v>
      </c>
      <c r="R115" s="16" t="s">
        <v>455</v>
      </c>
      <c r="S115" s="16" t="s">
        <v>9628</v>
      </c>
      <c r="T115" s="16" t="s">
        <v>3997</v>
      </c>
      <c r="U115" s="16" t="s">
        <v>455</v>
      </c>
      <c r="V115" s="16">
        <v>21</v>
      </c>
      <c r="W115" s="16">
        <v>32</v>
      </c>
      <c r="X115" s="16">
        <v>53</v>
      </c>
      <c r="Y115" s="16">
        <v>46</v>
      </c>
      <c r="Z115" s="16">
        <v>2</v>
      </c>
      <c r="AA115" s="16">
        <v>34</v>
      </c>
      <c r="AB115" s="16" t="s">
        <v>455</v>
      </c>
      <c r="AC115" s="16" t="s">
        <v>455</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9629</v>
      </c>
      <c r="S116" s="16" t="s">
        <v>9630</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9631</v>
      </c>
      <c r="S117" s="16" t="s">
        <v>9632</v>
      </c>
      <c r="T117" s="16" t="s">
        <v>3997</v>
      </c>
      <c r="U117" s="16" t="s">
        <v>5102</v>
      </c>
      <c r="V117" s="16">
        <v>19</v>
      </c>
      <c r="W117" s="16">
        <v>14</v>
      </c>
      <c r="X117" s="16">
        <v>1</v>
      </c>
      <c r="Y117" s="16">
        <v>42</v>
      </c>
      <c r="Z117" s="16">
        <v>5</v>
      </c>
      <c r="AA117" s="16">
        <v>50</v>
      </c>
      <c r="AB117" s="16" t="s">
        <v>455</v>
      </c>
      <c r="AC117" s="16" t="s">
        <v>455</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9633</v>
      </c>
      <c r="S118" s="16" t="s">
        <v>9634</v>
      </c>
      <c r="T118" s="16" t="s">
        <v>14834</v>
      </c>
      <c r="U118" s="16" t="s">
        <v>14840</v>
      </c>
      <c r="V118" s="16">
        <v>19</v>
      </c>
      <c r="W118" s="16">
        <v>40</v>
      </c>
      <c r="X118" s="16">
        <v>13</v>
      </c>
      <c r="Y118" s="16">
        <v>48</v>
      </c>
      <c r="Z118" s="16">
        <v>18</v>
      </c>
      <c r="AA118" s="16">
        <v>34</v>
      </c>
      <c r="AB118" s="16" t="s">
        <v>455</v>
      </c>
      <c r="AC118" s="16" t="s">
        <v>455</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9635</v>
      </c>
      <c r="S119" s="16" t="s">
        <v>9636</v>
      </c>
      <c r="T119" s="16" t="s">
        <v>3997</v>
      </c>
      <c r="U119" s="16" t="s">
        <v>14841</v>
      </c>
      <c r="V119" s="16">
        <v>16</v>
      </c>
      <c r="W119" s="16">
        <v>13</v>
      </c>
      <c r="X119" s="16">
        <v>11</v>
      </c>
      <c r="Y119" s="16">
        <v>45</v>
      </c>
      <c r="Z119" s="16">
        <v>59</v>
      </c>
      <c r="AA119" s="16">
        <v>50</v>
      </c>
      <c r="AB119" s="16" t="s">
        <v>455</v>
      </c>
      <c r="AC119" s="16" t="s">
        <v>455</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9637</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9638</v>
      </c>
      <c r="S121" s="16" t="s">
        <v>9639</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9640</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9641</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9642</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9643</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20411</v>
      </c>
      <c r="K126" s="16" t="s">
        <v>884</v>
      </c>
      <c r="L126" s="16" t="s">
        <v>4309</v>
      </c>
      <c r="M126" s="16">
        <v>3333431222</v>
      </c>
      <c r="N126" s="16" t="s">
        <v>7181</v>
      </c>
      <c r="O126" s="16" t="s">
        <v>3717</v>
      </c>
      <c r="P126" s="3">
        <v>41165</v>
      </c>
      <c r="Q126" s="28" t="s">
        <v>455</v>
      </c>
      <c r="R126" s="16" t="s">
        <v>9644</v>
      </c>
      <c r="S126" s="16" t="s">
        <v>9645</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9646</v>
      </c>
      <c r="S127" s="16" t="s">
        <v>9647</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9648</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9649</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9650</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15783</v>
      </c>
      <c r="K131" s="16" t="s">
        <v>1225</v>
      </c>
      <c r="L131" s="16" t="s">
        <v>4314</v>
      </c>
      <c r="M131" s="16" t="s">
        <v>1287</v>
      </c>
      <c r="N131" s="16" t="s">
        <v>1960</v>
      </c>
      <c r="O131" s="16" t="s">
        <v>1315</v>
      </c>
      <c r="P131" s="3">
        <v>40982</v>
      </c>
      <c r="Q131" s="28" t="s">
        <v>455</v>
      </c>
      <c r="R131" s="16" t="s">
        <v>455</v>
      </c>
      <c r="S131" s="16" t="s">
        <v>9651</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15784</v>
      </c>
      <c r="N132" s="16" t="s">
        <v>5645</v>
      </c>
      <c r="O132" s="16" t="s">
        <v>5228</v>
      </c>
      <c r="P132" s="3">
        <v>41122</v>
      </c>
      <c r="Q132" s="28" t="s">
        <v>455</v>
      </c>
      <c r="R132" s="16" t="s">
        <v>9652</v>
      </c>
      <c r="S132" s="16" t="s">
        <v>9653</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9654</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9655</v>
      </c>
      <c r="S134" s="16" t="s">
        <v>9656</v>
      </c>
      <c r="T134" s="16" t="s">
        <v>3997</v>
      </c>
      <c r="U134" s="16" t="s">
        <v>455</v>
      </c>
      <c r="V134" s="16">
        <v>19</v>
      </c>
      <c r="W134" s="16">
        <v>14</v>
      </c>
      <c r="X134" s="16">
        <v>1</v>
      </c>
      <c r="Y134" s="16">
        <v>42</v>
      </c>
      <c r="Z134" s="16">
        <v>5</v>
      </c>
      <c r="AA134" s="16">
        <v>50</v>
      </c>
      <c r="AB134" s="16" t="s">
        <v>455</v>
      </c>
      <c r="AC134" s="16" t="s">
        <v>455</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9657</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8958</v>
      </c>
      <c r="O136" s="16" t="s">
        <v>4884</v>
      </c>
      <c r="P136" s="3">
        <v>41220</v>
      </c>
      <c r="Q136" s="28" t="s">
        <v>3841</v>
      </c>
      <c r="R136" s="16" t="s">
        <v>9658</v>
      </c>
      <c r="S136" s="16" t="s">
        <v>9659</v>
      </c>
      <c r="T136" s="16" t="s">
        <v>14834</v>
      </c>
      <c r="U136" s="16" t="s">
        <v>14842</v>
      </c>
      <c r="V136" s="16">
        <v>21</v>
      </c>
      <c r="W136" s="16">
        <v>59</v>
      </c>
      <c r="X136" s="16">
        <v>52</v>
      </c>
      <c r="Y136" s="16">
        <v>44</v>
      </c>
      <c r="Z136" s="16">
        <v>27</v>
      </c>
      <c r="AA136" s="16">
        <v>44</v>
      </c>
      <c r="AB136" s="16" t="s">
        <v>455</v>
      </c>
      <c r="AC136" s="16" t="s">
        <v>455</v>
      </c>
      <c r="AD136" s="16" t="s">
        <v>455</v>
      </c>
    </row>
    <row r="137" spans="1:30" s="16" customFormat="1" ht="14.25" customHeight="1">
      <c r="A137" s="16">
        <v>812</v>
      </c>
      <c r="B137" s="16" t="s">
        <v>812</v>
      </c>
      <c r="C137" s="3">
        <v>40949</v>
      </c>
      <c r="D137" s="3">
        <v>41162</v>
      </c>
      <c r="E137" s="16" t="s">
        <v>1307</v>
      </c>
      <c r="F137" s="16" t="s">
        <v>1308</v>
      </c>
      <c r="G137" s="16" t="s">
        <v>1701</v>
      </c>
      <c r="H137" s="16" t="s">
        <v>8959</v>
      </c>
      <c r="I137" s="3">
        <v>41169</v>
      </c>
      <c r="J137" s="16" t="s">
        <v>1702</v>
      </c>
      <c r="K137" s="16" t="s">
        <v>1243</v>
      </c>
      <c r="L137" s="16" t="s">
        <v>4320</v>
      </c>
      <c r="M137" s="16" t="s">
        <v>1703</v>
      </c>
      <c r="N137" s="16" t="s">
        <v>9207</v>
      </c>
      <c r="O137" s="16" t="s">
        <v>9203</v>
      </c>
      <c r="P137" s="3">
        <v>41225</v>
      </c>
      <c r="Q137" s="28" t="s">
        <v>6616</v>
      </c>
      <c r="R137" s="16" t="s">
        <v>9660</v>
      </c>
      <c r="S137" s="16" t="s">
        <v>9661</v>
      </c>
      <c r="T137" s="16" t="s">
        <v>3997</v>
      </c>
      <c r="U137" s="16" t="s">
        <v>14843</v>
      </c>
      <c r="V137" s="16">
        <v>18</v>
      </c>
      <c r="W137" s="16">
        <v>51</v>
      </c>
      <c r="X137" s="16">
        <v>15</v>
      </c>
      <c r="Y137" s="16">
        <v>41</v>
      </c>
      <c r="Z137" s="16">
        <v>56</v>
      </c>
      <c r="AA137" s="16">
        <v>25</v>
      </c>
      <c r="AB137" s="16" t="s">
        <v>455</v>
      </c>
      <c r="AC137" s="16" t="s">
        <v>455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9662</v>
      </c>
      <c r="T138" s="16" t="s">
        <v>3997</v>
      </c>
      <c r="U138" s="16" t="s">
        <v>455</v>
      </c>
      <c r="V138" s="16">
        <v>21</v>
      </c>
      <c r="W138" s="16">
        <v>15</v>
      </c>
      <c r="X138" s="16">
        <v>1</v>
      </c>
      <c r="Y138" s="16">
        <v>45</v>
      </c>
      <c r="Z138" s="16">
        <v>0</v>
      </c>
      <c r="AA138" s="16">
        <v>0</v>
      </c>
      <c r="AB138" s="16" t="s">
        <v>455</v>
      </c>
      <c r="AC138" s="16" t="s">
        <v>455</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9663</v>
      </c>
      <c r="T139" s="16" t="s">
        <v>3997</v>
      </c>
      <c r="U139" s="16" t="s">
        <v>455</v>
      </c>
      <c r="V139" s="16">
        <v>16</v>
      </c>
      <c r="W139" s="16">
        <v>34</v>
      </c>
      <c r="X139" s="16">
        <v>8</v>
      </c>
      <c r="Y139" s="16">
        <v>45</v>
      </c>
      <c r="Z139" s="16">
        <v>59</v>
      </c>
      <c r="AA139" s="16">
        <v>19</v>
      </c>
      <c r="AB139" s="16" t="s">
        <v>455</v>
      </c>
      <c r="AC139" s="16" t="s">
        <v>455</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9664</v>
      </c>
      <c r="S140" s="16" t="s">
        <v>9665</v>
      </c>
      <c r="T140" s="16" t="s">
        <v>14834</v>
      </c>
      <c r="U140" s="16" t="s">
        <v>14844</v>
      </c>
      <c r="V140" s="16">
        <v>22</v>
      </c>
      <c r="W140" s="16">
        <v>7</v>
      </c>
      <c r="X140" s="16">
        <v>15</v>
      </c>
      <c r="Y140" s="16">
        <v>45</v>
      </c>
      <c r="Z140" s="16">
        <v>2</v>
      </c>
      <c r="AA140" s="16">
        <v>55</v>
      </c>
      <c r="AB140" s="16" t="s">
        <v>455</v>
      </c>
      <c r="AC140" s="16" t="s">
        <v>455</v>
      </c>
      <c r="AD140" s="16" t="s">
        <v>455</v>
      </c>
    </row>
    <row r="141" spans="1:30" s="16" customFormat="1" ht="14.25" customHeight="1">
      <c r="A141" s="16">
        <v>822</v>
      </c>
      <c r="B141" s="16" t="s">
        <v>822</v>
      </c>
      <c r="C141" s="3">
        <v>40949</v>
      </c>
      <c r="D141" s="3">
        <v>41158</v>
      </c>
      <c r="E141" s="16" t="s">
        <v>1307</v>
      </c>
      <c r="F141" s="16" t="s">
        <v>1308</v>
      </c>
      <c r="G141" s="16" t="s">
        <v>1718</v>
      </c>
      <c r="H141" s="16" t="s">
        <v>7508</v>
      </c>
      <c r="I141" s="3">
        <v>41164</v>
      </c>
      <c r="J141" s="16" t="s">
        <v>1719</v>
      </c>
      <c r="K141" s="16" t="s">
        <v>1238</v>
      </c>
      <c r="L141" s="16" t="s">
        <v>4324</v>
      </c>
      <c r="M141" s="16" t="s">
        <v>1720</v>
      </c>
      <c r="N141" s="16" t="s">
        <v>7509</v>
      </c>
      <c r="O141" s="16" t="s">
        <v>4884</v>
      </c>
      <c r="P141" s="3">
        <v>41171</v>
      </c>
      <c r="Q141" s="28" t="s">
        <v>3018</v>
      </c>
      <c r="R141" s="16" t="s">
        <v>9666</v>
      </c>
      <c r="S141" s="16" t="s">
        <v>9667</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9668</v>
      </c>
      <c r="T142" s="16" t="s">
        <v>14834</v>
      </c>
      <c r="U142" s="16" t="s">
        <v>455</v>
      </c>
      <c r="V142" s="16">
        <v>21</v>
      </c>
      <c r="W142" s="16">
        <v>45</v>
      </c>
      <c r="X142" s="16">
        <v>24</v>
      </c>
      <c r="Y142" s="16">
        <v>45</v>
      </c>
      <c r="Z142" s="16">
        <v>32</v>
      </c>
      <c r="AA142" s="16">
        <v>37</v>
      </c>
      <c r="AB142" s="16" t="s">
        <v>455</v>
      </c>
      <c r="AC142" s="16" t="s">
        <v>455</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9669</v>
      </c>
      <c r="S143" s="16" t="s">
        <v>9670</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4.25" customHeight="1">
      <c r="A144" s="16">
        <v>825</v>
      </c>
      <c r="B144" s="16" t="s">
        <v>828</v>
      </c>
      <c r="C144" s="3">
        <v>40949</v>
      </c>
      <c r="D144" s="3">
        <v>41105</v>
      </c>
      <c r="E144" s="16" t="s">
        <v>1307</v>
      </c>
      <c r="F144" s="16" t="s">
        <v>1308</v>
      </c>
      <c r="G144" s="16" t="s">
        <v>1727</v>
      </c>
      <c r="H144" s="16" t="s">
        <v>7814</v>
      </c>
      <c r="I144" s="3">
        <v>41169</v>
      </c>
      <c r="J144" s="16" t="s">
        <v>1728</v>
      </c>
      <c r="K144" s="16" t="s">
        <v>4710</v>
      </c>
      <c r="L144" s="16" t="s">
        <v>4327</v>
      </c>
      <c r="M144" s="16" t="s">
        <v>3849</v>
      </c>
      <c r="N144" s="16" t="s">
        <v>7979</v>
      </c>
      <c r="O144" s="16" t="s">
        <v>2007</v>
      </c>
      <c r="P144" s="3">
        <v>41180</v>
      </c>
      <c r="Q144" s="28" t="s">
        <v>455</v>
      </c>
      <c r="R144" s="16" t="s">
        <v>9671</v>
      </c>
      <c r="S144" s="16" t="s">
        <v>9672</v>
      </c>
      <c r="T144" s="16" t="s">
        <v>3997</v>
      </c>
      <c r="U144" s="16" t="s">
        <v>14845</v>
      </c>
      <c r="V144" s="16">
        <v>21</v>
      </c>
      <c r="W144" s="16">
        <v>11</v>
      </c>
      <c r="X144" s="16">
        <v>9</v>
      </c>
      <c r="Y144" s="16">
        <v>45</v>
      </c>
      <c r="Z144" s="16">
        <v>3</v>
      </c>
      <c r="AA144" s="16">
        <v>24</v>
      </c>
      <c r="AB144" s="16" t="s">
        <v>455</v>
      </c>
      <c r="AC144" s="16" t="s">
        <v>455</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9673</v>
      </c>
      <c r="S145" s="16" t="s">
        <v>9674</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9675</v>
      </c>
      <c r="S146" s="16" t="s">
        <v>9676</v>
      </c>
      <c r="T146" s="16" t="s">
        <v>3997</v>
      </c>
      <c r="U146" s="16" t="s">
        <v>14846</v>
      </c>
      <c r="V146" s="16">
        <v>21</v>
      </c>
      <c r="W146" s="16">
        <v>35</v>
      </c>
      <c r="X146" s="16">
        <v>2</v>
      </c>
      <c r="Y146" s="16">
        <v>45</v>
      </c>
      <c r="Z146" s="16">
        <v>4</v>
      </c>
      <c r="AA146" s="16">
        <v>28</v>
      </c>
      <c r="AB146" s="16" t="s">
        <v>455</v>
      </c>
      <c r="AC146" s="16" t="s">
        <v>455</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8258</v>
      </c>
      <c r="O147" s="16" t="s">
        <v>4899</v>
      </c>
      <c r="P147" s="3">
        <v>41190</v>
      </c>
      <c r="Q147" s="28" t="s">
        <v>455</v>
      </c>
      <c r="R147" s="16" t="s">
        <v>9677</v>
      </c>
      <c r="S147" s="16" t="s">
        <v>9678</v>
      </c>
      <c r="T147" s="16" t="s">
        <v>3997</v>
      </c>
      <c r="U147" s="16" t="s">
        <v>14847</v>
      </c>
      <c r="V147" s="16">
        <v>21</v>
      </c>
      <c r="W147" s="16">
        <v>43</v>
      </c>
      <c r="X147" s="16">
        <v>20</v>
      </c>
      <c r="Y147" s="16">
        <v>44</v>
      </c>
      <c r="Z147" s="16">
        <v>59</v>
      </c>
      <c r="AA147" s="16">
        <v>7</v>
      </c>
      <c r="AB147" s="16" t="s">
        <v>455</v>
      </c>
      <c r="AC147" s="16" t="s">
        <v>455</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20481</v>
      </c>
      <c r="K148" s="16" t="s">
        <v>1185</v>
      </c>
      <c r="L148" s="16" t="s">
        <v>4333</v>
      </c>
      <c r="M148" s="16">
        <v>3732881547</v>
      </c>
      <c r="N148" s="16" t="s">
        <v>1186</v>
      </c>
      <c r="O148" s="16" t="s">
        <v>1367</v>
      </c>
      <c r="P148" s="3">
        <v>40966</v>
      </c>
      <c r="Q148" s="28" t="s">
        <v>455</v>
      </c>
      <c r="R148" s="16" t="s">
        <v>455</v>
      </c>
      <c r="S148" s="16" t="s">
        <v>9679</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9680</v>
      </c>
      <c r="T149" s="16" t="s">
        <v>3997</v>
      </c>
      <c r="U149" s="16" t="s">
        <v>455</v>
      </c>
      <c r="V149" s="16">
        <v>19</v>
      </c>
      <c r="W149" s="16">
        <v>25</v>
      </c>
      <c r="X149" s="16">
        <v>7</v>
      </c>
      <c r="Y149" s="16">
        <v>43</v>
      </c>
      <c r="Z149" s="16">
        <v>19</v>
      </c>
      <c r="AA149" s="16">
        <v>15</v>
      </c>
      <c r="AB149" s="16" t="s">
        <v>455</v>
      </c>
      <c r="AC149" s="16" t="s">
        <v>455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9681</v>
      </c>
      <c r="S150" s="16" t="s">
        <v>9682</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9683</v>
      </c>
      <c r="S151" s="16" t="s">
        <v>9684</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9685</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9686</v>
      </c>
      <c r="S153" s="16" t="s">
        <v>9687</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9688</v>
      </c>
      <c r="S154" s="16" t="s">
        <v>9689</v>
      </c>
      <c r="T154" s="16" t="s">
        <v>3997</v>
      </c>
      <c r="U154" s="16" t="s">
        <v>14848</v>
      </c>
      <c r="V154" s="16">
        <v>19</v>
      </c>
      <c r="W154" s="16">
        <v>13</v>
      </c>
      <c r="X154" s="16">
        <v>9</v>
      </c>
      <c r="Y154" s="16">
        <v>45</v>
      </c>
      <c r="Z154" s="16">
        <v>57</v>
      </c>
      <c r="AA154" s="16">
        <v>51</v>
      </c>
      <c r="AB154" s="16" t="s">
        <v>455</v>
      </c>
      <c r="AC154" s="16" t="s">
        <v>455</v>
      </c>
      <c r="AD154" s="16" t="s">
        <v>455</v>
      </c>
    </row>
    <row r="155" spans="1:30" s="16" customFormat="1" ht="14.25"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9690</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9691</v>
      </c>
      <c r="S156" s="16" t="s">
        <v>9692</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9693</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9694</v>
      </c>
      <c r="T158" s="16" t="s">
        <v>14834</v>
      </c>
      <c r="U158" s="16" t="s">
        <v>455</v>
      </c>
      <c r="V158" s="16">
        <v>18</v>
      </c>
      <c r="W158" s="16">
        <v>46</v>
      </c>
      <c r="X158" s="16">
        <v>55</v>
      </c>
      <c r="Y158" s="16">
        <v>45</v>
      </c>
      <c r="Z158" s="16">
        <v>30</v>
      </c>
      <c r="AA158" s="16">
        <v>1</v>
      </c>
      <c r="AB158" s="16" t="s">
        <v>455</v>
      </c>
      <c r="AC158" s="16" t="s">
        <v>455</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9695</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9696</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9697</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9698</v>
      </c>
      <c r="S162" s="16" t="s">
        <v>9699</v>
      </c>
      <c r="T162" s="16" t="s">
        <v>3997</v>
      </c>
      <c r="U162" s="16" t="s">
        <v>14849</v>
      </c>
      <c r="V162" s="16">
        <v>19</v>
      </c>
      <c r="W162" s="16">
        <v>8</v>
      </c>
      <c r="X162" s="16">
        <v>58</v>
      </c>
      <c r="Y162" s="16">
        <v>45</v>
      </c>
      <c r="Z162" s="16">
        <v>42</v>
      </c>
      <c r="AA162" s="16">
        <v>36</v>
      </c>
      <c r="AB162" s="16" t="s">
        <v>455</v>
      </c>
      <c r="AC162" s="16" t="s">
        <v>455</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9700</v>
      </c>
      <c r="T163" s="16" t="s">
        <v>3997</v>
      </c>
      <c r="U163" s="16" t="s">
        <v>455</v>
      </c>
      <c r="V163" s="16">
        <v>20</v>
      </c>
      <c r="W163" s="16">
        <v>39</v>
      </c>
      <c r="X163" s="16">
        <v>33</v>
      </c>
      <c r="Y163" s="16">
        <v>44</v>
      </c>
      <c r="Z163" s="16">
        <v>20</v>
      </c>
      <c r="AA163" s="16">
        <v>5</v>
      </c>
      <c r="AB163" s="16" t="s">
        <v>455</v>
      </c>
      <c r="AC163" s="16" t="s">
        <v>455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9701</v>
      </c>
      <c r="S164" s="16" t="s">
        <v>9702</v>
      </c>
      <c r="T164" s="16" t="s">
        <v>3997</v>
      </c>
      <c r="U164" s="16" t="s">
        <v>14850</v>
      </c>
      <c r="V164" s="16">
        <v>20</v>
      </c>
      <c r="W164" s="16">
        <v>9</v>
      </c>
      <c r="X164" s="16">
        <v>54</v>
      </c>
      <c r="Y164" s="16">
        <v>42</v>
      </c>
      <c r="Z164" s="16">
        <v>58</v>
      </c>
      <c r="AA164" s="16">
        <v>8</v>
      </c>
      <c r="AB164" s="16" t="s">
        <v>455</v>
      </c>
      <c r="AC164" s="16" t="s">
        <v>455</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9703</v>
      </c>
      <c r="S165" s="16" t="s">
        <v>9704</v>
      </c>
      <c r="T165" s="16" t="s">
        <v>3997</v>
      </c>
      <c r="U165" s="16" t="s">
        <v>14851</v>
      </c>
      <c r="V165" s="16">
        <v>20</v>
      </c>
      <c r="W165" s="16">
        <v>17</v>
      </c>
      <c r="X165" s="16">
        <v>16</v>
      </c>
      <c r="Y165" s="16">
        <v>45</v>
      </c>
      <c r="Z165" s="16">
        <v>54</v>
      </c>
      <c r="AA165" s="16">
        <v>16</v>
      </c>
      <c r="AB165" s="16" t="s">
        <v>455</v>
      </c>
      <c r="AC165" s="16" t="s">
        <v>455</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9705</v>
      </c>
      <c r="S166" s="16" t="s">
        <v>9706</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9707</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9708</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9709</v>
      </c>
      <c r="T169" s="16" t="s">
        <v>14834</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7559</v>
      </c>
      <c r="O170" s="16" t="s">
        <v>5289</v>
      </c>
      <c r="P170" s="3">
        <v>41172</v>
      </c>
      <c r="Q170" s="28" t="s">
        <v>3019</v>
      </c>
      <c r="R170" s="16" t="s">
        <v>9710</v>
      </c>
      <c r="S170" s="16" t="s">
        <v>9711</v>
      </c>
      <c r="T170" s="16" t="s">
        <v>3997</v>
      </c>
      <c r="U170" s="16" t="s">
        <v>14852</v>
      </c>
      <c r="V170" s="16">
        <v>21</v>
      </c>
      <c r="W170" s="16">
        <v>14</v>
      </c>
      <c r="X170" s="16">
        <v>7</v>
      </c>
      <c r="Y170" s="16">
        <v>42</v>
      </c>
      <c r="Z170" s="16">
        <v>14</v>
      </c>
      <c r="AA170" s="16">
        <v>22</v>
      </c>
      <c r="AB170" s="16" t="s">
        <v>455</v>
      </c>
      <c r="AC170" s="16" t="s">
        <v>455</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9712</v>
      </c>
      <c r="S171" s="16" t="s">
        <v>9713</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9714</v>
      </c>
      <c r="T172" s="16" t="s">
        <v>3997</v>
      </c>
      <c r="U172" s="16" t="s">
        <v>455</v>
      </c>
      <c r="V172" s="16">
        <v>20</v>
      </c>
      <c r="W172" s="16">
        <v>55</v>
      </c>
      <c r="X172" s="16">
        <v>1</v>
      </c>
      <c r="Y172" s="16">
        <v>44</v>
      </c>
      <c r="Z172" s="16">
        <v>4</v>
      </c>
      <c r="AA172" s="16">
        <v>15</v>
      </c>
      <c r="AB172" s="16" t="s">
        <v>455</v>
      </c>
      <c r="AC172" s="16" t="s">
        <v>455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9715</v>
      </c>
      <c r="T173" s="16" t="s">
        <v>3997</v>
      </c>
      <c r="U173" s="16" t="s">
        <v>455</v>
      </c>
      <c r="V173" s="16">
        <v>21</v>
      </c>
      <c r="W173" s="16">
        <v>9</v>
      </c>
      <c r="X173" s="16">
        <v>9</v>
      </c>
      <c r="Y173" s="16">
        <v>42</v>
      </c>
      <c r="Z173" s="16">
        <v>47</v>
      </c>
      <c r="AA173" s="16">
        <v>54</v>
      </c>
      <c r="AB173" s="16" t="s">
        <v>455</v>
      </c>
      <c r="AC173" s="16" t="s">
        <v>455</v>
      </c>
      <c r="AD173" s="16" t="s">
        <v>455</v>
      </c>
    </row>
    <row r="174" spans="1:30" s="16" customFormat="1" ht="14.25" customHeight="1">
      <c r="A174" s="16">
        <v>868</v>
      </c>
      <c r="B174" s="16" t="s">
        <v>1249</v>
      </c>
      <c r="C174" s="3">
        <v>40954</v>
      </c>
      <c r="D174" s="3">
        <v>41269</v>
      </c>
      <c r="E174" s="16" t="s">
        <v>1307</v>
      </c>
      <c r="F174" s="16" t="s">
        <v>1308</v>
      </c>
      <c r="G174" s="16" t="s">
        <v>1802</v>
      </c>
      <c r="H174" s="16" t="s">
        <v>9464</v>
      </c>
      <c r="I174" s="3">
        <v>41239</v>
      </c>
      <c r="J174" s="16" t="s">
        <v>1803</v>
      </c>
      <c r="K174" s="16" t="s">
        <v>1246</v>
      </c>
      <c r="L174" s="16" t="s">
        <v>4358</v>
      </c>
      <c r="M174" s="16" t="s">
        <v>9179</v>
      </c>
      <c r="N174" s="16" t="s">
        <v>9716</v>
      </c>
      <c r="O174" s="16" t="s">
        <v>3837</v>
      </c>
      <c r="P174" s="3">
        <v>41241</v>
      </c>
      <c r="Q174" s="28" t="s">
        <v>9180</v>
      </c>
      <c r="R174" s="16" t="s">
        <v>9717</v>
      </c>
      <c r="S174" s="16" t="s">
        <v>9717</v>
      </c>
      <c r="T174" s="16" t="s">
        <v>14834</v>
      </c>
      <c r="U174" s="16" t="s">
        <v>14853</v>
      </c>
      <c r="V174" s="16">
        <v>15</v>
      </c>
      <c r="W174" s="16">
        <v>29</v>
      </c>
      <c r="X174" s="16">
        <v>39</v>
      </c>
      <c r="Y174" s="16">
        <v>42</v>
      </c>
      <c r="Z174" s="16">
        <v>12</v>
      </c>
      <c r="AA174" s="16">
        <v>0</v>
      </c>
      <c r="AB174" s="16" t="s">
        <v>455</v>
      </c>
      <c r="AC174" s="16" t="s">
        <v>455</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9718</v>
      </c>
      <c r="S175" s="16" t="s">
        <v>9719</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9720</v>
      </c>
      <c r="S176" s="16" t="s">
        <v>9721</v>
      </c>
      <c r="T176" s="16" t="s">
        <v>3997</v>
      </c>
      <c r="U176" s="16" t="s">
        <v>14854</v>
      </c>
      <c r="V176" s="16">
        <v>15</v>
      </c>
      <c r="W176" s="16">
        <v>59</v>
      </c>
      <c r="X176" s="16">
        <v>48</v>
      </c>
      <c r="Y176" s="16">
        <v>39</v>
      </c>
      <c r="Z176" s="16">
        <v>56</v>
      </c>
      <c r="AA176" s="16">
        <v>43</v>
      </c>
      <c r="AB176" s="16" t="s">
        <v>455</v>
      </c>
      <c r="AC176" s="16" t="s">
        <v>455</v>
      </c>
      <c r="AD176" s="16" t="s">
        <v>455</v>
      </c>
    </row>
    <row r="177" spans="1:30" s="16" customFormat="1" ht="14.25"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9722</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4.25" customHeight="1">
      <c r="A178" s="16">
        <v>838</v>
      </c>
      <c r="B178" s="16" t="s">
        <v>981</v>
      </c>
      <c r="C178" s="3">
        <v>40953</v>
      </c>
      <c r="D178" s="3">
        <v>41109</v>
      </c>
      <c r="E178" s="16" t="s">
        <v>1307</v>
      </c>
      <c r="F178" s="16" t="s">
        <v>1308</v>
      </c>
      <c r="G178" s="16" t="s">
        <v>1808</v>
      </c>
      <c r="H178" s="16" t="s">
        <v>9260</v>
      </c>
      <c r="I178" s="3">
        <v>41166</v>
      </c>
      <c r="J178" s="16" t="s">
        <v>14703</v>
      </c>
      <c r="K178" s="16" t="s">
        <v>9208</v>
      </c>
      <c r="L178" s="16" t="s">
        <v>4365</v>
      </c>
      <c r="M178" s="16" t="s">
        <v>15253</v>
      </c>
      <c r="N178" s="16" t="s">
        <v>9261</v>
      </c>
      <c r="O178" s="16" t="s">
        <v>9252</v>
      </c>
      <c r="P178" s="3">
        <v>41233</v>
      </c>
      <c r="Q178" s="28" t="s">
        <v>455</v>
      </c>
      <c r="R178" s="16" t="s">
        <v>9723</v>
      </c>
      <c r="S178" s="16" t="s">
        <v>9724</v>
      </c>
      <c r="T178" s="16" t="s">
        <v>3997</v>
      </c>
      <c r="U178" s="16" t="s">
        <v>14855</v>
      </c>
      <c r="V178" s="16">
        <v>19</v>
      </c>
      <c r="W178" s="16">
        <v>20</v>
      </c>
      <c r="X178" s="16">
        <v>7</v>
      </c>
      <c r="Y178" s="16">
        <v>47</v>
      </c>
      <c r="Z178" s="16">
        <v>17</v>
      </c>
      <c r="AA178" s="16">
        <v>59</v>
      </c>
      <c r="AB178" s="16" t="s">
        <v>455</v>
      </c>
      <c r="AC178" s="16" t="s">
        <v>455</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9725</v>
      </c>
      <c r="T179" s="16" t="s">
        <v>3997</v>
      </c>
      <c r="U179" s="16" t="s">
        <v>455</v>
      </c>
      <c r="V179" s="16">
        <v>19</v>
      </c>
      <c r="W179" s="16">
        <v>46</v>
      </c>
      <c r="X179" s="16">
        <v>2</v>
      </c>
      <c r="Y179" s="16">
        <v>43</v>
      </c>
      <c r="Z179" s="16">
        <v>2</v>
      </c>
      <c r="AA179" s="16">
        <v>27</v>
      </c>
      <c r="AB179" s="16" t="s">
        <v>455</v>
      </c>
      <c r="AC179" s="16" t="s">
        <v>455</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20482</v>
      </c>
      <c r="L180" s="16" t="s">
        <v>4367</v>
      </c>
      <c r="M180" s="16" t="s">
        <v>991</v>
      </c>
      <c r="N180" s="16" t="s">
        <v>5136</v>
      </c>
      <c r="O180" s="16" t="s">
        <v>4884</v>
      </c>
      <c r="P180" s="3">
        <v>41110</v>
      </c>
      <c r="Q180" s="16" t="s">
        <v>2015</v>
      </c>
      <c r="R180" s="16" t="s">
        <v>9726</v>
      </c>
      <c r="S180" s="16" t="s">
        <v>9727</v>
      </c>
      <c r="T180" s="16" t="s">
        <v>3997</v>
      </c>
      <c r="U180" s="16" t="s">
        <v>14850</v>
      </c>
      <c r="V180" s="16">
        <v>20</v>
      </c>
      <c r="W180" s="16">
        <v>17</v>
      </c>
      <c r="X180" s="16">
        <v>3</v>
      </c>
      <c r="Y180" s="16">
        <v>43</v>
      </c>
      <c r="Z180" s="16">
        <v>2</v>
      </c>
      <c r="AA180" s="16">
        <v>28</v>
      </c>
      <c r="AB180" s="16" t="s">
        <v>455</v>
      </c>
      <c r="AC180" s="16" t="s">
        <v>455</v>
      </c>
      <c r="AD180" s="16" t="s">
        <v>455</v>
      </c>
    </row>
    <row r="181" spans="1:30" s="16" customFormat="1" ht="14.25" customHeight="1">
      <c r="A181" s="16">
        <v>847</v>
      </c>
      <c r="B181" s="16" t="s">
        <v>992</v>
      </c>
      <c r="C181" s="3">
        <v>40953</v>
      </c>
      <c r="D181" s="3">
        <v>41109</v>
      </c>
      <c r="E181" s="16" t="s">
        <v>1307</v>
      </c>
      <c r="F181" s="16" t="s">
        <v>1308</v>
      </c>
      <c r="G181" s="16" t="s">
        <v>1812</v>
      </c>
      <c r="H181" s="16" t="s">
        <v>9728</v>
      </c>
      <c r="I181" s="3">
        <v>41143</v>
      </c>
      <c r="J181" s="16" t="s">
        <v>995</v>
      </c>
      <c r="K181" s="16" t="s">
        <v>994</v>
      </c>
      <c r="L181" s="16" t="s">
        <v>4368</v>
      </c>
      <c r="M181" s="16" t="s">
        <v>996</v>
      </c>
      <c r="N181" s="16" t="s">
        <v>9729</v>
      </c>
      <c r="O181" s="16" t="s">
        <v>6136</v>
      </c>
      <c r="P181" s="3">
        <v>41240</v>
      </c>
      <c r="Q181" s="28" t="s">
        <v>3841</v>
      </c>
      <c r="R181" s="16" t="s">
        <v>9730</v>
      </c>
      <c r="S181" s="16" t="s">
        <v>9731</v>
      </c>
      <c r="T181" s="16" t="s">
        <v>14834</v>
      </c>
      <c r="U181" s="16" t="s">
        <v>14853</v>
      </c>
      <c r="V181" s="16">
        <v>21</v>
      </c>
      <c r="W181" s="16">
        <v>36</v>
      </c>
      <c r="X181" s="16">
        <v>33</v>
      </c>
      <c r="Y181" s="16">
        <v>43</v>
      </c>
      <c r="Z181" s="16">
        <v>45</v>
      </c>
      <c r="AA181" s="16">
        <v>22</v>
      </c>
      <c r="AB181" s="16" t="s">
        <v>455</v>
      </c>
      <c r="AC181" s="16" t="s">
        <v>455</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9732</v>
      </c>
      <c r="T182" s="16" t="s">
        <v>14834</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9733</v>
      </c>
      <c r="S183" s="16" t="s">
        <v>9734</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9735</v>
      </c>
      <c r="T184" s="16" t="s">
        <v>14834</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9736</v>
      </c>
      <c r="S185" s="16" t="s">
        <v>9737</v>
      </c>
      <c r="T185" s="16" t="s">
        <v>3997</v>
      </c>
      <c r="U185" s="16" t="s">
        <v>455</v>
      </c>
      <c r="V185" s="16">
        <v>20</v>
      </c>
      <c r="W185" s="16">
        <v>58</v>
      </c>
      <c r="X185" s="16">
        <v>6</v>
      </c>
      <c r="Y185" s="16">
        <v>46</v>
      </c>
      <c r="Z185" s="16">
        <v>7</v>
      </c>
      <c r="AA185" s="16">
        <v>15</v>
      </c>
      <c r="AB185" s="16" t="s">
        <v>455</v>
      </c>
      <c r="AC185" s="16" t="s">
        <v>455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9738</v>
      </c>
      <c r="T186" s="16" t="s">
        <v>3997</v>
      </c>
      <c r="U186" s="16" t="s">
        <v>455</v>
      </c>
      <c r="V186" s="16">
        <v>19</v>
      </c>
      <c r="W186" s="16">
        <v>59</v>
      </c>
      <c r="X186" s="16">
        <v>41</v>
      </c>
      <c r="Y186" s="16">
        <v>44</v>
      </c>
      <c r="Z186" s="16">
        <v>0</v>
      </c>
      <c r="AA186" s="16">
        <v>24</v>
      </c>
      <c r="AB186" s="16" t="s">
        <v>455</v>
      </c>
      <c r="AC186" s="16" t="s">
        <v>455</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9739</v>
      </c>
      <c r="S187" s="16" t="s">
        <v>9740</v>
      </c>
      <c r="T187" s="16" t="s">
        <v>3997</v>
      </c>
      <c r="U187" s="16" t="s">
        <v>14856</v>
      </c>
      <c r="V187" s="16">
        <v>21</v>
      </c>
      <c r="W187" s="16">
        <v>30</v>
      </c>
      <c r="X187" s="16">
        <v>40</v>
      </c>
      <c r="Y187" s="16">
        <v>46</v>
      </c>
      <c r="Z187" s="16">
        <v>11</v>
      </c>
      <c r="AA187" s="16">
        <v>51</v>
      </c>
      <c r="AB187" s="16" t="s">
        <v>455</v>
      </c>
      <c r="AC187" s="16" t="s">
        <v>455</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9741</v>
      </c>
      <c r="T188" s="16" t="s">
        <v>14834</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20412</v>
      </c>
      <c r="L189" s="16" t="s">
        <v>4378</v>
      </c>
      <c r="M189" s="16">
        <v>3538341282</v>
      </c>
      <c r="N189" s="16" t="s">
        <v>1966</v>
      </c>
      <c r="O189" s="16" t="s">
        <v>1325</v>
      </c>
      <c r="P189" s="3">
        <v>40983</v>
      </c>
      <c r="Q189" s="16" t="s">
        <v>1821</v>
      </c>
      <c r="R189" s="16" t="s">
        <v>455</v>
      </c>
      <c r="S189" s="16" t="s">
        <v>9742</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9743</v>
      </c>
      <c r="S190" s="16" t="s">
        <v>9744</v>
      </c>
      <c r="T190" s="16" t="s">
        <v>3997</v>
      </c>
      <c r="U190" s="16" t="s">
        <v>14857</v>
      </c>
      <c r="V190" s="16">
        <v>20</v>
      </c>
      <c r="W190" s="16">
        <v>6</v>
      </c>
      <c r="X190" s="16">
        <v>23</v>
      </c>
      <c r="Y190" s="16">
        <v>41</v>
      </c>
      <c r="Z190" s="16">
        <v>55</v>
      </c>
      <c r="AA190" s="16">
        <v>25</v>
      </c>
      <c r="AB190" s="16" t="s">
        <v>455</v>
      </c>
      <c r="AC190" s="16" t="s">
        <v>455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9745</v>
      </c>
      <c r="S191" s="16" t="s">
        <v>9746</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4.25" customHeight="1">
      <c r="A192" s="16">
        <v>876</v>
      </c>
      <c r="B192" s="16" t="s">
        <v>1133</v>
      </c>
      <c r="C192" s="3">
        <v>40956</v>
      </c>
      <c r="D192" s="3">
        <v>41112</v>
      </c>
      <c r="E192" s="16" t="s">
        <v>1307</v>
      </c>
      <c r="F192" s="16" t="s">
        <v>1308</v>
      </c>
      <c r="G192" s="16" t="s">
        <v>1828</v>
      </c>
      <c r="H192" s="16" t="s">
        <v>7377</v>
      </c>
      <c r="I192" s="3">
        <v>41169</v>
      </c>
      <c r="J192" s="16" t="s">
        <v>1829</v>
      </c>
      <c r="K192" s="16" t="s">
        <v>4713</v>
      </c>
      <c r="L192" s="16" t="s">
        <v>4381</v>
      </c>
      <c r="M192" s="16" t="s">
        <v>1830</v>
      </c>
      <c r="N192" s="16" t="s">
        <v>7378</v>
      </c>
      <c r="O192" s="16" t="s">
        <v>7205</v>
      </c>
      <c r="P192" s="3">
        <v>41169</v>
      </c>
      <c r="Q192" s="28" t="s">
        <v>455</v>
      </c>
      <c r="R192" s="16" t="s">
        <v>9747</v>
      </c>
      <c r="S192" s="16" t="s">
        <v>9748</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9749</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4.25" customHeight="1">
      <c r="A194" s="16">
        <v>878</v>
      </c>
      <c r="B194" s="16" t="s">
        <v>1153</v>
      </c>
      <c r="C194" s="3">
        <v>40956</v>
      </c>
      <c r="D194" s="3">
        <v>41136</v>
      </c>
      <c r="E194" s="16" t="s">
        <v>1307</v>
      </c>
      <c r="F194" s="16" t="s">
        <v>1540</v>
      </c>
      <c r="G194" s="16" t="s">
        <v>1837</v>
      </c>
      <c r="H194" s="16" t="s">
        <v>13101</v>
      </c>
      <c r="I194" s="3">
        <v>41251</v>
      </c>
      <c r="J194" s="16" t="s">
        <v>1838</v>
      </c>
      <c r="K194" s="16" t="s">
        <v>3859</v>
      </c>
      <c r="L194" s="16" t="s">
        <v>4383</v>
      </c>
      <c r="M194" s="16" t="s">
        <v>3860</v>
      </c>
      <c r="N194" s="16" t="s">
        <v>13465</v>
      </c>
      <c r="O194" s="16" t="s">
        <v>3717</v>
      </c>
      <c r="P194" s="3">
        <v>41264</v>
      </c>
      <c r="Q194" s="28" t="s">
        <v>5072</v>
      </c>
      <c r="R194" s="16" t="s">
        <v>13102</v>
      </c>
      <c r="S194" s="16" t="s">
        <v>9750</v>
      </c>
      <c r="T194" s="16" t="s">
        <v>3997</v>
      </c>
      <c r="U194" s="16" t="s">
        <v>14858</v>
      </c>
      <c r="V194" s="16">
        <v>21</v>
      </c>
      <c r="W194" s="16">
        <v>1</v>
      </c>
      <c r="X194" s="16">
        <v>41</v>
      </c>
      <c r="Y194" s="16">
        <v>43</v>
      </c>
      <c r="Z194" s="16">
        <v>34</v>
      </c>
      <c r="AA194" s="16">
        <v>57</v>
      </c>
      <c r="AB194" s="16" t="s">
        <v>455</v>
      </c>
      <c r="AC194" s="16" t="s">
        <v>455</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9751</v>
      </c>
      <c r="S195" s="16" t="s">
        <v>9752</v>
      </c>
      <c r="T195" s="16" t="s">
        <v>3997</v>
      </c>
      <c r="U195" s="16" t="s">
        <v>14838</v>
      </c>
      <c r="V195" s="16">
        <v>15</v>
      </c>
      <c r="W195" s="16">
        <v>48</v>
      </c>
      <c r="X195" s="16">
        <v>44</v>
      </c>
      <c r="Y195" s="16">
        <v>42</v>
      </c>
      <c r="Z195" s="16">
        <v>52</v>
      </c>
      <c r="AA195" s="16">
        <v>19</v>
      </c>
      <c r="AB195" s="16" t="s">
        <v>455</v>
      </c>
      <c r="AC195" s="16" t="s">
        <v>455</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9753</v>
      </c>
      <c r="T196" s="16" t="s">
        <v>14834</v>
      </c>
      <c r="U196" s="16" t="s">
        <v>455</v>
      </c>
      <c r="V196" s="16">
        <v>15</v>
      </c>
      <c r="W196" s="16">
        <v>48</v>
      </c>
      <c r="X196" s="16">
        <v>38</v>
      </c>
      <c r="Y196" s="16">
        <v>42</v>
      </c>
      <c r="Z196" s="16">
        <v>13</v>
      </c>
      <c r="AA196" s="16">
        <v>52</v>
      </c>
      <c r="AB196" s="16" t="s">
        <v>455</v>
      </c>
      <c r="AC196" s="16" t="s">
        <v>455</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9754</v>
      </c>
      <c r="S197" s="16" t="s">
        <v>9755</v>
      </c>
      <c r="T197" s="16" t="s">
        <v>3997</v>
      </c>
      <c r="U197" s="16" t="s">
        <v>14850</v>
      </c>
      <c r="V197" s="16">
        <v>19</v>
      </c>
      <c r="W197" s="16">
        <v>0</v>
      </c>
      <c r="X197" s="16">
        <v>15</v>
      </c>
      <c r="Y197" s="16">
        <v>45</v>
      </c>
      <c r="Z197" s="16">
        <v>57</v>
      </c>
      <c r="AA197" s="16">
        <v>52</v>
      </c>
      <c r="AB197" s="16" t="s">
        <v>455</v>
      </c>
      <c r="AC197" s="16" t="s">
        <v>455</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9756</v>
      </c>
      <c r="S198" s="16" t="s">
        <v>9757</v>
      </c>
      <c r="T198" s="16" t="s">
        <v>3997</v>
      </c>
      <c r="U198" s="16" t="s">
        <v>14859</v>
      </c>
      <c r="V198" s="16">
        <v>17</v>
      </c>
      <c r="W198" s="16">
        <v>17</v>
      </c>
      <c r="X198" s="16">
        <v>1</v>
      </c>
      <c r="Y198" s="16">
        <v>42</v>
      </c>
      <c r="Z198" s="16">
        <v>43</v>
      </c>
      <c r="AA198" s="16">
        <v>30</v>
      </c>
      <c r="AB198" s="16" t="s">
        <v>455</v>
      </c>
      <c r="AC198" s="16" t="s">
        <v>455</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9758</v>
      </c>
      <c r="S199" s="16" t="s">
        <v>9759</v>
      </c>
      <c r="T199" s="16" t="s">
        <v>3997</v>
      </c>
      <c r="U199" s="16" t="s">
        <v>14859</v>
      </c>
      <c r="V199" s="16">
        <v>20</v>
      </c>
      <c r="W199" s="16">
        <v>19</v>
      </c>
      <c r="X199" s="16">
        <v>44</v>
      </c>
      <c r="Y199" s="16">
        <v>46</v>
      </c>
      <c r="Z199" s="16">
        <v>22</v>
      </c>
      <c r="AA199" s="16">
        <v>16</v>
      </c>
      <c r="AB199" s="16" t="s">
        <v>455</v>
      </c>
      <c r="AC199" s="16" t="s">
        <v>455</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9760</v>
      </c>
      <c r="S200" s="16" t="s">
        <v>9761</v>
      </c>
      <c r="T200" s="16" t="s">
        <v>14834</v>
      </c>
      <c r="U200" s="16" t="s">
        <v>19883</v>
      </c>
      <c r="V200" s="16">
        <v>22</v>
      </c>
      <c r="W200" s="16">
        <v>19</v>
      </c>
      <c r="X200" s="16">
        <v>57</v>
      </c>
      <c r="Y200" s="16">
        <v>45</v>
      </c>
      <c r="Z200" s="16">
        <v>5</v>
      </c>
      <c r="AA200" s="16">
        <v>41</v>
      </c>
      <c r="AB200" s="16" t="s">
        <v>455</v>
      </c>
      <c r="AC200" s="16" t="s">
        <v>455</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15184</v>
      </c>
      <c r="L201" s="16" t="s">
        <v>4389</v>
      </c>
      <c r="M201" s="16" t="s">
        <v>3871</v>
      </c>
      <c r="N201" s="16" t="s">
        <v>5649</v>
      </c>
      <c r="O201" s="16" t="s">
        <v>5629</v>
      </c>
      <c r="P201" s="3">
        <v>41124</v>
      </c>
      <c r="Q201" s="28" t="s">
        <v>15267</v>
      </c>
      <c r="R201" s="16" t="s">
        <v>9762</v>
      </c>
      <c r="S201" s="16" t="s">
        <v>9763</v>
      </c>
      <c r="T201" s="16" t="s">
        <v>3997</v>
      </c>
      <c r="U201" s="16" t="s">
        <v>14860</v>
      </c>
      <c r="V201" s="16">
        <v>16</v>
      </c>
      <c r="W201" s="16">
        <v>51</v>
      </c>
      <c r="X201" s="16">
        <v>6</v>
      </c>
      <c r="Y201" s="16">
        <v>43</v>
      </c>
      <c r="Z201" s="16">
        <v>41</v>
      </c>
      <c r="AA201" s="16">
        <v>44</v>
      </c>
      <c r="AB201" s="16" t="s">
        <v>455</v>
      </c>
      <c r="AC201" s="16" t="s">
        <v>455</v>
      </c>
      <c r="AD201" s="16" t="s">
        <v>455</v>
      </c>
    </row>
    <row r="202" spans="1:30" s="16" customFormat="1" ht="14.25" customHeight="1">
      <c r="A202" s="16">
        <v>887</v>
      </c>
      <c r="B202" s="16" t="s">
        <v>1159</v>
      </c>
      <c r="C202" s="3">
        <v>40956</v>
      </c>
      <c r="D202" s="3">
        <v>41112</v>
      </c>
      <c r="E202" s="16" t="s">
        <v>1307</v>
      </c>
      <c r="F202" s="16" t="s">
        <v>1308</v>
      </c>
      <c r="G202" s="16" t="s">
        <v>1855</v>
      </c>
      <c r="H202" s="16" t="s">
        <v>7815</v>
      </c>
      <c r="I202" s="3">
        <v>41178</v>
      </c>
      <c r="J202" s="16" t="s">
        <v>20413</v>
      </c>
      <c r="K202" s="16" t="s">
        <v>7816</v>
      </c>
      <c r="L202" s="16" t="s">
        <v>4390</v>
      </c>
      <c r="M202" s="16" t="s">
        <v>20414</v>
      </c>
      <c r="N202" s="16" t="s">
        <v>7817</v>
      </c>
      <c r="O202" s="16" t="s">
        <v>455</v>
      </c>
      <c r="P202" s="3">
        <v>41185</v>
      </c>
      <c r="Q202" s="28" t="s">
        <v>3022</v>
      </c>
      <c r="R202" s="16" t="s">
        <v>9764</v>
      </c>
      <c r="S202" s="16" t="s">
        <v>9765</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20415</v>
      </c>
      <c r="K203" s="16" t="s">
        <v>4714</v>
      </c>
      <c r="L203" s="16" t="s">
        <v>4391</v>
      </c>
      <c r="M203" s="16">
        <v>3138955277</v>
      </c>
      <c r="N203" s="16" t="s">
        <v>6926</v>
      </c>
      <c r="O203" s="16" t="s">
        <v>2358</v>
      </c>
      <c r="P203" s="3">
        <v>41157</v>
      </c>
      <c r="Q203" s="28" t="s">
        <v>455</v>
      </c>
      <c r="R203" s="16" t="s">
        <v>9766</v>
      </c>
      <c r="S203" s="16" t="s">
        <v>9767</v>
      </c>
      <c r="T203" s="16" t="s">
        <v>3997</v>
      </c>
      <c r="U203" s="16" t="s">
        <v>14861</v>
      </c>
      <c r="V203" s="16">
        <v>20</v>
      </c>
      <c r="W203" s="16">
        <v>30</v>
      </c>
      <c r="X203" s="16">
        <v>28</v>
      </c>
      <c r="Y203" s="16">
        <v>42</v>
      </c>
      <c r="Z203" s="16">
        <v>48</v>
      </c>
      <c r="AA203" s="16">
        <v>6</v>
      </c>
      <c r="AB203" s="16" t="s">
        <v>455</v>
      </c>
      <c r="AC203" s="16" t="s">
        <v>455</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9768</v>
      </c>
      <c r="S204" s="16" t="s">
        <v>9769</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9770</v>
      </c>
      <c r="S205" s="16" t="s">
        <v>9771</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14.25" customHeight="1">
      <c r="A206" s="16">
        <v>891</v>
      </c>
      <c r="B206" s="16" t="s">
        <v>1161</v>
      </c>
      <c r="C206" s="3">
        <v>40956</v>
      </c>
      <c r="D206" s="3">
        <v>41112</v>
      </c>
      <c r="E206" s="16" t="s">
        <v>1307</v>
      </c>
      <c r="F206" s="16" t="s">
        <v>1308</v>
      </c>
      <c r="G206" s="16" t="s">
        <v>1863</v>
      </c>
      <c r="H206" s="16" t="s">
        <v>9262</v>
      </c>
      <c r="I206" s="3">
        <v>41162</v>
      </c>
      <c r="J206" s="16" t="s">
        <v>1864</v>
      </c>
      <c r="K206" s="16" t="s">
        <v>1865</v>
      </c>
      <c r="L206" s="16" t="s">
        <v>4394</v>
      </c>
      <c r="M206" s="16">
        <v>3837421392</v>
      </c>
      <c r="N206" s="16" t="s">
        <v>9263</v>
      </c>
      <c r="O206" s="16" t="s">
        <v>5620</v>
      </c>
      <c r="P206" s="3">
        <v>41235</v>
      </c>
      <c r="Q206" s="28" t="s">
        <v>3015</v>
      </c>
      <c r="R206" s="16" t="s">
        <v>9772</v>
      </c>
      <c r="S206" s="16" t="s">
        <v>9773</v>
      </c>
      <c r="T206" s="16" t="s">
        <v>3997</v>
      </c>
      <c r="U206" s="16" t="s">
        <v>14862</v>
      </c>
      <c r="V206" s="16">
        <v>17</v>
      </c>
      <c r="W206" s="16">
        <v>21</v>
      </c>
      <c r="X206" s="16">
        <v>46</v>
      </c>
      <c r="Y206" s="16">
        <v>44</v>
      </c>
      <c r="Z206" s="16">
        <v>58</v>
      </c>
      <c r="AA206" s="16">
        <v>14</v>
      </c>
      <c r="AB206" s="16" t="s">
        <v>455</v>
      </c>
      <c r="AC206" s="16" t="s">
        <v>455</v>
      </c>
      <c r="AD206" s="16" t="s">
        <v>455</v>
      </c>
    </row>
    <row r="207" spans="1:30" s="16" customFormat="1" ht="14.25" customHeight="1">
      <c r="A207" s="16">
        <v>892</v>
      </c>
      <c r="B207" s="16" t="s">
        <v>1132</v>
      </c>
      <c r="C207" s="3">
        <v>40956</v>
      </c>
      <c r="D207" s="3">
        <v>41112</v>
      </c>
      <c r="E207" s="16" t="s">
        <v>1307</v>
      </c>
      <c r="F207" s="16" t="s">
        <v>1308</v>
      </c>
      <c r="G207" s="16" t="s">
        <v>1866</v>
      </c>
      <c r="H207" s="16" t="s">
        <v>12036</v>
      </c>
      <c r="I207" s="3">
        <v>41169</v>
      </c>
      <c r="J207" s="16" t="s">
        <v>1867</v>
      </c>
      <c r="K207" s="16" t="s">
        <v>1868</v>
      </c>
      <c r="L207" s="16" t="s">
        <v>4395</v>
      </c>
      <c r="M207" s="16" t="s">
        <v>1869</v>
      </c>
      <c r="N207" s="16" t="s">
        <v>12037</v>
      </c>
      <c r="O207" s="16" t="s">
        <v>4593</v>
      </c>
      <c r="P207" s="3">
        <v>41254</v>
      </c>
      <c r="Q207" s="28" t="s">
        <v>3020</v>
      </c>
      <c r="R207" s="16" t="s">
        <v>12038</v>
      </c>
      <c r="S207" s="16" t="s">
        <v>9774</v>
      </c>
      <c r="T207" s="16" t="s">
        <v>14834</v>
      </c>
      <c r="U207" s="16" t="s">
        <v>14863</v>
      </c>
      <c r="V207" s="16">
        <v>20</v>
      </c>
      <c r="W207" s="16">
        <v>47</v>
      </c>
      <c r="X207" s="16">
        <v>35</v>
      </c>
      <c r="Y207" s="16">
        <v>43</v>
      </c>
      <c r="Z207" s="16">
        <v>55</v>
      </c>
      <c r="AA207" s="16">
        <v>47</v>
      </c>
      <c r="AB207" s="16" t="s">
        <v>455</v>
      </c>
      <c r="AC207" s="16" t="s">
        <v>455</v>
      </c>
      <c r="AD207" s="16" t="s">
        <v>455</v>
      </c>
    </row>
    <row r="208" spans="1:30" s="16" customFormat="1" ht="14.25" customHeight="1">
      <c r="A208" s="16">
        <v>893</v>
      </c>
      <c r="B208" s="16" t="s">
        <v>1144</v>
      </c>
      <c r="C208" s="3">
        <v>40956</v>
      </c>
      <c r="D208" s="3">
        <v>41102</v>
      </c>
      <c r="E208" s="16" t="s">
        <v>1307</v>
      </c>
      <c r="F208" s="16" t="s">
        <v>1308</v>
      </c>
      <c r="G208" s="16" t="s">
        <v>1870</v>
      </c>
      <c r="H208" s="16" t="s">
        <v>9775</v>
      </c>
      <c r="I208" s="3">
        <v>41169</v>
      </c>
      <c r="J208" s="16" t="s">
        <v>1871</v>
      </c>
      <c r="K208" s="16" t="s">
        <v>4715</v>
      </c>
      <c r="L208" s="16" t="s">
        <v>4396</v>
      </c>
      <c r="M208" s="16" t="s">
        <v>1263</v>
      </c>
      <c r="N208" s="16" t="s">
        <v>9776</v>
      </c>
      <c r="O208" s="16" t="s">
        <v>9206</v>
      </c>
      <c r="P208" s="3">
        <v>41242</v>
      </c>
      <c r="Q208" s="16" t="s">
        <v>2115</v>
      </c>
      <c r="R208" s="16" t="s">
        <v>9777</v>
      </c>
      <c r="S208" s="16" t="s">
        <v>9778</v>
      </c>
      <c r="T208" s="16" t="s">
        <v>14834</v>
      </c>
      <c r="U208" s="16" t="s">
        <v>14864</v>
      </c>
      <c r="V208" s="16">
        <v>15</v>
      </c>
      <c r="W208" s="16">
        <v>17</v>
      </c>
      <c r="X208" s="16">
        <v>50</v>
      </c>
      <c r="Y208" s="16">
        <v>45</v>
      </c>
      <c r="Z208" s="16">
        <v>37</v>
      </c>
      <c r="AA208" s="16">
        <v>47</v>
      </c>
      <c r="AB208" s="16" t="s">
        <v>455</v>
      </c>
      <c r="AC208" s="16" t="s">
        <v>455</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9779</v>
      </c>
      <c r="T209" s="16" t="s">
        <v>14834</v>
      </c>
      <c r="U209" s="16" t="s">
        <v>455</v>
      </c>
      <c r="V209" s="16">
        <v>19</v>
      </c>
      <c r="W209" s="16">
        <v>37</v>
      </c>
      <c r="X209" s="16">
        <v>51</v>
      </c>
      <c r="Y209" s="16">
        <v>43</v>
      </c>
      <c r="Z209" s="16">
        <v>59</v>
      </c>
      <c r="AA209" s="16">
        <v>12</v>
      </c>
      <c r="AB209" s="16" t="s">
        <v>455</v>
      </c>
      <c r="AC209" s="16" t="s">
        <v>455</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9780</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9781</v>
      </c>
      <c r="T211" s="16" t="s">
        <v>14834</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15268</v>
      </c>
      <c r="R212" s="16" t="s">
        <v>9782</v>
      </c>
      <c r="S212" s="16" t="s">
        <v>9783</v>
      </c>
      <c r="T212" s="16" t="s">
        <v>3997</v>
      </c>
      <c r="U212" s="16" t="s">
        <v>455</v>
      </c>
      <c r="V212" s="16">
        <v>21</v>
      </c>
      <c r="W212" s="16">
        <v>8</v>
      </c>
      <c r="X212" s="16">
        <v>45</v>
      </c>
      <c r="Y212" s="16">
        <v>43</v>
      </c>
      <c r="Z212" s="16">
        <v>31</v>
      </c>
      <c r="AA212" s="16">
        <v>7</v>
      </c>
      <c r="AB212" s="16" t="s">
        <v>455</v>
      </c>
      <c r="AC212" s="16" t="s">
        <v>455</v>
      </c>
      <c r="AD212" s="16" t="s">
        <v>455</v>
      </c>
    </row>
    <row r="213" spans="1:30" s="16" customFormat="1" ht="14.25" customHeight="1">
      <c r="A213" s="16">
        <v>898</v>
      </c>
      <c r="B213" s="16" t="s">
        <v>1155</v>
      </c>
      <c r="C213" s="3">
        <v>40956</v>
      </c>
      <c r="D213" s="3">
        <v>41112</v>
      </c>
      <c r="E213" s="16" t="s">
        <v>1307</v>
      </c>
      <c r="F213" s="16" t="s">
        <v>1308</v>
      </c>
      <c r="G213" s="16" t="s">
        <v>1885</v>
      </c>
      <c r="H213" s="16" t="s">
        <v>13103</v>
      </c>
      <c r="I213" s="3">
        <v>41152</v>
      </c>
      <c r="J213" s="16" t="s">
        <v>1886</v>
      </c>
      <c r="K213" s="16" t="s">
        <v>4716</v>
      </c>
      <c r="L213" s="16" t="s">
        <v>4401</v>
      </c>
      <c r="M213" s="16" t="s">
        <v>3874</v>
      </c>
      <c r="N213" s="16" t="s">
        <v>13104</v>
      </c>
      <c r="O213" s="16" t="s">
        <v>4593</v>
      </c>
      <c r="P213" s="3">
        <v>41261</v>
      </c>
      <c r="Q213" s="28" t="s">
        <v>455</v>
      </c>
      <c r="R213" s="16" t="s">
        <v>13105</v>
      </c>
      <c r="S213" s="16" t="s">
        <v>9784</v>
      </c>
      <c r="T213" s="16" t="s">
        <v>3997</v>
      </c>
      <c r="U213" s="16" t="s">
        <v>14865</v>
      </c>
      <c r="V213" s="16">
        <v>19</v>
      </c>
      <c r="W213" s="16">
        <v>22</v>
      </c>
      <c r="X213" s="16">
        <v>36</v>
      </c>
      <c r="Y213" s="16">
        <v>42</v>
      </c>
      <c r="Z213" s="16">
        <v>6</v>
      </c>
      <c r="AA213" s="16">
        <v>23</v>
      </c>
      <c r="AB213" s="16" t="s">
        <v>455</v>
      </c>
      <c r="AC213" s="16" t="s">
        <v>455</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9785</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9786</v>
      </c>
      <c r="S215" s="16" t="s">
        <v>9787</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17527</v>
      </c>
      <c r="K216" s="16" t="s">
        <v>3875</v>
      </c>
      <c r="L216" s="16" t="s">
        <v>4404</v>
      </c>
      <c r="M216" s="16" t="s">
        <v>17528</v>
      </c>
      <c r="N216" s="16" t="s">
        <v>5354</v>
      </c>
      <c r="O216" s="16" t="s">
        <v>2379</v>
      </c>
      <c r="P216" s="3">
        <v>41120</v>
      </c>
      <c r="Q216" s="28" t="s">
        <v>455</v>
      </c>
      <c r="R216" s="16" t="s">
        <v>9788</v>
      </c>
      <c r="S216" s="16" t="s">
        <v>9789</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9790</v>
      </c>
      <c r="S217" s="16" t="s">
        <v>9791</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9792</v>
      </c>
      <c r="O218" s="16" t="s">
        <v>8256</v>
      </c>
      <c r="P218" s="3">
        <v>41242</v>
      </c>
      <c r="Q218" s="28" t="s">
        <v>3841</v>
      </c>
      <c r="R218" s="16" t="s">
        <v>9793</v>
      </c>
      <c r="S218" s="16" t="s">
        <v>9794</v>
      </c>
      <c r="T218" s="16" t="s">
        <v>3997</v>
      </c>
      <c r="U218" s="16" t="s">
        <v>14866</v>
      </c>
      <c r="V218" s="16">
        <v>22</v>
      </c>
      <c r="W218" s="16">
        <v>46</v>
      </c>
      <c r="X218" s="16">
        <v>10</v>
      </c>
      <c r="Y218" s="16">
        <v>46</v>
      </c>
      <c r="Z218" s="16">
        <v>13</v>
      </c>
      <c r="AA218" s="16">
        <v>22</v>
      </c>
      <c r="AB218" s="16" t="s">
        <v>455</v>
      </c>
      <c r="AC218" s="16" t="s">
        <v>455</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9795</v>
      </c>
      <c r="S219" s="16" t="s">
        <v>9796</v>
      </c>
      <c r="T219" s="16" t="s">
        <v>3997</v>
      </c>
      <c r="U219" s="16" t="s">
        <v>14838</v>
      </c>
      <c r="V219" s="16">
        <v>20</v>
      </c>
      <c r="W219" s="16">
        <v>47</v>
      </c>
      <c r="X219" s="16">
        <v>17</v>
      </c>
      <c r="Y219" s="16">
        <v>43</v>
      </c>
      <c r="Z219" s="16">
        <v>28</v>
      </c>
      <c r="AA219" s="16">
        <v>38</v>
      </c>
      <c r="AB219" s="16" t="s">
        <v>455</v>
      </c>
      <c r="AC219" s="16" t="s">
        <v>455</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11918</v>
      </c>
      <c r="O220" s="16" t="s">
        <v>11919</v>
      </c>
      <c r="P220" s="3">
        <v>41249</v>
      </c>
      <c r="Q220" s="28" t="s">
        <v>455</v>
      </c>
      <c r="R220" s="16" t="s">
        <v>11920</v>
      </c>
      <c r="S220" s="16" t="s">
        <v>9798</v>
      </c>
      <c r="T220" s="16" t="s">
        <v>14834</v>
      </c>
      <c r="U220" s="16" t="s">
        <v>14867</v>
      </c>
      <c r="V220" s="16">
        <v>21</v>
      </c>
      <c r="W220" s="16">
        <v>19</v>
      </c>
      <c r="X220" s="16">
        <v>0</v>
      </c>
      <c r="Y220" s="16">
        <v>44</v>
      </c>
      <c r="Z220" s="16">
        <v>52</v>
      </c>
      <c r="AA220" s="16">
        <v>20</v>
      </c>
      <c r="AB220" s="16" t="s">
        <v>455</v>
      </c>
      <c r="AC220" s="16" t="s">
        <v>455</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9799</v>
      </c>
      <c r="S221" s="16" t="s">
        <v>9800</v>
      </c>
      <c r="T221" s="16" t="s">
        <v>3997</v>
      </c>
      <c r="U221" s="16" t="s">
        <v>14868</v>
      </c>
      <c r="V221" s="16">
        <v>16</v>
      </c>
      <c r="W221" s="16">
        <v>59</v>
      </c>
      <c r="X221" s="16">
        <v>0</v>
      </c>
      <c r="Y221" s="16">
        <v>44</v>
      </c>
      <c r="Z221" s="16">
        <v>34</v>
      </c>
      <c r="AA221" s="16">
        <v>0</v>
      </c>
      <c r="AB221" s="16" t="s">
        <v>455</v>
      </c>
      <c r="AC221" s="16" t="s">
        <v>455</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9801</v>
      </c>
      <c r="S222" s="16" t="s">
        <v>9802</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14551</v>
      </c>
      <c r="N223" s="16" t="s">
        <v>2110</v>
      </c>
      <c r="O223" s="16" t="s">
        <v>1972</v>
      </c>
      <c r="P223" s="3">
        <v>40991</v>
      </c>
      <c r="Q223" s="16" t="s">
        <v>14552</v>
      </c>
      <c r="R223" s="16" t="s">
        <v>455</v>
      </c>
      <c r="S223" s="16" t="s">
        <v>9803</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9804</v>
      </c>
      <c r="T224" s="16" t="s">
        <v>14834</v>
      </c>
      <c r="U224" s="16" t="s">
        <v>455</v>
      </c>
      <c r="V224" s="16">
        <v>19</v>
      </c>
      <c r="W224" s="16">
        <v>39</v>
      </c>
      <c r="X224" s="16">
        <v>29</v>
      </c>
      <c r="Y224" s="16">
        <v>41</v>
      </c>
      <c r="Z224" s="16">
        <v>24</v>
      </c>
      <c r="AA224" s="16">
        <v>13</v>
      </c>
      <c r="AB224" s="16" t="s">
        <v>455</v>
      </c>
      <c r="AC224" s="16" t="s">
        <v>455</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9805</v>
      </c>
      <c r="S225" s="16" t="s">
        <v>9806</v>
      </c>
      <c r="T225" s="16" t="s">
        <v>14834</v>
      </c>
      <c r="U225" s="16" t="s">
        <v>14869</v>
      </c>
      <c r="V225" s="16">
        <v>18</v>
      </c>
      <c r="W225" s="16">
        <v>54</v>
      </c>
      <c r="X225" s="16">
        <v>5</v>
      </c>
      <c r="Y225" s="16">
        <v>45</v>
      </c>
      <c r="Z225" s="16">
        <v>31</v>
      </c>
      <c r="AA225" s="16">
        <v>59</v>
      </c>
      <c r="AB225" s="16" t="s">
        <v>455</v>
      </c>
      <c r="AC225" s="16" t="s">
        <v>455</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9807</v>
      </c>
      <c r="S226" s="16" t="s">
        <v>9808</v>
      </c>
      <c r="T226" s="16" t="s">
        <v>3997</v>
      </c>
      <c r="U226" s="16" t="s">
        <v>14870</v>
      </c>
      <c r="V226" s="16">
        <v>21</v>
      </c>
      <c r="W226" s="16">
        <v>9</v>
      </c>
      <c r="X226" s="16">
        <v>22</v>
      </c>
      <c r="Y226" s="16">
        <v>42</v>
      </c>
      <c r="Z226" s="16">
        <v>12</v>
      </c>
      <c r="AA226" s="16">
        <v>59</v>
      </c>
      <c r="AB226" s="16" t="s">
        <v>455</v>
      </c>
      <c r="AC226" s="16" t="s">
        <v>455</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9809</v>
      </c>
      <c r="T227" s="16" t="s">
        <v>14834</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9810</v>
      </c>
      <c r="S228" s="16" t="s">
        <v>9811</v>
      </c>
      <c r="T228" s="16" t="s">
        <v>3997</v>
      </c>
      <c r="U228" s="16" t="s">
        <v>14871</v>
      </c>
      <c r="V228" s="16">
        <v>20</v>
      </c>
      <c r="W228" s="16">
        <v>44</v>
      </c>
      <c r="X228" s="16">
        <v>43</v>
      </c>
      <c r="Y228" s="16">
        <v>46</v>
      </c>
      <c r="Z228" s="16">
        <v>51</v>
      </c>
      <c r="AA228" s="16">
        <v>22</v>
      </c>
      <c r="AB228" s="16" t="s">
        <v>455</v>
      </c>
      <c r="AC228" s="16" t="s">
        <v>455</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9812</v>
      </c>
      <c r="S229" s="16" t="s">
        <v>9813</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9814</v>
      </c>
      <c r="S230" s="16" t="s">
        <v>9815</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20483</v>
      </c>
      <c r="L231" s="16" t="s">
        <v>4422</v>
      </c>
      <c r="M231" s="16" t="s">
        <v>1936</v>
      </c>
      <c r="N231" s="16" t="s">
        <v>12039</v>
      </c>
      <c r="O231" s="16" t="s">
        <v>1844</v>
      </c>
      <c r="P231" s="3">
        <v>41254</v>
      </c>
      <c r="Q231" s="28" t="s">
        <v>4760</v>
      </c>
      <c r="R231" s="16" t="s">
        <v>9816</v>
      </c>
      <c r="S231" s="16" t="s">
        <v>9817</v>
      </c>
      <c r="T231" s="16" t="s">
        <v>14834</v>
      </c>
      <c r="U231" s="16" t="s">
        <v>14872</v>
      </c>
      <c r="V231" s="16">
        <v>15</v>
      </c>
      <c r="W231" s="16">
        <v>37</v>
      </c>
      <c r="X231" s="16">
        <v>5</v>
      </c>
      <c r="Y231" s="16">
        <v>42</v>
      </c>
      <c r="Z231" s="16">
        <v>32</v>
      </c>
      <c r="AA231" s="16">
        <v>43</v>
      </c>
      <c r="AB231" s="16" t="s">
        <v>455</v>
      </c>
      <c r="AC231" s="16" t="s">
        <v>455</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9818</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14704</v>
      </c>
      <c r="K233" s="16" t="s">
        <v>4761</v>
      </c>
      <c r="L233" s="16" t="s">
        <v>4424</v>
      </c>
      <c r="M233" s="16" t="s">
        <v>4762</v>
      </c>
      <c r="N233" s="16" t="s">
        <v>7379</v>
      </c>
      <c r="O233" s="16" t="s">
        <v>4884</v>
      </c>
      <c r="P233" s="3">
        <v>41169</v>
      </c>
      <c r="Q233" s="16" t="s">
        <v>4718</v>
      </c>
      <c r="R233" s="16" t="s">
        <v>9819</v>
      </c>
      <c r="S233" s="16" t="s">
        <v>9820</v>
      </c>
      <c r="T233" s="16" t="s">
        <v>3997</v>
      </c>
      <c r="U233" s="16" t="s">
        <v>455</v>
      </c>
      <c r="V233" s="16">
        <v>20</v>
      </c>
      <c r="W233" s="16">
        <v>19</v>
      </c>
      <c r="X233" s="16">
        <v>0</v>
      </c>
      <c r="Y233" s="16">
        <v>42</v>
      </c>
      <c r="Z233" s="16">
        <v>36</v>
      </c>
      <c r="AA233" s="16">
        <v>30</v>
      </c>
      <c r="AB233" s="16" t="s">
        <v>455</v>
      </c>
      <c r="AC233" s="16" t="s">
        <v>455</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9821</v>
      </c>
      <c r="S234" s="16" t="s">
        <v>9822</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4.25" customHeight="1">
      <c r="A235" s="16">
        <v>920</v>
      </c>
      <c r="B235" s="16" t="s">
        <v>1111</v>
      </c>
      <c r="C235" s="3">
        <v>40956</v>
      </c>
      <c r="D235" s="3">
        <v>41168</v>
      </c>
      <c r="E235" s="16" t="s">
        <v>1307</v>
      </c>
      <c r="F235" s="16" t="s">
        <v>1308</v>
      </c>
      <c r="G235" s="16" t="s">
        <v>1112</v>
      </c>
      <c r="H235" s="16" t="s">
        <v>12040</v>
      </c>
      <c r="I235" s="3">
        <v>40974</v>
      </c>
      <c r="J235" s="16" t="s">
        <v>1943</v>
      </c>
      <c r="K235" s="16" t="s">
        <v>1944</v>
      </c>
      <c r="L235" s="16" t="s">
        <v>4426</v>
      </c>
      <c r="M235" s="16">
        <v>3334331272</v>
      </c>
      <c r="N235" s="16" t="s">
        <v>12041</v>
      </c>
      <c r="O235" s="16" t="s">
        <v>5620</v>
      </c>
      <c r="P235" s="3">
        <v>41254</v>
      </c>
      <c r="Q235" s="28" t="s">
        <v>6796</v>
      </c>
      <c r="R235" s="16" t="s">
        <v>12042</v>
      </c>
      <c r="S235" s="16" t="s">
        <v>9823</v>
      </c>
      <c r="T235" s="16" t="s">
        <v>3997</v>
      </c>
      <c r="U235" s="16" t="s">
        <v>14873</v>
      </c>
      <c r="V235" s="16">
        <v>18</v>
      </c>
      <c r="W235" s="16">
        <v>16</v>
      </c>
      <c r="X235" s="16">
        <v>22</v>
      </c>
      <c r="Y235" s="16">
        <v>42</v>
      </c>
      <c r="Z235" s="16">
        <v>40</v>
      </c>
      <c r="AA235" s="16">
        <v>8</v>
      </c>
      <c r="AB235" s="16" t="s">
        <v>455</v>
      </c>
      <c r="AC235" s="16" t="s">
        <v>455</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9824</v>
      </c>
      <c r="S236" s="16" t="s">
        <v>9825</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9826</v>
      </c>
      <c r="S237" s="16" t="s">
        <v>9827</v>
      </c>
      <c r="T237" s="16" t="s">
        <v>3997</v>
      </c>
      <c r="U237" s="16" t="s">
        <v>455</v>
      </c>
      <c r="V237" s="16">
        <v>20</v>
      </c>
      <c r="W237" s="16">
        <v>16</v>
      </c>
      <c r="X237" s="16">
        <v>31</v>
      </c>
      <c r="Y237" s="16">
        <v>45</v>
      </c>
      <c r="Z237" s="16">
        <v>0</v>
      </c>
      <c r="AA237" s="16">
        <v>12</v>
      </c>
      <c r="AB237" s="16" t="s">
        <v>455</v>
      </c>
      <c r="AC237" s="16" t="s">
        <v>455</v>
      </c>
      <c r="AD237" s="16" t="s">
        <v>455</v>
      </c>
    </row>
    <row r="238" spans="1:30" s="16" customFormat="1" ht="14.25" customHeight="1">
      <c r="A238" s="16">
        <v>879</v>
      </c>
      <c r="B238" s="16" t="s">
        <v>1172</v>
      </c>
      <c r="C238" s="3">
        <v>40956</v>
      </c>
      <c r="D238" s="3">
        <v>41112</v>
      </c>
      <c r="E238" s="16" t="s">
        <v>1307</v>
      </c>
      <c r="F238" s="16" t="s">
        <v>1308</v>
      </c>
      <c r="G238" s="16" t="s">
        <v>1173</v>
      </c>
      <c r="H238" s="16" t="s">
        <v>7380</v>
      </c>
      <c r="I238" s="3">
        <v>41164</v>
      </c>
      <c r="J238" s="16" t="s">
        <v>1951</v>
      </c>
      <c r="K238" s="16" t="s">
        <v>1952</v>
      </c>
      <c r="L238" s="16" t="s">
        <v>4429</v>
      </c>
      <c r="M238" s="16" t="s">
        <v>3889</v>
      </c>
      <c r="N238" s="16" t="s">
        <v>7381</v>
      </c>
      <c r="O238" s="16" t="s">
        <v>4884</v>
      </c>
      <c r="P238" s="3">
        <v>41170</v>
      </c>
      <c r="Q238" s="28" t="s">
        <v>3015</v>
      </c>
      <c r="R238" s="16" t="s">
        <v>9828</v>
      </c>
      <c r="S238" s="16" t="s">
        <v>9829</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9830</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9831</v>
      </c>
      <c r="S240" s="16" t="s">
        <v>9709</v>
      </c>
      <c r="T240" s="16" t="s">
        <v>3997</v>
      </c>
      <c r="U240" s="16" t="s">
        <v>14874</v>
      </c>
      <c r="V240" s="16">
        <v>19</v>
      </c>
      <c r="W240" s="16">
        <v>49</v>
      </c>
      <c r="X240" s="16">
        <v>1</v>
      </c>
      <c r="Y240" s="16">
        <v>44</v>
      </c>
      <c r="Z240" s="16">
        <v>1</v>
      </c>
      <c r="AA240" s="16">
        <v>26</v>
      </c>
      <c r="AB240" s="16" t="s">
        <v>455</v>
      </c>
      <c r="AC240" s="16" t="s">
        <v>455</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9832</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9809</v>
      </c>
      <c r="T242" s="16" t="s">
        <v>3997</v>
      </c>
      <c r="U242" s="16" t="s">
        <v>455</v>
      </c>
      <c r="V242" s="16">
        <v>21</v>
      </c>
      <c r="W242" s="16">
        <v>3</v>
      </c>
      <c r="X242" s="16">
        <v>58</v>
      </c>
      <c r="Y242" s="16">
        <v>44</v>
      </c>
      <c r="Z242" s="16">
        <v>4</v>
      </c>
      <c r="AA242" s="16">
        <v>59</v>
      </c>
      <c r="AB242" s="16" t="s">
        <v>455</v>
      </c>
      <c r="AC242" s="16" t="s">
        <v>455</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9732</v>
      </c>
      <c r="T243" s="16" t="s">
        <v>3997</v>
      </c>
      <c r="U243" s="16" t="s">
        <v>455</v>
      </c>
      <c r="V243" s="16">
        <v>21</v>
      </c>
      <c r="W243" s="16">
        <v>1</v>
      </c>
      <c r="X243" s="16">
        <v>3</v>
      </c>
      <c r="Y243" s="16">
        <v>46</v>
      </c>
      <c r="Z243" s="16">
        <v>31</v>
      </c>
      <c r="AA243" s="16">
        <v>17</v>
      </c>
      <c r="AB243" s="16" t="s">
        <v>455</v>
      </c>
      <c r="AC243" s="16" t="s">
        <v>455</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9735</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9781</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9741</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14875</v>
      </c>
      <c r="K247" s="16" t="s">
        <v>2001</v>
      </c>
      <c r="L247" s="16" t="s">
        <v>4345</v>
      </c>
      <c r="M247" s="16" t="s">
        <v>14876</v>
      </c>
      <c r="N247" s="16" t="s">
        <v>2137</v>
      </c>
      <c r="O247" s="16" t="s">
        <v>1396</v>
      </c>
      <c r="P247" s="3">
        <v>40996</v>
      </c>
      <c r="Q247" s="16" t="s">
        <v>2002</v>
      </c>
      <c r="R247" s="16" t="s">
        <v>455</v>
      </c>
      <c r="S247" s="16" t="s">
        <v>9697</v>
      </c>
      <c r="T247" s="16" t="s">
        <v>3997</v>
      </c>
      <c r="U247" s="16" t="s">
        <v>455</v>
      </c>
      <c r="V247" s="16">
        <v>20</v>
      </c>
      <c r="W247" s="16">
        <v>36</v>
      </c>
      <c r="X247" s="16">
        <v>55</v>
      </c>
      <c r="Y247" s="16">
        <v>46</v>
      </c>
      <c r="Z247" s="16">
        <v>3</v>
      </c>
      <c r="AA247" s="16">
        <v>7</v>
      </c>
      <c r="AB247" s="16" t="s">
        <v>455</v>
      </c>
      <c r="AC247" s="16" t="s">
        <v>455</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9515</v>
      </c>
      <c r="T248" s="16" t="s">
        <v>14834</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9833</v>
      </c>
      <c r="S249" s="16" t="s">
        <v>9834</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15785</v>
      </c>
      <c r="R250" s="16" t="s">
        <v>455</v>
      </c>
      <c r="S250" s="16" t="s">
        <v>9835</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13106</v>
      </c>
      <c r="O251" s="16" t="s">
        <v>4942</v>
      </c>
      <c r="P251" s="3">
        <v>41262</v>
      </c>
      <c r="Q251" s="16" t="s">
        <v>2294</v>
      </c>
      <c r="R251" s="16" t="s">
        <v>9836</v>
      </c>
      <c r="S251" s="16" t="s">
        <v>9837</v>
      </c>
      <c r="T251" s="16" t="s">
        <v>3997</v>
      </c>
      <c r="U251" s="16" t="s">
        <v>14877</v>
      </c>
      <c r="V251" s="16">
        <v>16</v>
      </c>
      <c r="W251" s="16">
        <v>10</v>
      </c>
      <c r="X251" s="16">
        <v>45</v>
      </c>
      <c r="Y251" s="16">
        <v>40</v>
      </c>
      <c r="Z251" s="16">
        <v>41</v>
      </c>
      <c r="AA251" s="16">
        <v>36</v>
      </c>
      <c r="AB251" s="16" t="s">
        <v>455</v>
      </c>
      <c r="AC251" s="16" t="s">
        <v>455</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9838</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9839</v>
      </c>
      <c r="T253" s="16" t="s">
        <v>3997</v>
      </c>
      <c r="U253" s="16" t="s">
        <v>455</v>
      </c>
      <c r="V253" s="16">
        <v>19</v>
      </c>
      <c r="W253" s="16">
        <v>17</v>
      </c>
      <c r="X253" s="16">
        <v>9</v>
      </c>
      <c r="Y253" s="16">
        <v>44</v>
      </c>
      <c r="Z253" s="16">
        <v>24</v>
      </c>
      <c r="AA253" s="16">
        <v>54</v>
      </c>
      <c r="AB253" s="16" t="s">
        <v>455</v>
      </c>
      <c r="AC253" s="16" t="s">
        <v>455</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9840</v>
      </c>
      <c r="S254" s="16" t="s">
        <v>9841</v>
      </c>
      <c r="T254" s="16" t="s">
        <v>3997</v>
      </c>
      <c r="U254" s="16" t="s">
        <v>14857</v>
      </c>
      <c r="V254" s="16">
        <v>21</v>
      </c>
      <c r="W254" s="16">
        <v>55</v>
      </c>
      <c r="X254" s="16">
        <v>26</v>
      </c>
      <c r="Y254" s="16">
        <v>46</v>
      </c>
      <c r="Z254" s="16">
        <v>22</v>
      </c>
      <c r="AA254" s="16">
        <v>56</v>
      </c>
      <c r="AB254" s="16" t="s">
        <v>455</v>
      </c>
      <c r="AC254" s="16" t="s">
        <v>455</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9842</v>
      </c>
      <c r="S255" s="16" t="s">
        <v>9843</v>
      </c>
      <c r="T255" s="16" t="s">
        <v>3997</v>
      </c>
      <c r="U255" s="16" t="s">
        <v>14878</v>
      </c>
      <c r="V255" s="16">
        <v>16</v>
      </c>
      <c r="W255" s="16">
        <v>19</v>
      </c>
      <c r="X255" s="16">
        <v>15</v>
      </c>
      <c r="Y255" s="16">
        <v>43</v>
      </c>
      <c r="Z255" s="16">
        <v>42</v>
      </c>
      <c r="AA255" s="16">
        <v>52</v>
      </c>
      <c r="AB255" s="16" t="s">
        <v>455</v>
      </c>
      <c r="AC255" s="16" t="s">
        <v>455</v>
      </c>
      <c r="AD255" s="16" t="s">
        <v>455</v>
      </c>
    </row>
    <row r="256" spans="1:30" s="16" customFormat="1" ht="14.25" customHeight="1">
      <c r="A256" s="16">
        <v>945</v>
      </c>
      <c r="B256" s="16" t="s">
        <v>2030</v>
      </c>
      <c r="C256" s="3">
        <v>40989</v>
      </c>
      <c r="D256" s="3">
        <v>41159</v>
      </c>
      <c r="E256" s="16" t="s">
        <v>1307</v>
      </c>
      <c r="F256" s="16" t="s">
        <v>1308</v>
      </c>
      <c r="G256" s="16" t="s">
        <v>2043</v>
      </c>
      <c r="H256" s="16" t="s">
        <v>8550</v>
      </c>
      <c r="I256" s="3">
        <v>41213</v>
      </c>
      <c r="J256" s="16" t="s">
        <v>2066</v>
      </c>
      <c r="K256" s="16" t="s">
        <v>2067</v>
      </c>
      <c r="L256" s="16" t="s">
        <v>4441</v>
      </c>
      <c r="M256" s="16" t="s">
        <v>2068</v>
      </c>
      <c r="N256" s="16" t="s">
        <v>8551</v>
      </c>
      <c r="O256" s="16" t="s">
        <v>4593</v>
      </c>
      <c r="P256" s="3">
        <v>41200</v>
      </c>
      <c r="Q256" s="28" t="s">
        <v>6797</v>
      </c>
      <c r="R256" s="16" t="s">
        <v>9844</v>
      </c>
      <c r="S256" s="16" t="s">
        <v>9845</v>
      </c>
      <c r="T256" s="16" t="s">
        <v>3997</v>
      </c>
      <c r="U256" s="16" t="s">
        <v>14879</v>
      </c>
      <c r="V256" s="16">
        <v>18</v>
      </c>
      <c r="W256" s="16">
        <v>34</v>
      </c>
      <c r="X256" s="16">
        <v>19</v>
      </c>
      <c r="Y256" s="16">
        <v>46</v>
      </c>
      <c r="Z256" s="16">
        <v>30</v>
      </c>
      <c r="AA256" s="16">
        <v>18</v>
      </c>
      <c r="AB256" s="16" t="s">
        <v>455</v>
      </c>
      <c r="AC256" s="16" t="s">
        <v>455</v>
      </c>
      <c r="AD256" s="16" t="s">
        <v>455</v>
      </c>
    </row>
    <row r="257" spans="1:30" s="16" customFormat="1" ht="14.25" customHeight="1">
      <c r="A257" s="16">
        <v>946</v>
      </c>
      <c r="B257" s="16" t="s">
        <v>2031</v>
      </c>
      <c r="C257" s="3">
        <v>40989</v>
      </c>
      <c r="D257" s="3">
        <v>41401</v>
      </c>
      <c r="E257" s="16" t="s">
        <v>1307</v>
      </c>
      <c r="F257" s="16" t="s">
        <v>1308</v>
      </c>
      <c r="G257" s="16" t="s">
        <v>2044</v>
      </c>
      <c r="H257" s="16" t="s">
        <v>18567</v>
      </c>
      <c r="I257" s="3">
        <v>41409</v>
      </c>
      <c r="J257" s="16" t="s">
        <v>2069</v>
      </c>
      <c r="K257" s="16" t="s">
        <v>18274</v>
      </c>
      <c r="L257" s="16" t="s">
        <v>4442</v>
      </c>
      <c r="M257" s="16" t="s">
        <v>2070</v>
      </c>
      <c r="N257" s="16" t="s">
        <v>18568</v>
      </c>
      <c r="O257" s="16" t="s">
        <v>17515</v>
      </c>
      <c r="P257" s="3">
        <v>41414</v>
      </c>
      <c r="Q257" s="16" t="s">
        <v>18275</v>
      </c>
      <c r="R257" s="16" t="s">
        <v>18569</v>
      </c>
      <c r="S257" s="16" t="s">
        <v>9846</v>
      </c>
      <c r="T257" s="16" t="s">
        <v>14834</v>
      </c>
      <c r="U257" s="16" t="s">
        <v>15044</v>
      </c>
      <c r="V257" s="16">
        <v>21</v>
      </c>
      <c r="W257" s="16">
        <v>7</v>
      </c>
      <c r="X257" s="16">
        <v>78</v>
      </c>
      <c r="Y257" s="16">
        <v>42</v>
      </c>
      <c r="Z257" s="16">
        <v>22</v>
      </c>
      <c r="AA257" s="16">
        <v>63</v>
      </c>
      <c r="AB257" s="16" t="s">
        <v>455</v>
      </c>
      <c r="AC257" s="16" t="s">
        <v>455</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15269</v>
      </c>
      <c r="R258" s="16" t="s">
        <v>455</v>
      </c>
      <c r="S258" s="16" t="s">
        <v>9847</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20416</v>
      </c>
      <c r="K259" s="16" t="s">
        <v>20417</v>
      </c>
      <c r="L259" s="16" t="s">
        <v>4444</v>
      </c>
      <c r="M259" s="16" t="s">
        <v>2074</v>
      </c>
      <c r="N259" s="16" t="s">
        <v>2149</v>
      </c>
      <c r="O259" s="16" t="s">
        <v>1435</v>
      </c>
      <c r="P259" s="3">
        <v>41002</v>
      </c>
      <c r="Q259" s="16" t="s">
        <v>455</v>
      </c>
      <c r="R259" s="16" t="s">
        <v>9848</v>
      </c>
      <c r="S259" s="16" t="s">
        <v>9849</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4.25" customHeight="1">
      <c r="A260" s="16">
        <v>936</v>
      </c>
      <c r="B260" s="16" t="s">
        <v>2034</v>
      </c>
      <c r="C260" s="3">
        <v>40989</v>
      </c>
      <c r="D260" s="3">
        <v>41123</v>
      </c>
      <c r="E260" s="16" t="s">
        <v>1307</v>
      </c>
      <c r="F260" s="16" t="s">
        <v>1308</v>
      </c>
      <c r="G260" s="16" t="s">
        <v>2046</v>
      </c>
      <c r="H260" s="16" t="s">
        <v>7382</v>
      </c>
      <c r="I260" s="3">
        <v>41166</v>
      </c>
      <c r="J260" s="16" t="s">
        <v>2075</v>
      </c>
      <c r="K260" s="16" t="s">
        <v>3893</v>
      </c>
      <c r="L260" s="16" t="s">
        <v>4445</v>
      </c>
      <c r="M260" s="16">
        <v>3333281180</v>
      </c>
      <c r="N260" s="16" t="s">
        <v>7383</v>
      </c>
      <c r="O260" s="16" t="s">
        <v>5629</v>
      </c>
      <c r="P260" s="3">
        <v>41169</v>
      </c>
      <c r="Q260" s="16" t="s">
        <v>4720</v>
      </c>
      <c r="R260" s="16" t="s">
        <v>9850</v>
      </c>
      <c r="S260" s="16" t="s">
        <v>9851</v>
      </c>
      <c r="T260" s="16" t="s">
        <v>3997</v>
      </c>
      <c r="U260" s="16" t="s">
        <v>14880</v>
      </c>
      <c r="V260" s="16">
        <v>19</v>
      </c>
      <c r="W260" s="16">
        <v>38</v>
      </c>
      <c r="X260" s="16">
        <v>5</v>
      </c>
      <c r="Y260" s="16">
        <v>42</v>
      </c>
      <c r="Z260" s="16">
        <v>37</v>
      </c>
      <c r="AA260" s="16">
        <v>20</v>
      </c>
      <c r="AB260" s="16" t="s">
        <v>455</v>
      </c>
      <c r="AC260" s="16" t="s">
        <v>455</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20418</v>
      </c>
      <c r="K261" s="16" t="s">
        <v>2076</v>
      </c>
      <c r="L261" s="16" t="s">
        <v>4446</v>
      </c>
      <c r="M261" s="16">
        <v>3533441846</v>
      </c>
      <c r="N261" s="16" t="s">
        <v>2199</v>
      </c>
      <c r="O261" s="16" t="s">
        <v>1435</v>
      </c>
      <c r="P261" s="3">
        <v>41002</v>
      </c>
      <c r="Q261" s="16" t="s">
        <v>455</v>
      </c>
      <c r="R261" s="16" t="s">
        <v>455</v>
      </c>
      <c r="S261" s="16" t="s">
        <v>9852</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8405</v>
      </c>
      <c r="N262" s="16" t="s">
        <v>2377</v>
      </c>
      <c r="O262" s="16" t="s">
        <v>1969</v>
      </c>
      <c r="P262" s="3">
        <v>41016</v>
      </c>
      <c r="Q262" s="16" t="s">
        <v>455</v>
      </c>
      <c r="R262" s="16" t="s">
        <v>455</v>
      </c>
      <c r="S262" s="16" t="s">
        <v>9853</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4.25"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17605</v>
      </c>
      <c r="O263" s="16" t="s">
        <v>455</v>
      </c>
      <c r="P263" s="16" t="s">
        <v>455</v>
      </c>
      <c r="Q263" s="16" t="s">
        <v>1692</v>
      </c>
      <c r="R263" s="16" t="s">
        <v>9854</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9855</v>
      </c>
      <c r="S264" s="16" t="s">
        <v>9856</v>
      </c>
      <c r="T264" s="16" t="s">
        <v>3997</v>
      </c>
      <c r="U264" s="16" t="s">
        <v>14881</v>
      </c>
      <c r="V264" s="16">
        <v>18</v>
      </c>
      <c r="W264" s="16">
        <v>26</v>
      </c>
      <c r="X264" s="16">
        <v>59</v>
      </c>
      <c r="Y264" s="16">
        <v>43</v>
      </c>
      <c r="Z264" s="16">
        <v>39</v>
      </c>
      <c r="AA264" s="16">
        <v>33</v>
      </c>
      <c r="AB264" s="16" t="s">
        <v>455</v>
      </c>
      <c r="AC264" s="16" t="s">
        <v>455</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9857</v>
      </c>
      <c r="S265" s="16" t="s">
        <v>9858</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9859</v>
      </c>
      <c r="S266" s="16" t="s">
        <v>9860</v>
      </c>
      <c r="T266" s="16" t="s">
        <v>3997</v>
      </c>
      <c r="U266" s="16" t="s">
        <v>14882</v>
      </c>
      <c r="V266" s="16">
        <v>21</v>
      </c>
      <c r="W266" s="16">
        <v>57</v>
      </c>
      <c r="X266" s="16">
        <v>50</v>
      </c>
      <c r="Y266" s="16">
        <v>44</v>
      </c>
      <c r="Z266" s="16">
        <v>55</v>
      </c>
      <c r="AA266" s="16">
        <v>49</v>
      </c>
      <c r="AB266" s="16" t="s">
        <v>455</v>
      </c>
      <c r="AC266" s="16" t="s">
        <v>455</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9861</v>
      </c>
      <c r="S267" s="16" t="s">
        <v>9862</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9863</v>
      </c>
      <c r="S268" s="16" t="s">
        <v>9864</v>
      </c>
      <c r="T268" s="16" t="s">
        <v>3997</v>
      </c>
      <c r="U268" s="16" t="s">
        <v>14883</v>
      </c>
      <c r="V268" s="16">
        <v>21</v>
      </c>
      <c r="W268" s="16">
        <v>7</v>
      </c>
      <c r="X268" s="16">
        <v>39</v>
      </c>
      <c r="Y268" s="16">
        <v>44</v>
      </c>
      <c r="Z268" s="16">
        <v>28</v>
      </c>
      <c r="AA268" s="16">
        <v>59</v>
      </c>
      <c r="AB268" s="16" t="s">
        <v>455</v>
      </c>
      <c r="AC268" s="16" t="s">
        <v>455</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14884</v>
      </c>
      <c r="K269" s="16" t="s">
        <v>2174</v>
      </c>
      <c r="L269" s="16" t="s">
        <v>4454</v>
      </c>
      <c r="M269" s="16" t="s">
        <v>14885</v>
      </c>
      <c r="N269" s="16" t="s">
        <v>5799</v>
      </c>
      <c r="O269" s="16" t="s">
        <v>1963</v>
      </c>
      <c r="P269" s="3">
        <v>41129</v>
      </c>
      <c r="Q269" s="28" t="s">
        <v>15270</v>
      </c>
      <c r="R269" s="16" t="s">
        <v>9865</v>
      </c>
      <c r="S269" s="16" t="s">
        <v>9866</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9867</v>
      </c>
      <c r="S270" s="16" t="s">
        <v>9868</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9869</v>
      </c>
      <c r="S271" s="16" t="s">
        <v>9870</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9871</v>
      </c>
      <c r="T272" s="16" t="s">
        <v>14834</v>
      </c>
      <c r="U272" s="16" t="s">
        <v>455</v>
      </c>
      <c r="V272" s="16">
        <v>19</v>
      </c>
      <c r="W272" s="16">
        <v>45</v>
      </c>
      <c r="X272" s="16">
        <v>8</v>
      </c>
      <c r="Y272" s="16">
        <v>43</v>
      </c>
      <c r="Z272" s="16">
        <v>52</v>
      </c>
      <c r="AA272" s="16">
        <v>58</v>
      </c>
      <c r="AB272" s="16" t="s">
        <v>455</v>
      </c>
      <c r="AC272" s="16" t="s">
        <v>455</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14705</v>
      </c>
      <c r="K273" s="16" t="s">
        <v>14706</v>
      </c>
      <c r="L273" s="16" t="s">
        <v>4458</v>
      </c>
      <c r="M273" s="16" t="s">
        <v>2211</v>
      </c>
      <c r="N273" s="16" t="s">
        <v>2355</v>
      </c>
      <c r="O273" s="16" t="s">
        <v>2356</v>
      </c>
      <c r="P273" s="3">
        <v>41032</v>
      </c>
      <c r="Q273" s="28" t="s">
        <v>455</v>
      </c>
      <c r="R273" s="16" t="s">
        <v>9872</v>
      </c>
      <c r="S273" s="16" t="s">
        <v>9873</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9874</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9875</v>
      </c>
      <c r="S275" s="16" t="s">
        <v>9876</v>
      </c>
      <c r="T275" s="16" t="s">
        <v>3997</v>
      </c>
      <c r="U275" s="16" t="s">
        <v>14886</v>
      </c>
      <c r="V275" s="16">
        <v>19</v>
      </c>
      <c r="W275" s="16">
        <v>49</v>
      </c>
      <c r="X275" s="16">
        <v>17</v>
      </c>
      <c r="Y275" s="16">
        <v>43</v>
      </c>
      <c r="Z275" s="16">
        <v>49</v>
      </c>
      <c r="AA275" s="16">
        <v>49</v>
      </c>
      <c r="AB275" s="16" t="s">
        <v>455</v>
      </c>
      <c r="AC275" s="16" t="s">
        <v>455</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14707</v>
      </c>
      <c r="L276" s="16" t="s">
        <v>4266</v>
      </c>
      <c r="M276" s="16" t="s">
        <v>2217</v>
      </c>
      <c r="N276" s="16" t="s">
        <v>2363</v>
      </c>
      <c r="O276" s="16" t="s">
        <v>1972</v>
      </c>
      <c r="P276" s="3">
        <v>41012</v>
      </c>
      <c r="Q276" s="16" t="s">
        <v>455</v>
      </c>
      <c r="R276" s="16" t="s">
        <v>455</v>
      </c>
      <c r="S276" s="16" t="s">
        <v>9877</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15185</v>
      </c>
      <c r="L277" s="16" t="s">
        <v>4461</v>
      </c>
      <c r="M277" s="16" t="s">
        <v>2219</v>
      </c>
      <c r="N277" s="16" t="s">
        <v>2467</v>
      </c>
      <c r="O277" s="16" t="s">
        <v>1876</v>
      </c>
      <c r="P277" s="3">
        <v>41019</v>
      </c>
      <c r="Q277" s="28" t="s">
        <v>455</v>
      </c>
      <c r="R277" s="16" t="s">
        <v>9878</v>
      </c>
      <c r="S277" s="16" t="s">
        <v>9879</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9880</v>
      </c>
      <c r="S278" s="16" t="s">
        <v>9881</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9882</v>
      </c>
      <c r="S279" s="16" t="s">
        <v>9883</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9884</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9264</v>
      </c>
      <c r="R281" s="16" t="s">
        <v>455</v>
      </c>
      <c r="S281" s="16" t="s">
        <v>9885</v>
      </c>
      <c r="T281" s="16" t="s">
        <v>14834</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9886</v>
      </c>
      <c r="S282" s="16" t="s">
        <v>9887</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9888</v>
      </c>
      <c r="S283" s="16" t="s">
        <v>9889</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9890</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9891</v>
      </c>
      <c r="S285" s="16" t="s">
        <v>9892</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14708</v>
      </c>
      <c r="L286" s="16" t="s">
        <v>4470</v>
      </c>
      <c r="M286" s="16" t="s">
        <v>2244</v>
      </c>
      <c r="N286" s="16" t="s">
        <v>2436</v>
      </c>
      <c r="O286" s="16" t="s">
        <v>1972</v>
      </c>
      <c r="P286" s="3">
        <v>41016</v>
      </c>
      <c r="Q286" s="16" t="s">
        <v>455</v>
      </c>
      <c r="R286" s="16" t="s">
        <v>455</v>
      </c>
      <c r="S286" s="16" t="s">
        <v>9893</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14709</v>
      </c>
      <c r="L287" s="16" t="s">
        <v>4471</v>
      </c>
      <c r="M287" s="16" t="s">
        <v>2246</v>
      </c>
      <c r="N287" s="16" t="s">
        <v>2592</v>
      </c>
      <c r="O287" s="16" t="s">
        <v>1724</v>
      </c>
      <c r="P287" s="3">
        <v>41023</v>
      </c>
      <c r="Q287" s="28" t="s">
        <v>3028</v>
      </c>
      <c r="R287" s="16" t="s">
        <v>9894</v>
      </c>
      <c r="S287" s="16" t="s">
        <v>9895</v>
      </c>
      <c r="T287" s="16" t="s">
        <v>3997</v>
      </c>
      <c r="U287" s="16" t="s">
        <v>14887</v>
      </c>
      <c r="V287" s="16">
        <v>19</v>
      </c>
      <c r="W287" s="16">
        <v>46</v>
      </c>
      <c r="X287" s="16">
        <v>26</v>
      </c>
      <c r="Y287" s="16">
        <v>43</v>
      </c>
      <c r="Z287" s="16">
        <v>55</v>
      </c>
      <c r="AA287" s="16">
        <v>28</v>
      </c>
      <c r="AB287" s="16" t="s">
        <v>455</v>
      </c>
      <c r="AC287" s="16" t="s">
        <v>455</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14710</v>
      </c>
      <c r="L288" s="16" t="s">
        <v>4472</v>
      </c>
      <c r="M288" s="16" t="s">
        <v>2248</v>
      </c>
      <c r="N288" s="16" t="s">
        <v>2593</v>
      </c>
      <c r="O288" s="16" t="s">
        <v>2358</v>
      </c>
      <c r="P288" s="3">
        <v>41023</v>
      </c>
      <c r="Q288" s="28" t="s">
        <v>3029</v>
      </c>
      <c r="R288" s="16" t="s">
        <v>9896</v>
      </c>
      <c r="S288" s="16" t="s">
        <v>9897</v>
      </c>
      <c r="T288" s="16" t="s">
        <v>3997</v>
      </c>
      <c r="U288" s="16" t="s">
        <v>14839</v>
      </c>
      <c r="V288" s="16">
        <v>19</v>
      </c>
      <c r="W288" s="16">
        <v>46</v>
      </c>
      <c r="X288" s="16">
        <v>15</v>
      </c>
      <c r="Y288" s="16">
        <v>43</v>
      </c>
      <c r="Z288" s="16">
        <v>56</v>
      </c>
      <c r="AA288" s="16">
        <v>9</v>
      </c>
      <c r="AB288" s="16" t="s">
        <v>455</v>
      </c>
      <c r="AC288" s="16" t="s">
        <v>455</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9898</v>
      </c>
      <c r="S289" s="16" t="s">
        <v>9899</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4.25" customHeight="1">
      <c r="A290" s="16">
        <v>3250</v>
      </c>
      <c r="B290" s="16">
        <v>3250</v>
      </c>
      <c r="C290" s="3">
        <v>41002</v>
      </c>
      <c r="D290" s="3">
        <v>41225</v>
      </c>
      <c r="E290" s="16" t="s">
        <v>1307</v>
      </c>
      <c r="F290" s="16" t="s">
        <v>1540</v>
      </c>
      <c r="G290" s="16" t="s">
        <v>116</v>
      </c>
      <c r="H290" s="16" t="s">
        <v>8960</v>
      </c>
      <c r="I290" s="3">
        <v>41220</v>
      </c>
      <c r="J290" s="16" t="s">
        <v>2252</v>
      </c>
      <c r="K290" s="16" t="s">
        <v>9265</v>
      </c>
      <c r="L290" s="16" t="s">
        <v>4474</v>
      </c>
      <c r="M290" s="16" t="s">
        <v>9266</v>
      </c>
      <c r="N290" s="16" t="s">
        <v>9900</v>
      </c>
      <c r="O290" s="16" t="s">
        <v>5053</v>
      </c>
      <c r="P290" s="3">
        <v>41242</v>
      </c>
      <c r="Q290" s="28" t="s">
        <v>9181</v>
      </c>
      <c r="R290" s="16" t="s">
        <v>9901</v>
      </c>
      <c r="S290" s="16" t="s">
        <v>9902</v>
      </c>
      <c r="T290" s="16" t="s">
        <v>3997</v>
      </c>
      <c r="U290" s="16" t="s">
        <v>14888</v>
      </c>
      <c r="V290" s="16">
        <v>19</v>
      </c>
      <c r="W290" s="16">
        <v>48</v>
      </c>
      <c r="X290" s="16">
        <v>33</v>
      </c>
      <c r="Y290" s="16">
        <v>43</v>
      </c>
      <c r="Z290" s="16">
        <v>53</v>
      </c>
      <c r="AA290" s="16">
        <v>22</v>
      </c>
      <c r="AB290" s="16" t="s">
        <v>455</v>
      </c>
      <c r="AC290" s="16" t="s">
        <v>455</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14711</v>
      </c>
      <c r="L291" s="16" t="s">
        <v>4262</v>
      </c>
      <c r="M291" s="16" t="s">
        <v>2254</v>
      </c>
      <c r="N291" s="16" t="s">
        <v>2367</v>
      </c>
      <c r="O291" s="16" t="s">
        <v>1396</v>
      </c>
      <c r="P291" s="3">
        <v>41012</v>
      </c>
      <c r="Q291" s="28" t="s">
        <v>455</v>
      </c>
      <c r="R291" s="16" t="s">
        <v>455</v>
      </c>
      <c r="S291" s="16" t="s">
        <v>9903</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4.25" customHeight="1">
      <c r="A292" s="16">
        <v>3253</v>
      </c>
      <c r="B292" s="16" t="s">
        <v>2287</v>
      </c>
      <c r="C292" s="3">
        <v>41002</v>
      </c>
      <c r="D292" s="3">
        <v>41667</v>
      </c>
      <c r="E292" s="16" t="s">
        <v>1454</v>
      </c>
      <c r="F292" s="16" t="s">
        <v>14084</v>
      </c>
      <c r="G292" s="16" t="s">
        <v>116</v>
      </c>
      <c r="H292" s="16" t="s">
        <v>455</v>
      </c>
      <c r="I292" s="16" t="s">
        <v>455</v>
      </c>
      <c r="J292" s="16" t="s">
        <v>2255</v>
      </c>
      <c r="K292" s="16" t="s">
        <v>2256</v>
      </c>
      <c r="L292" s="16" t="s">
        <v>4475</v>
      </c>
      <c r="M292" s="16" t="s">
        <v>2257</v>
      </c>
      <c r="N292" s="16" t="s">
        <v>455</v>
      </c>
      <c r="O292" s="16" t="s">
        <v>455</v>
      </c>
      <c r="P292" s="16" t="s">
        <v>455</v>
      </c>
      <c r="Q292" s="28" t="s">
        <v>22788</v>
      </c>
      <c r="R292" s="16" t="s">
        <v>455</v>
      </c>
      <c r="S292" s="16" t="s">
        <v>9904</v>
      </c>
      <c r="T292" s="16" t="s">
        <v>14834</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14712</v>
      </c>
      <c r="K293" s="16" t="s">
        <v>14713</v>
      </c>
      <c r="L293" s="16" t="s">
        <v>4476</v>
      </c>
      <c r="M293" s="16" t="s">
        <v>2258</v>
      </c>
      <c r="N293" s="16" t="s">
        <v>2522</v>
      </c>
      <c r="O293" s="16" t="s">
        <v>1344</v>
      </c>
      <c r="P293" s="3">
        <v>41025</v>
      </c>
      <c r="Q293" s="28" t="s">
        <v>455</v>
      </c>
      <c r="R293" s="16" t="s">
        <v>9905</v>
      </c>
      <c r="S293" s="16" t="s">
        <v>9906</v>
      </c>
      <c r="T293" s="16" t="s">
        <v>14834</v>
      </c>
      <c r="U293" s="16" t="s">
        <v>3372</v>
      </c>
      <c r="V293" s="16">
        <v>19</v>
      </c>
      <c r="W293" s="16">
        <v>45</v>
      </c>
      <c r="X293" s="16">
        <v>54</v>
      </c>
      <c r="Y293" s="16">
        <v>43</v>
      </c>
      <c r="Z293" s="16">
        <v>55</v>
      </c>
      <c r="AA293" s="16">
        <v>47</v>
      </c>
      <c r="AB293" s="16" t="s">
        <v>455</v>
      </c>
      <c r="AC293" s="16" t="s">
        <v>455</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9907</v>
      </c>
      <c r="T294" s="16" t="s">
        <v>14834</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15186</v>
      </c>
      <c r="L295" s="16" t="s">
        <v>4478</v>
      </c>
      <c r="M295" s="16" t="s">
        <v>2263</v>
      </c>
      <c r="N295" s="16" t="s">
        <v>2567</v>
      </c>
      <c r="O295" s="16" t="s">
        <v>1325</v>
      </c>
      <c r="P295" s="3">
        <v>41023</v>
      </c>
      <c r="Q295" s="28" t="s">
        <v>455</v>
      </c>
      <c r="R295" s="16" t="s">
        <v>9908</v>
      </c>
      <c r="S295" s="16" t="s">
        <v>9909</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9910</v>
      </c>
      <c r="S296" s="16" t="s">
        <v>9911</v>
      </c>
      <c r="T296" s="16" t="s">
        <v>3997</v>
      </c>
      <c r="U296" s="16" t="s">
        <v>14889</v>
      </c>
      <c r="V296" s="16">
        <v>16</v>
      </c>
      <c r="W296" s="16">
        <v>39</v>
      </c>
      <c r="X296" s="16">
        <v>7</v>
      </c>
      <c r="Y296" s="16">
        <v>46</v>
      </c>
      <c r="Z296" s="16">
        <v>16</v>
      </c>
      <c r="AA296" s="16">
        <v>18</v>
      </c>
      <c r="AB296" s="16" t="s">
        <v>455</v>
      </c>
      <c r="AC296" s="16" t="s">
        <v>455</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9912</v>
      </c>
      <c r="S297" s="16" t="s">
        <v>9913</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9914</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9915</v>
      </c>
      <c r="S299" s="16" t="s">
        <v>9916</v>
      </c>
      <c r="T299" s="16" t="s">
        <v>3997</v>
      </c>
      <c r="U299" s="16" t="s">
        <v>14890</v>
      </c>
      <c r="V299" s="16">
        <v>19</v>
      </c>
      <c r="W299" s="16">
        <v>12</v>
      </c>
      <c r="X299" s="16">
        <v>10</v>
      </c>
      <c r="Y299" s="16">
        <v>42</v>
      </c>
      <c r="Z299" s="16">
        <v>2</v>
      </c>
      <c r="AA299" s="16">
        <v>31</v>
      </c>
      <c r="AB299" s="16" t="s">
        <v>455</v>
      </c>
      <c r="AC299" s="16" t="s">
        <v>455</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9917</v>
      </c>
      <c r="S300" s="16" t="s">
        <v>9918</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9465</v>
      </c>
      <c r="O301" s="16" t="s">
        <v>5289</v>
      </c>
      <c r="P301" s="3">
        <v>41239</v>
      </c>
      <c r="Q301" s="28" t="s">
        <v>3841</v>
      </c>
      <c r="R301" s="16" t="s">
        <v>9919</v>
      </c>
      <c r="S301" s="16" t="s">
        <v>9920</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9921</v>
      </c>
      <c r="S302" s="16" t="s">
        <v>9922</v>
      </c>
      <c r="T302" s="16" t="s">
        <v>3997</v>
      </c>
      <c r="U302" s="16" t="s">
        <v>14891</v>
      </c>
      <c r="V302" s="16">
        <v>19</v>
      </c>
      <c r="W302" s="16">
        <v>31</v>
      </c>
      <c r="X302" s="16">
        <v>14</v>
      </c>
      <c r="Y302" s="16">
        <v>45</v>
      </c>
      <c r="Z302" s="16">
        <v>47</v>
      </c>
      <c r="AA302" s="16">
        <v>23</v>
      </c>
      <c r="AB302" s="16" t="s">
        <v>455</v>
      </c>
      <c r="AC302" s="16" t="s">
        <v>455</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9923</v>
      </c>
      <c r="S303" s="16" t="s">
        <v>9924</v>
      </c>
      <c r="T303" s="16" t="s">
        <v>3997</v>
      </c>
      <c r="U303" s="16" t="s">
        <v>455</v>
      </c>
      <c r="V303" s="16">
        <v>21</v>
      </c>
      <c r="W303" s="16">
        <v>4</v>
      </c>
      <c r="X303" s="16">
        <v>22</v>
      </c>
      <c r="Y303" s="16">
        <v>42</v>
      </c>
      <c r="Z303" s="16">
        <v>8</v>
      </c>
      <c r="AA303" s="16">
        <v>13</v>
      </c>
      <c r="AB303" s="16" t="s">
        <v>455</v>
      </c>
      <c r="AC303" s="16" t="s">
        <v>455</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9925</v>
      </c>
      <c r="S304" s="16" t="s">
        <v>9926</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9927</v>
      </c>
      <c r="S305" s="16" t="s">
        <v>9928</v>
      </c>
      <c r="T305" s="16" t="s">
        <v>3997</v>
      </c>
      <c r="U305" s="16" t="s">
        <v>14892</v>
      </c>
      <c r="V305" s="16">
        <v>21</v>
      </c>
      <c r="W305" s="16">
        <v>15</v>
      </c>
      <c r="X305" s="16">
        <v>12</v>
      </c>
      <c r="Y305" s="16">
        <v>45</v>
      </c>
      <c r="Z305" s="16">
        <v>9</v>
      </c>
      <c r="AA305" s="16">
        <v>34</v>
      </c>
      <c r="AB305" s="16" t="s">
        <v>455</v>
      </c>
      <c r="AC305" s="16" t="s">
        <v>455</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14893</v>
      </c>
      <c r="L306" s="16" t="s">
        <v>4488</v>
      </c>
      <c r="M306" s="16">
        <v>3336261232</v>
      </c>
      <c r="N306" s="16" t="s">
        <v>5657</v>
      </c>
      <c r="O306" s="16" t="s">
        <v>5632</v>
      </c>
      <c r="P306" s="3">
        <v>41122</v>
      </c>
      <c r="Q306" s="28" t="s">
        <v>455</v>
      </c>
      <c r="R306" s="16" t="s">
        <v>9929</v>
      </c>
      <c r="S306" s="16" t="s">
        <v>9930</v>
      </c>
      <c r="T306" s="16" t="s">
        <v>3997</v>
      </c>
      <c r="U306" s="16" t="s">
        <v>14855</v>
      </c>
      <c r="V306" s="16">
        <v>18</v>
      </c>
      <c r="W306" s="16">
        <v>40</v>
      </c>
      <c r="X306" s="16">
        <v>31</v>
      </c>
      <c r="Y306" s="16">
        <v>42</v>
      </c>
      <c r="Z306" s="16">
        <v>46</v>
      </c>
      <c r="AA306" s="16">
        <v>28</v>
      </c>
      <c r="AB306" s="16" t="s">
        <v>455</v>
      </c>
      <c r="AC306" s="16" t="s">
        <v>455</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9931</v>
      </c>
      <c r="S307" s="16" t="s">
        <v>9932</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4.25" customHeight="1">
      <c r="A308" s="16">
        <v>3318</v>
      </c>
      <c r="B308" s="16">
        <v>3318</v>
      </c>
      <c r="C308" s="3">
        <v>41015</v>
      </c>
      <c r="D308" s="3">
        <v>41119</v>
      </c>
      <c r="E308" s="16" t="s">
        <v>1307</v>
      </c>
      <c r="F308" s="16" t="s">
        <v>1308</v>
      </c>
      <c r="G308" s="16" t="s">
        <v>2385</v>
      </c>
      <c r="H308" s="16" t="s">
        <v>7560</v>
      </c>
      <c r="I308" s="3">
        <v>41152</v>
      </c>
      <c r="J308" s="16" t="s">
        <v>2386</v>
      </c>
      <c r="K308" s="16" t="s">
        <v>3900</v>
      </c>
      <c r="L308" s="16" t="s">
        <v>4490</v>
      </c>
      <c r="M308" s="16" t="s">
        <v>2387</v>
      </c>
      <c r="N308" s="16" t="s">
        <v>7561</v>
      </c>
      <c r="O308" s="16" t="s">
        <v>4884</v>
      </c>
      <c r="P308" s="3">
        <v>41173</v>
      </c>
      <c r="Q308" s="16" t="s">
        <v>15271</v>
      </c>
      <c r="R308" s="16" t="s">
        <v>9933</v>
      </c>
      <c r="S308" s="16" t="s">
        <v>9934</v>
      </c>
      <c r="T308" s="16" t="s">
        <v>3997</v>
      </c>
      <c r="U308" s="16" t="s">
        <v>14838</v>
      </c>
      <c r="V308" s="16">
        <v>20</v>
      </c>
      <c r="W308" s="16">
        <v>48</v>
      </c>
      <c r="X308" s="16">
        <v>13</v>
      </c>
      <c r="Y308" s="16">
        <v>42</v>
      </c>
      <c r="Z308" s="16">
        <v>48</v>
      </c>
      <c r="AA308" s="16">
        <v>57</v>
      </c>
      <c r="AB308" s="16" t="s">
        <v>455</v>
      </c>
      <c r="AC308" s="16" t="s">
        <v>455</v>
      </c>
      <c r="AD308" s="16" t="s">
        <v>455</v>
      </c>
    </row>
    <row r="309" spans="1:30" s="16" customFormat="1" ht="14.25" customHeight="1">
      <c r="A309" s="16">
        <v>3320</v>
      </c>
      <c r="B309" s="16">
        <v>3320</v>
      </c>
      <c r="C309" s="3">
        <v>41015</v>
      </c>
      <c r="D309" s="3">
        <v>41129</v>
      </c>
      <c r="E309" s="16" t="s">
        <v>1307</v>
      </c>
      <c r="F309" s="16" t="s">
        <v>1308</v>
      </c>
      <c r="G309" s="16" t="s">
        <v>4491</v>
      </c>
      <c r="H309" s="16" t="s">
        <v>9209</v>
      </c>
      <c r="I309" s="3">
        <v>41141</v>
      </c>
      <c r="J309" s="16" t="s">
        <v>2388</v>
      </c>
      <c r="K309" s="16" t="s">
        <v>4492</v>
      </c>
      <c r="L309" s="16" t="s">
        <v>4493</v>
      </c>
      <c r="M309" s="16" t="s">
        <v>5959</v>
      </c>
      <c r="N309" s="16" t="s">
        <v>9267</v>
      </c>
      <c r="O309" s="16" t="s">
        <v>7205</v>
      </c>
      <c r="P309" s="3">
        <v>41233</v>
      </c>
      <c r="Q309" s="28" t="s">
        <v>4494</v>
      </c>
      <c r="R309" s="16" t="s">
        <v>9935</v>
      </c>
      <c r="S309" s="16" t="s">
        <v>9936</v>
      </c>
      <c r="T309" s="16" t="s">
        <v>14834</v>
      </c>
      <c r="U309" s="16" t="s">
        <v>14894</v>
      </c>
      <c r="V309" s="16">
        <v>17</v>
      </c>
      <c r="W309" s="16">
        <v>18</v>
      </c>
      <c r="X309" s="16">
        <v>46</v>
      </c>
      <c r="Y309" s="16">
        <v>44</v>
      </c>
      <c r="Z309" s="16">
        <v>13</v>
      </c>
      <c r="AA309" s="16">
        <v>55</v>
      </c>
      <c r="AB309" s="16" t="s">
        <v>455</v>
      </c>
      <c r="AC309" s="16" t="s">
        <v>455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9937</v>
      </c>
      <c r="S310" s="16" t="s">
        <v>9938</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9939</v>
      </c>
      <c r="S311" s="16" t="s">
        <v>9940</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9941</v>
      </c>
      <c r="T312" s="16" t="s">
        <v>3997</v>
      </c>
      <c r="U312" s="16" t="s">
        <v>14895</v>
      </c>
      <c r="V312" s="16">
        <v>22</v>
      </c>
      <c r="W312" s="16">
        <v>3</v>
      </c>
      <c r="X312" s="16">
        <v>57</v>
      </c>
      <c r="Y312" s="16">
        <v>45</v>
      </c>
      <c r="Z312" s="16">
        <v>32</v>
      </c>
      <c r="AA312" s="16">
        <v>24</v>
      </c>
      <c r="AB312" s="16" t="s">
        <v>455</v>
      </c>
      <c r="AC312" s="16" t="s">
        <v>455</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9942</v>
      </c>
      <c r="S313" s="16" t="s">
        <v>9943</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9944</v>
      </c>
      <c r="S314" s="16" t="s">
        <v>9945</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9946</v>
      </c>
      <c r="S315" s="16" t="s">
        <v>9947</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9948</v>
      </c>
      <c r="S316" s="16" t="s">
        <v>9949</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22748</v>
      </c>
      <c r="R317" s="16" t="s">
        <v>9950</v>
      </c>
      <c r="S317" s="16" t="s">
        <v>9951</v>
      </c>
      <c r="T317" s="16" t="s">
        <v>3997</v>
      </c>
      <c r="U317" s="16" t="s">
        <v>14896</v>
      </c>
      <c r="V317" s="16">
        <v>16</v>
      </c>
      <c r="W317" s="16">
        <v>8</v>
      </c>
      <c r="X317" s="16">
        <v>38</v>
      </c>
      <c r="Y317" s="16">
        <v>40</v>
      </c>
      <c r="Z317" s="16">
        <v>17</v>
      </c>
      <c r="AA317" s="16">
        <v>28</v>
      </c>
      <c r="AB317" s="16" t="s">
        <v>455</v>
      </c>
      <c r="AC317" s="16" t="s">
        <v>455</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9952</v>
      </c>
      <c r="S318" s="16" t="s">
        <v>9953</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9954</v>
      </c>
      <c r="S319" s="16" t="s">
        <v>9955</v>
      </c>
      <c r="T319" s="16" t="s">
        <v>3997</v>
      </c>
      <c r="U319" s="16" t="s">
        <v>455</v>
      </c>
      <c r="V319" s="16">
        <v>21</v>
      </c>
      <c r="W319" s="16">
        <v>4</v>
      </c>
      <c r="X319" s="16">
        <v>43</v>
      </c>
      <c r="Y319" s="16">
        <v>47</v>
      </c>
      <c r="Z319" s="16">
        <v>2</v>
      </c>
      <c r="AA319" s="16">
        <v>46</v>
      </c>
      <c r="AB319" s="16" t="s">
        <v>455</v>
      </c>
      <c r="AC319" s="16" t="s">
        <v>455</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9956</v>
      </c>
      <c r="S320" s="16" t="s">
        <v>9957</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9958</v>
      </c>
      <c r="S321" s="16" t="s">
        <v>9959</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9960</v>
      </c>
      <c r="S322" s="16" t="s">
        <v>9961</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9962</v>
      </c>
      <c r="S323" s="16" t="s">
        <v>9963</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9964</v>
      </c>
      <c r="S324" s="16" t="s">
        <v>9965</v>
      </c>
      <c r="T324" s="16" t="s">
        <v>3997</v>
      </c>
      <c r="U324" s="16" t="s">
        <v>14874</v>
      </c>
      <c r="V324" s="16">
        <v>15</v>
      </c>
      <c r="W324" s="16">
        <v>59</v>
      </c>
      <c r="X324" s="16">
        <v>55</v>
      </c>
      <c r="Y324" s="16">
        <v>44</v>
      </c>
      <c r="Z324" s="16">
        <v>16</v>
      </c>
      <c r="AA324" s="16">
        <v>49</v>
      </c>
      <c r="AB324" s="16" t="s">
        <v>455</v>
      </c>
      <c r="AC324" s="16" t="s">
        <v>455</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9966</v>
      </c>
      <c r="S325" s="16" t="s">
        <v>9967</v>
      </c>
      <c r="T325" s="16" t="s">
        <v>3997</v>
      </c>
      <c r="U325" s="16" t="s">
        <v>14838</v>
      </c>
      <c r="V325" s="16">
        <v>20</v>
      </c>
      <c r="W325" s="16">
        <v>27</v>
      </c>
      <c r="X325" s="16">
        <v>17</v>
      </c>
      <c r="Y325" s="16">
        <v>42</v>
      </c>
      <c r="Z325" s="16">
        <v>40</v>
      </c>
      <c r="AA325" s="16">
        <v>2</v>
      </c>
      <c r="AB325" s="16" t="s">
        <v>455</v>
      </c>
      <c r="AC325" s="16" t="s">
        <v>455</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15187</v>
      </c>
      <c r="L326" s="16" t="s">
        <v>4511</v>
      </c>
      <c r="M326" s="16" t="s">
        <v>2493</v>
      </c>
      <c r="N326" s="16" t="s">
        <v>2677</v>
      </c>
      <c r="O326" s="16" t="s">
        <v>1396</v>
      </c>
      <c r="P326" s="3">
        <v>41032</v>
      </c>
      <c r="Q326" s="28" t="s">
        <v>455</v>
      </c>
      <c r="R326" s="16" t="s">
        <v>9968</v>
      </c>
      <c r="S326" s="16" t="s">
        <v>9969</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9970</v>
      </c>
      <c r="S327" s="16" t="s">
        <v>9971</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9972</v>
      </c>
      <c r="S328" s="16" t="s">
        <v>9973</v>
      </c>
      <c r="T328" s="16" t="s">
        <v>3997</v>
      </c>
      <c r="U328" s="16" t="s">
        <v>14897</v>
      </c>
      <c r="V328" s="16">
        <v>17</v>
      </c>
      <c r="W328" s="16">
        <v>4</v>
      </c>
      <c r="X328" s="16">
        <v>52</v>
      </c>
      <c r="Y328" s="16">
        <v>42</v>
      </c>
      <c r="Z328" s="16">
        <v>41</v>
      </c>
      <c r="AA328" s="16">
        <v>23</v>
      </c>
      <c r="AB328" s="16" t="s">
        <v>455</v>
      </c>
      <c r="AC328" s="16" t="s">
        <v>455</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9974</v>
      </c>
      <c r="S329" s="16" t="s">
        <v>9975</v>
      </c>
      <c r="T329" s="16" t="s">
        <v>3997</v>
      </c>
      <c r="U329" s="16" t="s">
        <v>14898</v>
      </c>
      <c r="V329" s="16">
        <v>19</v>
      </c>
      <c r="W329" s="16">
        <v>42</v>
      </c>
      <c r="X329" s="16">
        <v>33</v>
      </c>
      <c r="Y329" s="16">
        <v>42</v>
      </c>
      <c r="Z329" s="16">
        <v>44</v>
      </c>
      <c r="AA329" s="16">
        <v>18</v>
      </c>
      <c r="AB329" s="16" t="s">
        <v>455</v>
      </c>
      <c r="AC329" s="16" t="s">
        <v>455</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15188</v>
      </c>
      <c r="L330" s="16" t="s">
        <v>4515</v>
      </c>
      <c r="M330" s="16">
        <v>3735241736</v>
      </c>
      <c r="N330" s="16" t="s">
        <v>4917</v>
      </c>
      <c r="O330" s="16" t="s">
        <v>1344</v>
      </c>
      <c r="P330" s="3">
        <v>41108</v>
      </c>
      <c r="Q330" s="28" t="s">
        <v>4044</v>
      </c>
      <c r="R330" s="16" t="s">
        <v>9976</v>
      </c>
      <c r="S330" s="16" t="s">
        <v>9977</v>
      </c>
      <c r="T330" s="16" t="s">
        <v>3997</v>
      </c>
      <c r="U330" s="16" t="s">
        <v>14899</v>
      </c>
      <c r="V330" s="16">
        <v>19</v>
      </c>
      <c r="W330" s="16">
        <v>20</v>
      </c>
      <c r="X330" s="16">
        <v>14</v>
      </c>
      <c r="Y330" s="16">
        <v>45</v>
      </c>
      <c r="Z330" s="16">
        <v>14</v>
      </c>
      <c r="AA330" s="16">
        <v>25</v>
      </c>
      <c r="AB330" s="16" t="s">
        <v>455</v>
      </c>
      <c r="AC330" s="16" t="s">
        <v>455</v>
      </c>
      <c r="AD330" s="16" t="s">
        <v>455</v>
      </c>
    </row>
    <row r="331" spans="1:30" s="16" customFormat="1" ht="14.25" customHeight="1">
      <c r="A331" s="16">
        <v>3348</v>
      </c>
      <c r="B331" s="16">
        <v>3348</v>
      </c>
      <c r="C331" s="3">
        <v>41019</v>
      </c>
      <c r="D331" s="3">
        <v>41126</v>
      </c>
      <c r="E331" s="16" t="s">
        <v>1307</v>
      </c>
      <c r="F331" s="16" t="s">
        <v>1308</v>
      </c>
      <c r="G331" s="16" t="s">
        <v>2533</v>
      </c>
      <c r="H331" s="16" t="s">
        <v>8961</v>
      </c>
      <c r="I331" s="3">
        <v>41129</v>
      </c>
      <c r="J331" s="16" t="s">
        <v>2534</v>
      </c>
      <c r="K331" s="16" t="s">
        <v>4045</v>
      </c>
      <c r="L331" s="16" t="s">
        <v>4516</v>
      </c>
      <c r="M331" s="16" t="s">
        <v>2535</v>
      </c>
      <c r="N331" s="16" t="s">
        <v>9130</v>
      </c>
      <c r="O331" s="16" t="s">
        <v>5629</v>
      </c>
      <c r="P331" s="3">
        <v>41222</v>
      </c>
      <c r="Q331" s="28" t="s">
        <v>4044</v>
      </c>
      <c r="R331" s="16" t="s">
        <v>9978</v>
      </c>
      <c r="S331" s="16" t="s">
        <v>9979</v>
      </c>
      <c r="T331" s="16" t="s">
        <v>3997</v>
      </c>
      <c r="U331" s="16" t="s">
        <v>14859</v>
      </c>
      <c r="V331" s="16">
        <v>17</v>
      </c>
      <c r="W331" s="16">
        <v>4</v>
      </c>
      <c r="X331" s="16">
        <v>50</v>
      </c>
      <c r="Y331" s="16">
        <v>40</v>
      </c>
      <c r="Z331" s="16">
        <v>42</v>
      </c>
      <c r="AA331" s="16">
        <v>57</v>
      </c>
      <c r="AB331" s="16" t="s">
        <v>455</v>
      </c>
      <c r="AC331" s="16" t="s">
        <v>455</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9980</v>
      </c>
      <c r="S332" s="16" t="s">
        <v>9981</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15189</v>
      </c>
      <c r="L333" s="16" t="s">
        <v>4518</v>
      </c>
      <c r="M333" s="16">
        <v>3335263048</v>
      </c>
      <c r="N333" s="16" t="s">
        <v>2755</v>
      </c>
      <c r="O333" s="16" t="s">
        <v>2756</v>
      </c>
      <c r="P333" s="3">
        <v>41038</v>
      </c>
      <c r="Q333" s="28" t="s">
        <v>455</v>
      </c>
      <c r="R333" s="16" t="s">
        <v>9982</v>
      </c>
      <c r="S333" s="16" t="s">
        <v>9983</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9984</v>
      </c>
      <c r="S334" s="16" t="s">
        <v>9985</v>
      </c>
      <c r="T334" s="16" t="s">
        <v>3997</v>
      </c>
      <c r="U334" s="16" t="s">
        <v>455</v>
      </c>
      <c r="V334" s="16">
        <v>18</v>
      </c>
      <c r="W334" s="16">
        <v>2</v>
      </c>
      <c r="X334" s="16">
        <v>14</v>
      </c>
      <c r="Y334" s="16">
        <v>41</v>
      </c>
      <c r="Z334" s="16">
        <v>6</v>
      </c>
      <c r="AA334" s="16">
        <v>28</v>
      </c>
      <c r="AB334" s="16" t="s">
        <v>455</v>
      </c>
      <c r="AC334" s="16" t="s">
        <v>455</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20484</v>
      </c>
      <c r="K335" s="16" t="s">
        <v>4046</v>
      </c>
      <c r="L335" s="16" t="s">
        <v>4520</v>
      </c>
      <c r="M335" s="16">
        <v>3335262218</v>
      </c>
      <c r="N335" s="16" t="s">
        <v>6253</v>
      </c>
      <c r="O335" s="16" t="s">
        <v>5525</v>
      </c>
      <c r="P335" s="3">
        <v>41137</v>
      </c>
      <c r="Q335" s="16" t="s">
        <v>4038</v>
      </c>
      <c r="R335" s="16" t="s">
        <v>9986</v>
      </c>
      <c r="S335" s="16" t="s">
        <v>9987</v>
      </c>
      <c r="T335" s="16" t="s">
        <v>3997</v>
      </c>
      <c r="U335" s="16" t="s">
        <v>14855</v>
      </c>
      <c r="V335" s="16">
        <v>18</v>
      </c>
      <c r="W335" s="16">
        <v>2</v>
      </c>
      <c r="X335" s="16">
        <v>16</v>
      </c>
      <c r="Y335" s="16">
        <v>41</v>
      </c>
      <c r="Z335" s="16">
        <v>6</v>
      </c>
      <c r="AA335" s="16">
        <v>27</v>
      </c>
      <c r="AB335" s="16" t="s">
        <v>455</v>
      </c>
      <c r="AC335" s="16" t="s">
        <v>455</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9988</v>
      </c>
      <c r="S336" s="16" t="s">
        <v>9989</v>
      </c>
      <c r="T336" s="16" t="s">
        <v>3997</v>
      </c>
      <c r="U336" s="16" t="s">
        <v>455</v>
      </c>
      <c r="V336" s="16">
        <v>18</v>
      </c>
      <c r="W336" s="16">
        <v>2</v>
      </c>
      <c r="X336" s="16">
        <v>52</v>
      </c>
      <c r="Y336" s="16">
        <v>41</v>
      </c>
      <c r="Z336" s="16">
        <v>6</v>
      </c>
      <c r="AA336" s="16">
        <v>46</v>
      </c>
      <c r="AB336" s="16" t="s">
        <v>455</v>
      </c>
      <c r="AC336" s="16" t="s">
        <v>455</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9990</v>
      </c>
      <c r="S337" s="16" t="s">
        <v>9991</v>
      </c>
      <c r="T337" s="16" t="s">
        <v>3997</v>
      </c>
      <c r="U337" s="16" t="s">
        <v>455</v>
      </c>
      <c r="V337" s="16">
        <v>18</v>
      </c>
      <c r="W337" s="16">
        <v>2</v>
      </c>
      <c r="X337" s="16">
        <v>7</v>
      </c>
      <c r="Y337" s="16">
        <v>41</v>
      </c>
      <c r="Z337" s="16">
        <v>6</v>
      </c>
      <c r="AA337" s="16">
        <v>22</v>
      </c>
      <c r="AB337" s="16" t="s">
        <v>455</v>
      </c>
      <c r="AC337" s="16" t="s">
        <v>455</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20485</v>
      </c>
      <c r="K338" s="16" t="s">
        <v>2549</v>
      </c>
      <c r="L338" s="16" t="s">
        <v>4488</v>
      </c>
      <c r="M338" s="16">
        <v>3388729959</v>
      </c>
      <c r="N338" s="16" t="s">
        <v>3407</v>
      </c>
      <c r="O338" s="16" t="s">
        <v>1963</v>
      </c>
      <c r="P338" s="3">
        <v>41066</v>
      </c>
      <c r="Q338" s="28" t="s">
        <v>455</v>
      </c>
      <c r="R338" s="16" t="s">
        <v>9992</v>
      </c>
      <c r="S338" s="16" t="s">
        <v>9993</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20486</v>
      </c>
      <c r="K339" s="16" t="s">
        <v>2550</v>
      </c>
      <c r="L339" s="16" t="s">
        <v>4488</v>
      </c>
      <c r="M339" s="16" t="s">
        <v>2551</v>
      </c>
      <c r="N339" s="16" t="s">
        <v>3362</v>
      </c>
      <c r="O339" s="16" t="s">
        <v>1325</v>
      </c>
      <c r="P339" s="3">
        <v>41060</v>
      </c>
      <c r="Q339" s="28" t="s">
        <v>455</v>
      </c>
      <c r="R339" s="16" t="s">
        <v>9831</v>
      </c>
      <c r="S339" s="16" t="s">
        <v>9994</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20781</v>
      </c>
      <c r="K340" s="16" t="s">
        <v>20782</v>
      </c>
      <c r="L340" s="16" t="s">
        <v>4488</v>
      </c>
      <c r="M340" s="16" t="s">
        <v>20783</v>
      </c>
      <c r="N340" s="16" t="s">
        <v>3435</v>
      </c>
      <c r="O340" s="16" t="s">
        <v>2379</v>
      </c>
      <c r="P340" s="3">
        <v>41078</v>
      </c>
      <c r="Q340" s="28" t="s">
        <v>455</v>
      </c>
      <c r="R340" s="16" t="s">
        <v>9995</v>
      </c>
      <c r="S340" s="16" t="s">
        <v>9996</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14900</v>
      </c>
      <c r="L341" s="16" t="s">
        <v>4235</v>
      </c>
      <c r="M341" s="16" t="s">
        <v>2553</v>
      </c>
      <c r="N341" s="16" t="s">
        <v>3408</v>
      </c>
      <c r="O341" s="16" t="s">
        <v>2379</v>
      </c>
      <c r="P341" s="3">
        <v>41066</v>
      </c>
      <c r="Q341" s="28" t="s">
        <v>455</v>
      </c>
      <c r="R341" s="16" t="s">
        <v>9997</v>
      </c>
      <c r="S341" s="16" t="s">
        <v>9998</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14901</v>
      </c>
      <c r="K342" s="16" t="s">
        <v>14902</v>
      </c>
      <c r="L342" s="16" t="s">
        <v>4235</v>
      </c>
      <c r="M342" s="16" t="s">
        <v>15300</v>
      </c>
      <c r="N342" s="16" t="s">
        <v>3381</v>
      </c>
      <c r="O342" s="16" t="s">
        <v>1724</v>
      </c>
      <c r="P342" s="3">
        <v>41064</v>
      </c>
      <c r="Q342" s="28" t="s">
        <v>455</v>
      </c>
      <c r="R342" s="16" t="s">
        <v>9999</v>
      </c>
      <c r="S342" s="16" t="s">
        <v>10000</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10001</v>
      </c>
      <c r="S343" s="16" t="s">
        <v>10002</v>
      </c>
      <c r="T343" s="16" t="s">
        <v>3997</v>
      </c>
      <c r="U343" s="16" t="s">
        <v>14874</v>
      </c>
      <c r="V343" s="16">
        <v>17</v>
      </c>
      <c r="W343" s="16">
        <v>25</v>
      </c>
      <c r="X343" s="16">
        <v>52</v>
      </c>
      <c r="Y343" s="16">
        <v>41</v>
      </c>
      <c r="Z343" s="16">
        <v>0</v>
      </c>
      <c r="AA343" s="16">
        <v>8</v>
      </c>
      <c r="AB343" s="16" t="s">
        <v>455</v>
      </c>
      <c r="AC343" s="16" t="s">
        <v>455</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10003</v>
      </c>
      <c r="S344" s="16" t="s">
        <v>10004</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10005</v>
      </c>
      <c r="S345" s="16" t="s">
        <v>10006</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10007</v>
      </c>
      <c r="S346" s="16" t="s">
        <v>10008</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10009</v>
      </c>
      <c r="S347" s="16" t="s">
        <v>10010</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10011</v>
      </c>
      <c r="S348" s="16" t="s">
        <v>10012</v>
      </c>
      <c r="T348" s="16" t="s">
        <v>14834</v>
      </c>
      <c r="U348" s="16" t="s">
        <v>455</v>
      </c>
      <c r="V348" s="16">
        <v>19</v>
      </c>
      <c r="W348" s="16">
        <v>32</v>
      </c>
      <c r="X348" s="16">
        <v>27</v>
      </c>
      <c r="Y348" s="16">
        <v>49</v>
      </c>
      <c r="Z348" s="16">
        <v>28</v>
      </c>
      <c r="AA348" s="16">
        <v>57</v>
      </c>
      <c r="AB348" s="16" t="s">
        <v>455</v>
      </c>
      <c r="AC348" s="16" t="s">
        <v>455</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15190</v>
      </c>
      <c r="L349" s="16" t="s">
        <v>4524</v>
      </c>
      <c r="M349" s="16" t="s">
        <v>15301</v>
      </c>
      <c r="N349" s="16" t="s">
        <v>2769</v>
      </c>
      <c r="O349" s="16" t="s">
        <v>1708</v>
      </c>
      <c r="P349" s="3">
        <v>41040</v>
      </c>
      <c r="Q349" s="28" t="s">
        <v>455</v>
      </c>
      <c r="R349" s="16" t="s">
        <v>10013</v>
      </c>
      <c r="S349" s="16" t="s">
        <v>10014</v>
      </c>
      <c r="T349" s="16" t="s">
        <v>3997</v>
      </c>
      <c r="U349" s="16" t="s">
        <v>14903</v>
      </c>
      <c r="V349" s="16">
        <v>18</v>
      </c>
      <c r="W349" s="16">
        <v>43</v>
      </c>
      <c r="X349" s="16">
        <v>47</v>
      </c>
      <c r="Y349" s="16">
        <v>49</v>
      </c>
      <c r="Z349" s="16">
        <v>11</v>
      </c>
      <c r="AA349" s="16">
        <v>48</v>
      </c>
      <c r="AB349" s="16" t="s">
        <v>455</v>
      </c>
      <c r="AC349" s="16" t="s">
        <v>455</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10015</v>
      </c>
      <c r="S350" s="16" t="s">
        <v>10016</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10017</v>
      </c>
      <c r="S351" s="16" t="s">
        <v>10018</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10019</v>
      </c>
      <c r="S352" s="16" t="s">
        <v>10020</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10021</v>
      </c>
      <c r="S353" s="16" t="s">
        <v>10022</v>
      </c>
      <c r="T353" s="16" t="s">
        <v>3997</v>
      </c>
      <c r="U353" s="16" t="s">
        <v>14904</v>
      </c>
      <c r="V353" s="16">
        <v>19</v>
      </c>
      <c r="W353" s="16">
        <v>32</v>
      </c>
      <c r="X353" s="16">
        <v>11</v>
      </c>
      <c r="Y353" s="16">
        <v>49</v>
      </c>
      <c r="Z353" s="16">
        <v>29</v>
      </c>
      <c r="AA353" s="16">
        <v>23</v>
      </c>
      <c r="AB353" s="16" t="s">
        <v>455</v>
      </c>
      <c r="AC353" s="16" t="s">
        <v>455</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10023</v>
      </c>
      <c r="S354" s="16" t="s">
        <v>10024</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10025</v>
      </c>
      <c r="S355" s="16" t="s">
        <v>10026</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10027</v>
      </c>
      <c r="S356" s="16" t="s">
        <v>10028</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14714</v>
      </c>
      <c r="L357" s="16" t="s">
        <v>4292</v>
      </c>
      <c r="M357" s="16" t="s">
        <v>2638</v>
      </c>
      <c r="N357" s="16" t="s">
        <v>3193</v>
      </c>
      <c r="O357" s="16" t="s">
        <v>1963</v>
      </c>
      <c r="P357" s="3">
        <v>41058</v>
      </c>
      <c r="Q357" s="28" t="s">
        <v>455</v>
      </c>
      <c r="R357" s="16" t="s">
        <v>10029</v>
      </c>
      <c r="S357" s="16" t="s">
        <v>10030</v>
      </c>
      <c r="T357" s="16" t="s">
        <v>3997</v>
      </c>
      <c r="U357" s="16" t="s">
        <v>14905</v>
      </c>
      <c r="V357" s="16">
        <v>18</v>
      </c>
      <c r="W357" s="16">
        <v>28</v>
      </c>
      <c r="X357" s="16">
        <v>59</v>
      </c>
      <c r="Y357" s="16">
        <v>41</v>
      </c>
      <c r="Z357" s="16">
        <v>23</v>
      </c>
      <c r="AA357" s="16">
        <v>22</v>
      </c>
      <c r="AB357" s="16" t="s">
        <v>455</v>
      </c>
      <c r="AC357" s="16" t="s">
        <v>455</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10031</v>
      </c>
      <c r="S358" s="16" t="s">
        <v>10032</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10033</v>
      </c>
      <c r="S359" s="16" t="s">
        <v>10034</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10035</v>
      </c>
      <c r="S360" s="16" t="s">
        <v>10036</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10037</v>
      </c>
      <c r="S361" s="16" t="s">
        <v>10038</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15191</v>
      </c>
      <c r="L362" s="16" t="s">
        <v>4528</v>
      </c>
      <c r="M362" s="16" t="s">
        <v>2707</v>
      </c>
      <c r="N362" s="16" t="s">
        <v>4529</v>
      </c>
      <c r="O362" s="16" t="s">
        <v>2379</v>
      </c>
      <c r="P362" s="3">
        <v>41092</v>
      </c>
      <c r="Q362" s="16" t="s">
        <v>2773</v>
      </c>
      <c r="R362" s="16" t="s">
        <v>10039</v>
      </c>
      <c r="S362" s="16" t="s">
        <v>10040</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10041</v>
      </c>
      <c r="S363" s="16" t="s">
        <v>10042</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4.25"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9754</v>
      </c>
      <c r="S364" s="16" t="s">
        <v>10043</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15272</v>
      </c>
      <c r="R365" s="16" t="s">
        <v>10044</v>
      </c>
      <c r="S365" s="16" t="s">
        <v>10045</v>
      </c>
      <c r="T365" s="16" t="s">
        <v>3997</v>
      </c>
      <c r="U365" s="16" t="s">
        <v>14906</v>
      </c>
      <c r="V365" s="16">
        <v>17</v>
      </c>
      <c r="W365" s="16">
        <v>22</v>
      </c>
      <c r="X365" s="16">
        <v>16</v>
      </c>
      <c r="Y365" s="16">
        <v>44</v>
      </c>
      <c r="Z365" s="16">
        <v>58</v>
      </c>
      <c r="AA365" s="16">
        <v>19</v>
      </c>
      <c r="AB365" s="16" t="s">
        <v>455</v>
      </c>
      <c r="AC365" s="16" t="s">
        <v>455</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14715</v>
      </c>
      <c r="L366" s="16" t="s">
        <v>4259</v>
      </c>
      <c r="M366" s="16" t="s">
        <v>2717</v>
      </c>
      <c r="N366" s="16" t="s">
        <v>3999</v>
      </c>
      <c r="O366" s="16" t="s">
        <v>3355</v>
      </c>
      <c r="P366" s="3">
        <v>41086</v>
      </c>
      <c r="Q366" s="16" t="s">
        <v>455</v>
      </c>
      <c r="R366" s="16" t="s">
        <v>10046</v>
      </c>
      <c r="S366" s="16" t="s">
        <v>10047</v>
      </c>
      <c r="T366" s="16" t="s">
        <v>3997</v>
      </c>
      <c r="U366" s="16" t="s">
        <v>14907</v>
      </c>
      <c r="V366" s="16">
        <v>17</v>
      </c>
      <c r="W366" s="16">
        <v>4</v>
      </c>
      <c r="X366" s="16">
        <v>10</v>
      </c>
      <c r="Y366" s="16">
        <v>41</v>
      </c>
      <c r="Z366" s="16">
        <v>28</v>
      </c>
      <c r="AA366" s="16">
        <v>52</v>
      </c>
      <c r="AB366" s="16" t="s">
        <v>455</v>
      </c>
      <c r="AC366" s="16" t="s">
        <v>455</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10048</v>
      </c>
      <c r="S367" s="16" t="s">
        <v>10049</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19197</v>
      </c>
      <c r="K368" s="16" t="s">
        <v>2721</v>
      </c>
      <c r="L368" s="16" t="s">
        <v>4394</v>
      </c>
      <c r="M368" s="16">
        <v>3899393603</v>
      </c>
      <c r="N368" s="16" t="s">
        <v>4047</v>
      </c>
      <c r="O368" s="16" t="s">
        <v>1972</v>
      </c>
      <c r="P368" s="3">
        <v>41087</v>
      </c>
      <c r="Q368" s="16" t="s">
        <v>455</v>
      </c>
      <c r="R368" s="16" t="s">
        <v>10050</v>
      </c>
      <c r="S368" s="16" t="s">
        <v>10051</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10052</v>
      </c>
      <c r="S369" s="16" t="s">
        <v>10053</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4.25"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10054</v>
      </c>
      <c r="T370" s="16" t="s">
        <v>14834</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14716</v>
      </c>
      <c r="L371" s="16" t="s">
        <v>4533</v>
      </c>
      <c r="M371" s="16" t="s">
        <v>2928</v>
      </c>
      <c r="N371" s="16" t="s">
        <v>4918</v>
      </c>
      <c r="O371" s="16" t="s">
        <v>4919</v>
      </c>
      <c r="P371" s="3">
        <v>41102</v>
      </c>
      <c r="Q371" s="28" t="s">
        <v>455</v>
      </c>
      <c r="R371" s="16" t="s">
        <v>10055</v>
      </c>
      <c r="S371" s="16" t="s">
        <v>10056</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10057</v>
      </c>
      <c r="S372" s="16" t="s">
        <v>10058</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10059</v>
      </c>
      <c r="S373" s="16" t="s">
        <v>10060</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10061</v>
      </c>
      <c r="S374" s="16" t="s">
        <v>10062</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14717</v>
      </c>
      <c r="L375" s="16" t="s">
        <v>4534</v>
      </c>
      <c r="M375" s="16" t="s">
        <v>2740</v>
      </c>
      <c r="N375" s="16" t="s">
        <v>4722</v>
      </c>
      <c r="O375" s="16" t="s">
        <v>1972</v>
      </c>
      <c r="P375" s="3">
        <v>41095</v>
      </c>
      <c r="Q375" s="28" t="s">
        <v>455</v>
      </c>
      <c r="R375" s="16" t="s">
        <v>10063</v>
      </c>
      <c r="S375" s="16" t="s">
        <v>10064</v>
      </c>
      <c r="T375" s="16" t="s">
        <v>3997</v>
      </c>
      <c r="U375" s="16" t="s">
        <v>14908</v>
      </c>
      <c r="V375" s="16">
        <v>17</v>
      </c>
      <c r="W375" s="16">
        <v>20</v>
      </c>
      <c r="X375" s="16">
        <v>32</v>
      </c>
      <c r="Y375" s="16">
        <v>44</v>
      </c>
      <c r="Z375" s="16">
        <v>55</v>
      </c>
      <c r="AA375" s="16">
        <v>29</v>
      </c>
      <c r="AB375" s="16" t="s">
        <v>455</v>
      </c>
      <c r="AC375" s="16" t="s">
        <v>455</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10065</v>
      </c>
      <c r="S376" s="16" t="s">
        <v>10066</v>
      </c>
      <c r="T376" s="16" t="s">
        <v>3997</v>
      </c>
      <c r="U376" s="16" t="s">
        <v>14838</v>
      </c>
      <c r="V376" s="16">
        <v>17</v>
      </c>
      <c r="W376" s="16">
        <v>20</v>
      </c>
      <c r="X376" s="16">
        <v>41</v>
      </c>
      <c r="Y376" s="16">
        <v>44</v>
      </c>
      <c r="Z376" s="16">
        <v>57</v>
      </c>
      <c r="AA376" s="16">
        <v>13</v>
      </c>
      <c r="AB376" s="16" t="s">
        <v>455</v>
      </c>
      <c r="AC376" s="16" t="s">
        <v>455</v>
      </c>
      <c r="AD376" s="16" t="s">
        <v>455</v>
      </c>
    </row>
    <row r="377" spans="1:30" s="16" customFormat="1" ht="14.25"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10067</v>
      </c>
      <c r="S377" s="16" t="s">
        <v>10068</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10069</v>
      </c>
      <c r="S378" s="16" t="s">
        <v>10070</v>
      </c>
      <c r="T378" s="16" t="s">
        <v>3997</v>
      </c>
      <c r="U378" s="16" t="s">
        <v>14909</v>
      </c>
      <c r="V378" s="16">
        <v>17</v>
      </c>
      <c r="W378" s="16">
        <v>21</v>
      </c>
      <c r="X378" s="16">
        <v>8</v>
      </c>
      <c r="Y378" s="16">
        <v>44</v>
      </c>
      <c r="Z378" s="16">
        <v>55</v>
      </c>
      <c r="AA378" s="16">
        <v>19</v>
      </c>
      <c r="AB378" s="16" t="s">
        <v>455</v>
      </c>
      <c r="AC378" s="16" t="s">
        <v>455</v>
      </c>
      <c r="AD378" s="16" t="s">
        <v>455</v>
      </c>
    </row>
    <row r="379" spans="1:30" s="16" customFormat="1" ht="14.25" customHeight="1">
      <c r="A379" s="16">
        <v>3469</v>
      </c>
      <c r="B379" s="16">
        <v>3469</v>
      </c>
      <c r="C379" s="3">
        <v>41040</v>
      </c>
      <c r="D379" s="3">
        <v>41166</v>
      </c>
      <c r="E379" s="16" t="s">
        <v>1307</v>
      </c>
      <c r="F379" s="16" t="s">
        <v>1308</v>
      </c>
      <c r="G379" s="16" t="s">
        <v>1670</v>
      </c>
      <c r="H379" s="16" t="s">
        <v>9268</v>
      </c>
      <c r="I379" s="3">
        <v>41056</v>
      </c>
      <c r="J379" s="16" t="s">
        <v>2778</v>
      </c>
      <c r="K379" s="16" t="s">
        <v>2779</v>
      </c>
      <c r="L379" s="16" t="s">
        <v>4534</v>
      </c>
      <c r="M379" s="16" t="s">
        <v>2780</v>
      </c>
      <c r="N379" s="16" t="s">
        <v>9269</v>
      </c>
      <c r="O379" s="16" t="s">
        <v>5620</v>
      </c>
      <c r="P379" s="3">
        <v>41234</v>
      </c>
      <c r="Q379" s="28" t="s">
        <v>6494</v>
      </c>
      <c r="R379" s="16" t="s">
        <v>10071</v>
      </c>
      <c r="S379" s="16" t="s">
        <v>10072</v>
      </c>
      <c r="T379" s="16" t="s">
        <v>14834</v>
      </c>
      <c r="U379" s="16" t="s">
        <v>14910</v>
      </c>
      <c r="V379" s="16">
        <v>17</v>
      </c>
      <c r="W379" s="16">
        <v>20</v>
      </c>
      <c r="X379" s="16">
        <v>35</v>
      </c>
      <c r="Y379" s="16">
        <v>44</v>
      </c>
      <c r="Z379" s="16">
        <v>56</v>
      </c>
      <c r="AA379" s="16">
        <v>22</v>
      </c>
      <c r="AB379" s="16" t="s">
        <v>455</v>
      </c>
      <c r="AC379" s="16" t="s">
        <v>455</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14718</v>
      </c>
      <c r="L380" s="16" t="s">
        <v>4534</v>
      </c>
      <c r="M380" s="16" t="s">
        <v>2782</v>
      </c>
      <c r="N380" s="16" t="s">
        <v>4050</v>
      </c>
      <c r="O380" s="16" t="s">
        <v>4051</v>
      </c>
      <c r="P380" s="3">
        <v>41087</v>
      </c>
      <c r="Q380" s="16" t="s">
        <v>455</v>
      </c>
      <c r="R380" s="16" t="s">
        <v>10073</v>
      </c>
      <c r="S380" s="16" t="s">
        <v>10074</v>
      </c>
      <c r="T380" s="16" t="s">
        <v>3997</v>
      </c>
      <c r="U380" s="16" t="s">
        <v>14911</v>
      </c>
      <c r="V380" s="16">
        <v>17</v>
      </c>
      <c r="W380" s="16">
        <v>20</v>
      </c>
      <c r="X380" s="16">
        <v>16</v>
      </c>
      <c r="Y380" s="16">
        <v>44</v>
      </c>
      <c r="Z380" s="16">
        <v>55</v>
      </c>
      <c r="AA380" s="16">
        <v>8</v>
      </c>
      <c r="AB380" s="16" t="s">
        <v>455</v>
      </c>
      <c r="AC380" s="16" t="s">
        <v>455</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19550</v>
      </c>
      <c r="R381" s="16" t="s">
        <v>10075</v>
      </c>
      <c r="S381" s="16" t="s">
        <v>10076</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10077</v>
      </c>
      <c r="S382" s="16" t="s">
        <v>10078</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10079</v>
      </c>
      <c r="S383" s="16" t="s">
        <v>10080</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10081</v>
      </c>
      <c r="S384" s="16" t="s">
        <v>10082</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10083</v>
      </c>
      <c r="S385" s="16" t="s">
        <v>10084</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10085</v>
      </c>
      <c r="S386" s="16" t="s">
        <v>10086</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4.25" customHeight="1">
      <c r="A387" s="16">
        <v>3487</v>
      </c>
      <c r="B387" s="16">
        <v>3487</v>
      </c>
      <c r="C387" s="3">
        <v>41044</v>
      </c>
      <c r="D387" s="3">
        <v>41174</v>
      </c>
      <c r="E387" s="16" t="s">
        <v>1307</v>
      </c>
      <c r="F387" s="16" t="s">
        <v>1308</v>
      </c>
      <c r="G387" s="16" t="s">
        <v>1178</v>
      </c>
      <c r="H387" s="16" t="s">
        <v>12582</v>
      </c>
      <c r="I387" s="3">
        <v>41163</v>
      </c>
      <c r="J387" s="16" t="s">
        <v>2804</v>
      </c>
      <c r="K387" s="16" t="s">
        <v>6621</v>
      </c>
      <c r="L387" s="16" t="s">
        <v>4355</v>
      </c>
      <c r="M387" s="16" t="s">
        <v>2805</v>
      </c>
      <c r="N387" s="16" t="s">
        <v>12583</v>
      </c>
      <c r="O387" s="16" t="s">
        <v>8614</v>
      </c>
      <c r="P387" s="3">
        <v>41255</v>
      </c>
      <c r="Q387" s="28" t="s">
        <v>6495</v>
      </c>
      <c r="R387" s="16" t="s">
        <v>12584</v>
      </c>
      <c r="S387" s="16" t="s">
        <v>10087</v>
      </c>
      <c r="T387" s="16" t="s">
        <v>14834</v>
      </c>
      <c r="U387" s="16" t="s">
        <v>14912</v>
      </c>
      <c r="V387" s="16">
        <v>17</v>
      </c>
      <c r="W387" s="16">
        <v>51</v>
      </c>
      <c r="X387" s="16">
        <v>22</v>
      </c>
      <c r="Y387" s="16">
        <v>42</v>
      </c>
      <c r="Z387" s="16">
        <v>4</v>
      </c>
      <c r="AA387" s="16">
        <v>54</v>
      </c>
      <c r="AB387" s="16" t="s">
        <v>455</v>
      </c>
      <c r="AC387" s="16" t="s">
        <v>455</v>
      </c>
      <c r="AD387" s="16" t="s">
        <v>455</v>
      </c>
    </row>
    <row r="388" spans="1:30" s="16" customFormat="1" ht="14.25" customHeight="1">
      <c r="A388" s="16">
        <v>3488</v>
      </c>
      <c r="B388" s="16">
        <v>3488</v>
      </c>
      <c r="C388" s="3">
        <v>41044</v>
      </c>
      <c r="D388" s="3">
        <v>41173</v>
      </c>
      <c r="E388" s="16" t="s">
        <v>1307</v>
      </c>
      <c r="F388" s="16" t="s">
        <v>1308</v>
      </c>
      <c r="G388" s="16" t="s">
        <v>1178</v>
      </c>
      <c r="H388" s="16" t="s">
        <v>15302</v>
      </c>
      <c r="I388" s="3">
        <v>41163</v>
      </c>
      <c r="J388" s="16" t="s">
        <v>2806</v>
      </c>
      <c r="K388" s="16" t="s">
        <v>2807</v>
      </c>
      <c r="L388" s="16" t="s">
        <v>4355</v>
      </c>
      <c r="M388" s="16" t="s">
        <v>2805</v>
      </c>
      <c r="N388" s="16" t="s">
        <v>15303</v>
      </c>
      <c r="O388" s="16" t="s">
        <v>4884</v>
      </c>
      <c r="P388" s="3">
        <v>41330</v>
      </c>
      <c r="Q388" s="28" t="s">
        <v>5963</v>
      </c>
      <c r="R388" s="16" t="s">
        <v>15304</v>
      </c>
      <c r="S388" s="16" t="s">
        <v>10088</v>
      </c>
      <c r="T388" s="16" t="s">
        <v>14834</v>
      </c>
      <c r="U388" s="16" t="s">
        <v>15017</v>
      </c>
      <c r="V388" s="16">
        <v>17</v>
      </c>
      <c r="W388" s="16">
        <v>56</v>
      </c>
      <c r="X388" s="16">
        <v>35</v>
      </c>
      <c r="Y388" s="16">
        <v>42</v>
      </c>
      <c r="Z388" s="16">
        <v>11</v>
      </c>
      <c r="AA388" s="16">
        <v>40</v>
      </c>
      <c r="AB388" s="16" t="s">
        <v>455</v>
      </c>
      <c r="AC388" s="16" t="s">
        <v>455</v>
      </c>
      <c r="AD388" s="16" t="s">
        <v>455</v>
      </c>
    </row>
    <row r="389" spans="1:30" s="16" customFormat="1" ht="14.25" customHeight="1">
      <c r="A389" s="16">
        <v>3489</v>
      </c>
      <c r="B389" s="16">
        <v>3489</v>
      </c>
      <c r="C389" s="3">
        <v>41044</v>
      </c>
      <c r="D389" s="3">
        <v>41173</v>
      </c>
      <c r="E389" s="16" t="s">
        <v>1307</v>
      </c>
      <c r="F389" s="16" t="s">
        <v>1308</v>
      </c>
      <c r="G389" s="16" t="s">
        <v>1178</v>
      </c>
      <c r="H389" s="16" t="s">
        <v>15305</v>
      </c>
      <c r="I389" s="3">
        <v>41163</v>
      </c>
      <c r="J389" s="16" t="s">
        <v>5964</v>
      </c>
      <c r="K389" s="16" t="s">
        <v>5965</v>
      </c>
      <c r="L389" s="16" t="s">
        <v>4355</v>
      </c>
      <c r="M389" s="16" t="s">
        <v>2805</v>
      </c>
      <c r="N389" s="16" t="s">
        <v>15306</v>
      </c>
      <c r="O389" s="16" t="s">
        <v>4884</v>
      </c>
      <c r="P389" s="3">
        <v>41327</v>
      </c>
      <c r="Q389" s="28" t="s">
        <v>5966</v>
      </c>
      <c r="R389" s="16" t="s">
        <v>15307</v>
      </c>
      <c r="S389" s="16" t="s">
        <v>10089</v>
      </c>
      <c r="T389" s="16" t="s">
        <v>14834</v>
      </c>
      <c r="U389" s="16" t="s">
        <v>15044</v>
      </c>
      <c r="V389" s="16">
        <v>17</v>
      </c>
      <c r="W389" s="16">
        <v>47</v>
      </c>
      <c r="X389" s="16">
        <v>53</v>
      </c>
      <c r="Y389" s="16">
        <v>41</v>
      </c>
      <c r="Z389" s="16">
        <v>58</v>
      </c>
      <c r="AA389" s="16">
        <v>13</v>
      </c>
      <c r="AB389" s="16" t="s">
        <v>455</v>
      </c>
      <c r="AC389" s="16" t="s">
        <v>455</v>
      </c>
      <c r="AD389" s="16" t="s">
        <v>455</v>
      </c>
    </row>
    <row r="390" spans="1:30" s="16" customFormat="1" ht="14.25" customHeight="1">
      <c r="A390" s="16">
        <v>3513</v>
      </c>
      <c r="B390" s="16">
        <v>3513</v>
      </c>
      <c r="C390" s="3">
        <v>41044</v>
      </c>
      <c r="D390" s="3">
        <v>41126</v>
      </c>
      <c r="E390" s="16" t="s">
        <v>1307</v>
      </c>
      <c r="F390" s="16" t="s">
        <v>1308</v>
      </c>
      <c r="G390" s="16" t="s">
        <v>2808</v>
      </c>
      <c r="H390" s="16" t="s">
        <v>12043</v>
      </c>
      <c r="I390" s="3">
        <v>41141</v>
      </c>
      <c r="J390" s="16" t="s">
        <v>2809</v>
      </c>
      <c r="K390" s="16" t="s">
        <v>2810</v>
      </c>
      <c r="L390" s="16" t="s">
        <v>4536</v>
      </c>
      <c r="M390" s="16" t="s">
        <v>2811</v>
      </c>
      <c r="N390" s="16" t="s">
        <v>12044</v>
      </c>
      <c r="O390" s="16" t="s">
        <v>11994</v>
      </c>
      <c r="P390" s="3">
        <v>41253</v>
      </c>
      <c r="Q390" s="16" t="s">
        <v>4537</v>
      </c>
      <c r="R390" s="16" t="s">
        <v>12045</v>
      </c>
      <c r="S390" s="16" t="s">
        <v>10090</v>
      </c>
      <c r="T390" s="16" t="s">
        <v>3997</v>
      </c>
      <c r="U390" s="16" t="s">
        <v>14913</v>
      </c>
      <c r="V390" s="16">
        <v>21</v>
      </c>
      <c r="W390" s="16">
        <v>30</v>
      </c>
      <c r="X390" s="16">
        <v>2</v>
      </c>
      <c r="Y390" s="16">
        <v>44</v>
      </c>
      <c r="Z390" s="16">
        <v>20</v>
      </c>
      <c r="AA390" s="16">
        <v>1</v>
      </c>
      <c r="AB390" s="16" t="s">
        <v>455</v>
      </c>
      <c r="AC390" s="16" t="s">
        <v>455</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10091</v>
      </c>
      <c r="S391" s="16" t="s">
        <v>10092</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10093</v>
      </c>
      <c r="S392" s="16" t="s">
        <v>10094</v>
      </c>
      <c r="T392" s="16" t="s">
        <v>3997</v>
      </c>
      <c r="U392" s="16" t="s">
        <v>455</v>
      </c>
      <c r="V392" s="16">
        <v>21</v>
      </c>
      <c r="W392" s="16">
        <v>7</v>
      </c>
      <c r="X392" s="16">
        <v>2</v>
      </c>
      <c r="Y392" s="16">
        <v>44</v>
      </c>
      <c r="Z392" s="16">
        <v>1</v>
      </c>
      <c r="AA392" s="16">
        <v>4</v>
      </c>
      <c r="AB392" s="16" t="s">
        <v>455</v>
      </c>
      <c r="AC392" s="16" t="s">
        <v>455</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10095</v>
      </c>
      <c r="S393" s="16" t="s">
        <v>10096</v>
      </c>
      <c r="T393" s="16" t="s">
        <v>3997</v>
      </c>
      <c r="U393" s="16" t="s">
        <v>14914</v>
      </c>
      <c r="V393" s="16">
        <v>20</v>
      </c>
      <c r="W393" s="16">
        <v>40</v>
      </c>
      <c r="X393" s="16">
        <v>5</v>
      </c>
      <c r="Y393" s="16">
        <v>44</v>
      </c>
      <c r="Z393" s="16">
        <v>3</v>
      </c>
      <c r="AA393" s="16">
        <v>58</v>
      </c>
      <c r="AB393" s="16" t="s">
        <v>455</v>
      </c>
      <c r="AC393" s="16" t="s">
        <v>455</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10097</v>
      </c>
      <c r="S394" s="16" t="s">
        <v>10098</v>
      </c>
      <c r="T394" s="16" t="s">
        <v>3997</v>
      </c>
      <c r="U394" s="16" t="s">
        <v>455</v>
      </c>
      <c r="V394" s="16">
        <v>20</v>
      </c>
      <c r="W394" s="16">
        <v>39</v>
      </c>
      <c r="X394" s="16">
        <v>57</v>
      </c>
      <c r="Y394" s="16">
        <v>44</v>
      </c>
      <c r="Z394" s="16">
        <v>4</v>
      </c>
      <c r="AA394" s="16">
        <v>3</v>
      </c>
      <c r="AB394" s="16" t="s">
        <v>455</v>
      </c>
      <c r="AC394" s="16" t="s">
        <v>455</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10099</v>
      </c>
      <c r="S395" s="16" t="s">
        <v>10100</v>
      </c>
      <c r="T395" s="16" t="s">
        <v>3997</v>
      </c>
      <c r="U395" s="16" t="s">
        <v>455</v>
      </c>
      <c r="V395" s="16">
        <v>20</v>
      </c>
      <c r="W395" s="16">
        <v>41</v>
      </c>
      <c r="X395" s="16">
        <v>8</v>
      </c>
      <c r="Y395" s="16">
        <v>44</v>
      </c>
      <c r="Z395" s="16">
        <v>3</v>
      </c>
      <c r="AA395" s="16">
        <v>9</v>
      </c>
      <c r="AB395" s="16" t="s">
        <v>455</v>
      </c>
      <c r="AC395" s="16" t="s">
        <v>455</v>
      </c>
      <c r="AD395" s="16" t="s">
        <v>455</v>
      </c>
    </row>
    <row r="396" spans="1:30" s="16" customFormat="1" ht="14.25" customHeight="1">
      <c r="A396" s="16">
        <v>3506</v>
      </c>
      <c r="B396" s="16">
        <v>3506</v>
      </c>
      <c r="C396" s="3">
        <v>41044</v>
      </c>
      <c r="D396" s="3">
        <v>41187</v>
      </c>
      <c r="E396" s="16" t="s">
        <v>1307</v>
      </c>
      <c r="F396" s="16" t="s">
        <v>1308</v>
      </c>
      <c r="G396" s="16" t="s">
        <v>2828</v>
      </c>
      <c r="H396" s="16" t="s">
        <v>9131</v>
      </c>
      <c r="I396" s="3">
        <v>41197</v>
      </c>
      <c r="J396" s="16" t="s">
        <v>15192</v>
      </c>
      <c r="K396" s="16" t="s">
        <v>15193</v>
      </c>
      <c r="L396" s="16" t="s">
        <v>4539</v>
      </c>
      <c r="M396" s="16" t="s">
        <v>2829</v>
      </c>
      <c r="N396" s="16" t="s">
        <v>9132</v>
      </c>
      <c r="O396" s="16" t="s">
        <v>9128</v>
      </c>
      <c r="P396" s="3">
        <v>41222</v>
      </c>
      <c r="Q396" s="28" t="s">
        <v>6798</v>
      </c>
      <c r="R396" s="16" t="s">
        <v>10101</v>
      </c>
      <c r="S396" s="16" t="s">
        <v>10102</v>
      </c>
      <c r="T396" s="16" t="s">
        <v>3997</v>
      </c>
      <c r="U396" s="16" t="s">
        <v>14915</v>
      </c>
      <c r="V396" s="16">
        <v>18</v>
      </c>
      <c r="W396" s="16">
        <v>57</v>
      </c>
      <c r="X396" s="16">
        <v>50</v>
      </c>
      <c r="Y396" s="16">
        <v>49</v>
      </c>
      <c r="Z396" s="16">
        <v>27</v>
      </c>
      <c r="AA396" s="16">
        <v>57</v>
      </c>
      <c r="AB396" s="16" t="s">
        <v>455</v>
      </c>
      <c r="AC396" s="16" t="s">
        <v>455</v>
      </c>
      <c r="AD396" s="16" t="s">
        <v>455</v>
      </c>
    </row>
    <row r="397" spans="1:30" s="16" customFormat="1" ht="14.25" customHeight="1">
      <c r="A397" s="16" t="s">
        <v>11921</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11922</v>
      </c>
      <c r="R397" s="16" t="s">
        <v>455</v>
      </c>
      <c r="S397" s="16" t="s">
        <v>10103</v>
      </c>
      <c r="T397" s="16" t="s">
        <v>14834</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10104</v>
      </c>
      <c r="S398" s="16" t="s">
        <v>10105</v>
      </c>
      <c r="T398" s="16" t="s">
        <v>3997</v>
      </c>
      <c r="U398" s="16" t="s">
        <v>455</v>
      </c>
      <c r="V398" s="16">
        <v>20</v>
      </c>
      <c r="W398" s="16">
        <v>55</v>
      </c>
      <c r="X398" s="16">
        <v>1</v>
      </c>
      <c r="Y398" s="16">
        <v>44</v>
      </c>
      <c r="Z398" s="16">
        <v>4</v>
      </c>
      <c r="AA398" s="16">
        <v>45</v>
      </c>
      <c r="AB398" s="16" t="s">
        <v>455</v>
      </c>
      <c r="AC398" s="16" t="s">
        <v>455</v>
      </c>
      <c r="AD398" s="16" t="s">
        <v>455</v>
      </c>
    </row>
    <row r="399" spans="1:30" s="16" customFormat="1" ht="14.25" customHeight="1">
      <c r="A399" s="16">
        <v>3509</v>
      </c>
      <c r="B399" s="16">
        <v>3509</v>
      </c>
      <c r="C399" s="3">
        <v>41044</v>
      </c>
      <c r="D399" s="3">
        <v>41117</v>
      </c>
      <c r="E399" s="16" t="s">
        <v>1370</v>
      </c>
      <c r="F399" s="16" t="s">
        <v>1308</v>
      </c>
      <c r="G399" s="16" t="s">
        <v>1794</v>
      </c>
      <c r="H399" s="16" t="s">
        <v>5147</v>
      </c>
      <c r="I399" s="3">
        <v>41110</v>
      </c>
      <c r="J399" s="16" t="s">
        <v>2833</v>
      </c>
      <c r="K399" s="16" t="s">
        <v>15194</v>
      </c>
      <c r="L399" s="16" t="s">
        <v>4356</v>
      </c>
      <c r="M399" s="16" t="s">
        <v>2834</v>
      </c>
      <c r="N399" s="16" t="s">
        <v>5148</v>
      </c>
      <c r="O399" s="16" t="s">
        <v>5121</v>
      </c>
      <c r="P399" s="16" t="s">
        <v>455</v>
      </c>
      <c r="Q399" s="28" t="s">
        <v>5234</v>
      </c>
      <c r="R399" s="16" t="s">
        <v>10106</v>
      </c>
      <c r="S399" s="16" t="s">
        <v>10107</v>
      </c>
      <c r="T399" s="16" t="s">
        <v>3997</v>
      </c>
      <c r="U399" s="28" t="s">
        <v>14916</v>
      </c>
      <c r="V399" s="16">
        <v>20</v>
      </c>
      <c r="W399" s="16">
        <v>55</v>
      </c>
      <c r="X399" s="16">
        <v>2</v>
      </c>
      <c r="Y399" s="16">
        <v>44</v>
      </c>
      <c r="Z399" s="16">
        <v>4</v>
      </c>
      <c r="AA399" s="16">
        <v>14</v>
      </c>
      <c r="AB399" s="16" t="s">
        <v>455</v>
      </c>
      <c r="AC399" s="16" t="s">
        <v>455</v>
      </c>
      <c r="AD399" s="16" t="s">
        <v>455</v>
      </c>
    </row>
    <row r="400" spans="1:30" s="16" customFormat="1" ht="14.25" customHeight="1">
      <c r="A400" s="16">
        <v>3510</v>
      </c>
      <c r="B400" s="16">
        <v>3510</v>
      </c>
      <c r="C400" s="3">
        <v>41044</v>
      </c>
      <c r="D400" s="3">
        <v>41196</v>
      </c>
      <c r="E400" s="16" t="s">
        <v>1307</v>
      </c>
      <c r="F400" s="16" t="s">
        <v>1308</v>
      </c>
      <c r="G400" s="16" t="s">
        <v>2828</v>
      </c>
      <c r="H400" s="16" t="s">
        <v>8922</v>
      </c>
      <c r="I400" s="3">
        <v>41197</v>
      </c>
      <c r="J400" s="16" t="s">
        <v>2835</v>
      </c>
      <c r="K400" s="16" t="s">
        <v>7510</v>
      </c>
      <c r="L400" s="16" t="s">
        <v>4541</v>
      </c>
      <c r="M400" s="16" t="s">
        <v>7511</v>
      </c>
      <c r="N400" s="16" t="s">
        <v>8962</v>
      </c>
      <c r="O400" s="16" t="s">
        <v>7374</v>
      </c>
      <c r="P400" s="3">
        <v>41213</v>
      </c>
      <c r="Q400" s="28" t="s">
        <v>7512</v>
      </c>
      <c r="R400" s="16" t="s">
        <v>10108</v>
      </c>
      <c r="S400" s="16" t="s">
        <v>10109</v>
      </c>
      <c r="T400" s="16" t="s">
        <v>14834</v>
      </c>
      <c r="U400" s="16" t="s">
        <v>14917</v>
      </c>
      <c r="V400" s="16">
        <v>18</v>
      </c>
      <c r="W400" s="16">
        <v>58</v>
      </c>
      <c r="X400" s="16">
        <v>21</v>
      </c>
      <c r="Y400" s="16">
        <v>49</v>
      </c>
      <c r="Z400" s="16">
        <v>27</v>
      </c>
      <c r="AA400" s="16">
        <v>39</v>
      </c>
      <c r="AB400" s="16" t="s">
        <v>455</v>
      </c>
      <c r="AC400" s="16" t="s">
        <v>455</v>
      </c>
      <c r="AD400" s="16" t="s">
        <v>455</v>
      </c>
    </row>
    <row r="401" spans="1:30" s="16" customFormat="1" ht="14.25"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10110</v>
      </c>
      <c r="T401" s="16" t="s">
        <v>14834</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10111</v>
      </c>
      <c r="S402" s="16" t="s">
        <v>10112</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10113</v>
      </c>
      <c r="S403" s="16" t="s">
        <v>10114</v>
      </c>
      <c r="T403" s="16" t="s">
        <v>3997</v>
      </c>
      <c r="U403" s="16" t="s">
        <v>14918</v>
      </c>
      <c r="V403" s="16">
        <v>18</v>
      </c>
      <c r="W403" s="16">
        <v>40</v>
      </c>
      <c r="X403" s="16">
        <v>59</v>
      </c>
      <c r="Y403" s="16">
        <v>49</v>
      </c>
      <c r="Z403" s="16">
        <v>33</v>
      </c>
      <c r="AA403" s="16">
        <v>55</v>
      </c>
      <c r="AB403" s="16" t="s">
        <v>455</v>
      </c>
      <c r="AC403" s="16" t="s">
        <v>455</v>
      </c>
      <c r="AD403" s="16" t="s">
        <v>455</v>
      </c>
    </row>
    <row r="404" spans="1:30" s="16" customFormat="1" ht="14.25" customHeight="1">
      <c r="A404" s="16">
        <v>3514</v>
      </c>
      <c r="B404" s="16">
        <v>3514</v>
      </c>
      <c r="C404" s="3">
        <v>41044</v>
      </c>
      <c r="D404" s="3">
        <v>41126</v>
      </c>
      <c r="E404" s="16" t="s">
        <v>1307</v>
      </c>
      <c r="F404" s="16" t="s">
        <v>1308</v>
      </c>
      <c r="G404" s="16" t="s">
        <v>2808</v>
      </c>
      <c r="H404" s="16" t="s">
        <v>12046</v>
      </c>
      <c r="I404" s="3">
        <v>41141</v>
      </c>
      <c r="J404" s="16" t="s">
        <v>2844</v>
      </c>
      <c r="K404" s="16" t="s">
        <v>2845</v>
      </c>
      <c r="L404" s="16" t="s">
        <v>4536</v>
      </c>
      <c r="M404" s="16" t="s">
        <v>2846</v>
      </c>
      <c r="N404" s="16" t="s">
        <v>12047</v>
      </c>
      <c r="O404" s="16" t="s">
        <v>11915</v>
      </c>
      <c r="P404" s="3">
        <v>41250</v>
      </c>
      <c r="Q404" s="16" t="s">
        <v>4544</v>
      </c>
      <c r="R404" s="16" t="s">
        <v>12048</v>
      </c>
      <c r="S404" s="16" t="s">
        <v>10115</v>
      </c>
      <c r="T404" s="16" t="s">
        <v>14834</v>
      </c>
      <c r="U404" s="16" t="s">
        <v>14919</v>
      </c>
      <c r="V404" s="16">
        <v>21</v>
      </c>
      <c r="W404" s="16">
        <v>42</v>
      </c>
      <c r="X404" s="16">
        <v>50</v>
      </c>
      <c r="Y404" s="16">
        <v>44</v>
      </c>
      <c r="Z404" s="16">
        <v>20</v>
      </c>
      <c r="AA404" s="16">
        <v>13</v>
      </c>
      <c r="AB404" s="16" t="s">
        <v>455</v>
      </c>
      <c r="AC404" s="16" t="s">
        <v>455</v>
      </c>
      <c r="AD404" s="16" t="s">
        <v>455</v>
      </c>
    </row>
    <row r="405" spans="1:30" s="16" customFormat="1" ht="14.25" customHeight="1">
      <c r="A405" s="16">
        <v>3490</v>
      </c>
      <c r="B405" s="16">
        <v>3490</v>
      </c>
      <c r="C405" s="3">
        <v>41044</v>
      </c>
      <c r="D405" s="3">
        <v>41173</v>
      </c>
      <c r="E405" s="16" t="s">
        <v>1307</v>
      </c>
      <c r="F405" s="16" t="s">
        <v>1308</v>
      </c>
      <c r="G405" s="16" t="s">
        <v>1178</v>
      </c>
      <c r="H405" s="16" t="s">
        <v>15308</v>
      </c>
      <c r="I405" s="3">
        <v>41163</v>
      </c>
      <c r="J405" s="16" t="s">
        <v>2847</v>
      </c>
      <c r="K405" s="16" t="s">
        <v>2848</v>
      </c>
      <c r="L405" s="16" t="s">
        <v>4355</v>
      </c>
      <c r="M405" s="16" t="s">
        <v>2805</v>
      </c>
      <c r="N405" s="16" t="s">
        <v>15309</v>
      </c>
      <c r="O405" s="16" t="s">
        <v>4884</v>
      </c>
      <c r="P405" s="3">
        <v>41325</v>
      </c>
      <c r="Q405" s="28" t="s">
        <v>5967</v>
      </c>
      <c r="R405" s="16" t="s">
        <v>15310</v>
      </c>
      <c r="S405" s="16" t="s">
        <v>10116</v>
      </c>
      <c r="T405" s="16" t="s">
        <v>14834</v>
      </c>
      <c r="U405" s="16" t="s">
        <v>15044</v>
      </c>
      <c r="V405" s="16">
        <v>17</v>
      </c>
      <c r="W405" s="16">
        <v>49</v>
      </c>
      <c r="X405" s="16">
        <v>85</v>
      </c>
      <c r="Y405" s="16">
        <v>42</v>
      </c>
      <c r="Z405" s="16">
        <v>13</v>
      </c>
      <c r="AA405" s="16">
        <v>70</v>
      </c>
      <c r="AB405" s="16" t="s">
        <v>455</v>
      </c>
      <c r="AC405" s="16" t="s">
        <v>455</v>
      </c>
      <c r="AD405" s="16" t="s">
        <v>455</v>
      </c>
    </row>
    <row r="406" spans="1:30" s="16" customFormat="1" ht="14.25" customHeight="1">
      <c r="A406" s="16">
        <v>3491</v>
      </c>
      <c r="B406" s="16">
        <v>3491</v>
      </c>
      <c r="C406" s="3">
        <v>41044</v>
      </c>
      <c r="D406" s="3">
        <v>41133</v>
      </c>
      <c r="E406" s="16" t="s">
        <v>1307</v>
      </c>
      <c r="F406" s="16" t="s">
        <v>1308</v>
      </c>
      <c r="G406" s="16" t="s">
        <v>2849</v>
      </c>
      <c r="H406" s="16" t="s">
        <v>20784</v>
      </c>
      <c r="I406" s="3">
        <v>41169</v>
      </c>
      <c r="J406" s="16" t="s">
        <v>2850</v>
      </c>
      <c r="K406" s="16" t="s">
        <v>2851</v>
      </c>
      <c r="L406" s="16" t="s">
        <v>4545</v>
      </c>
      <c r="M406" s="16" t="s">
        <v>2852</v>
      </c>
      <c r="N406" s="16" t="s">
        <v>12587</v>
      </c>
      <c r="O406" s="16" t="s">
        <v>11915</v>
      </c>
      <c r="P406" s="3">
        <v>41255</v>
      </c>
      <c r="Q406" s="16" t="s">
        <v>4763</v>
      </c>
      <c r="R406" s="16" t="s">
        <v>12585</v>
      </c>
      <c r="S406" s="16" t="s">
        <v>10117</v>
      </c>
      <c r="T406" s="16" t="s">
        <v>14834</v>
      </c>
      <c r="U406" s="16" t="s">
        <v>14920</v>
      </c>
      <c r="V406" s="16">
        <v>21</v>
      </c>
      <c r="W406" s="16">
        <v>11</v>
      </c>
      <c r="X406" s="16">
        <v>15</v>
      </c>
      <c r="Y406" s="16">
        <v>43</v>
      </c>
      <c r="Z406" s="16">
        <v>85</v>
      </c>
      <c r="AA406" s="16">
        <v>32</v>
      </c>
      <c r="AB406" s="16" t="s">
        <v>455</v>
      </c>
      <c r="AC406" s="16" t="s">
        <v>455</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15195</v>
      </c>
      <c r="L407" s="16" t="s">
        <v>4545</v>
      </c>
      <c r="M407" s="16" t="s">
        <v>2854</v>
      </c>
      <c r="N407" s="16" t="s">
        <v>3177</v>
      </c>
      <c r="O407" s="16" t="s">
        <v>3178</v>
      </c>
      <c r="P407" s="3">
        <v>41054</v>
      </c>
      <c r="Q407" s="16" t="s">
        <v>455</v>
      </c>
      <c r="R407" s="16" t="s">
        <v>10118</v>
      </c>
      <c r="S407" s="16" t="s">
        <v>10119</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4.25" customHeight="1">
      <c r="A408" s="16">
        <v>3493</v>
      </c>
      <c r="B408" s="16">
        <v>3493</v>
      </c>
      <c r="C408" s="3">
        <v>41044</v>
      </c>
      <c r="D408" s="3">
        <v>41138</v>
      </c>
      <c r="E408" s="16" t="s">
        <v>1307</v>
      </c>
      <c r="F408" s="16" t="s">
        <v>1308</v>
      </c>
      <c r="G408" s="16" t="s">
        <v>2849</v>
      </c>
      <c r="H408" s="16" t="s">
        <v>12586</v>
      </c>
      <c r="I408" s="3">
        <v>41142</v>
      </c>
      <c r="J408" s="16" t="s">
        <v>20487</v>
      </c>
      <c r="K408" s="16" t="s">
        <v>20346</v>
      </c>
      <c r="L408" s="16" t="s">
        <v>4545</v>
      </c>
      <c r="M408" s="16" t="s">
        <v>2855</v>
      </c>
      <c r="N408" s="16" t="s">
        <v>12725</v>
      </c>
      <c r="O408" s="16" t="s">
        <v>12588</v>
      </c>
      <c r="P408" s="3">
        <v>41257</v>
      </c>
      <c r="Q408" s="28" t="s">
        <v>6497</v>
      </c>
      <c r="R408" s="16" t="s">
        <v>12170</v>
      </c>
      <c r="S408" s="16" t="s">
        <v>10120</v>
      </c>
      <c r="T408" s="16" t="s">
        <v>3997</v>
      </c>
      <c r="U408" s="16" t="s">
        <v>14921</v>
      </c>
      <c r="V408" s="16">
        <v>21</v>
      </c>
      <c r="W408" s="16">
        <v>11</v>
      </c>
      <c r="X408" s="16">
        <v>20</v>
      </c>
      <c r="Y408" s="16">
        <v>43</v>
      </c>
      <c r="Z408" s="16">
        <v>58</v>
      </c>
      <c r="AA408" s="16">
        <v>13</v>
      </c>
      <c r="AB408" s="16" t="s">
        <v>455</v>
      </c>
      <c r="AC408" s="16" t="s">
        <v>455</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10121</v>
      </c>
      <c r="S409" s="16" t="s">
        <v>10122</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15196</v>
      </c>
      <c r="L410" s="16" t="s">
        <v>4545</v>
      </c>
      <c r="M410" s="16" t="s">
        <v>2860</v>
      </c>
      <c r="N410" s="16" t="s">
        <v>3366</v>
      </c>
      <c r="O410" s="16" t="s">
        <v>2526</v>
      </c>
      <c r="P410" s="3">
        <v>41060</v>
      </c>
      <c r="Q410" s="16" t="s">
        <v>455</v>
      </c>
      <c r="R410" s="16" t="s">
        <v>10123</v>
      </c>
      <c r="S410" s="16" t="s">
        <v>10124</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10125</v>
      </c>
      <c r="S411" s="16" t="s">
        <v>10126</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10127</v>
      </c>
      <c r="S412" s="16" t="s">
        <v>10128</v>
      </c>
      <c r="T412" s="16" t="s">
        <v>3997</v>
      </c>
      <c r="U412" s="16" t="s">
        <v>455</v>
      </c>
      <c r="V412" s="16">
        <v>20</v>
      </c>
      <c r="W412" s="16">
        <v>55</v>
      </c>
      <c r="X412" s="16">
        <v>44</v>
      </c>
      <c r="Y412" s="16">
        <v>44</v>
      </c>
      <c r="Z412" s="16">
        <v>5</v>
      </c>
      <c r="AA412" s="16">
        <v>8</v>
      </c>
      <c r="AB412" s="16" t="s">
        <v>455</v>
      </c>
      <c r="AC412" s="16" t="s">
        <v>455</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16276</v>
      </c>
      <c r="K413" s="16" t="s">
        <v>2868</v>
      </c>
      <c r="L413" s="16" t="s">
        <v>4546</v>
      </c>
      <c r="M413" s="16" t="s">
        <v>2867</v>
      </c>
      <c r="N413" s="16" t="s">
        <v>4054</v>
      </c>
      <c r="O413" s="16" t="s">
        <v>4055</v>
      </c>
      <c r="P413" s="3">
        <v>41087</v>
      </c>
      <c r="Q413" s="16" t="s">
        <v>16277</v>
      </c>
      <c r="R413" s="16" t="s">
        <v>10129</v>
      </c>
      <c r="S413" s="16" t="s">
        <v>10130</v>
      </c>
      <c r="T413" s="16" t="s">
        <v>3997</v>
      </c>
      <c r="U413" s="16" t="s">
        <v>455</v>
      </c>
      <c r="V413" s="16">
        <v>20</v>
      </c>
      <c r="W413" s="16">
        <v>55</v>
      </c>
      <c r="X413" s="16">
        <v>44</v>
      </c>
      <c r="Y413" s="16">
        <v>44</v>
      </c>
      <c r="Z413" s="16">
        <v>5</v>
      </c>
      <c r="AA413" s="16">
        <v>8</v>
      </c>
      <c r="AB413" s="16" t="s">
        <v>455</v>
      </c>
      <c r="AC413" s="16" t="s">
        <v>455</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10131</v>
      </c>
      <c r="S414" s="16" t="s">
        <v>10132</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10133</v>
      </c>
      <c r="S415" s="16" t="s">
        <v>10134</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10135</v>
      </c>
      <c r="S416" s="16" t="s">
        <v>10136</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10137</v>
      </c>
      <c r="S417" s="16" t="s">
        <v>10138</v>
      </c>
      <c r="T417" s="16" t="s">
        <v>3997</v>
      </c>
      <c r="U417" s="16" t="s">
        <v>14922</v>
      </c>
      <c r="V417" s="16">
        <v>16</v>
      </c>
      <c r="W417" s="16">
        <v>37</v>
      </c>
      <c r="X417" s="16">
        <v>44</v>
      </c>
      <c r="Y417" s="16">
        <v>45</v>
      </c>
      <c r="Z417" s="16">
        <v>3</v>
      </c>
      <c r="AA417" s="16">
        <v>44</v>
      </c>
      <c r="AB417" s="16" t="s">
        <v>455</v>
      </c>
      <c r="AC417" s="16" t="s">
        <v>455</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10139</v>
      </c>
      <c r="T418" s="16" t="s">
        <v>14834</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14.25" customHeight="1">
      <c r="A419" s="16">
        <v>3478</v>
      </c>
      <c r="B419" s="16">
        <v>3478</v>
      </c>
      <c r="C419" s="3">
        <v>41044</v>
      </c>
      <c r="D419" s="3">
        <v>41180</v>
      </c>
      <c r="E419" s="16" t="s">
        <v>1307</v>
      </c>
      <c r="F419" s="16" t="s">
        <v>1308</v>
      </c>
      <c r="G419" s="16" t="s">
        <v>2728</v>
      </c>
      <c r="H419" s="16" t="s">
        <v>13107</v>
      </c>
      <c r="I419" s="3">
        <v>41169</v>
      </c>
      <c r="J419" s="16" t="s">
        <v>2890</v>
      </c>
      <c r="K419" s="16" t="s">
        <v>2891</v>
      </c>
      <c r="L419" s="16" t="s">
        <v>4533</v>
      </c>
      <c r="M419" s="16" t="s">
        <v>2892</v>
      </c>
      <c r="N419" s="16" t="s">
        <v>13108</v>
      </c>
      <c r="O419" s="16" t="s">
        <v>13109</v>
      </c>
      <c r="P419" s="3">
        <v>41262</v>
      </c>
      <c r="Q419" s="28" t="s">
        <v>6622</v>
      </c>
      <c r="R419" s="16" t="s">
        <v>13110</v>
      </c>
      <c r="S419" s="16" t="s">
        <v>10140</v>
      </c>
      <c r="T419" s="16" t="s">
        <v>14834</v>
      </c>
      <c r="U419" s="16" t="s">
        <v>14923</v>
      </c>
      <c r="V419" s="16">
        <v>16</v>
      </c>
      <c r="W419" s="16">
        <v>41</v>
      </c>
      <c r="X419" s="16">
        <v>32</v>
      </c>
      <c r="Y419" s="16">
        <v>45</v>
      </c>
      <c r="Z419" s="16">
        <v>24</v>
      </c>
      <c r="AA419" s="16">
        <v>49</v>
      </c>
      <c r="AB419" s="16" t="s">
        <v>455</v>
      </c>
      <c r="AC419" s="16" t="s">
        <v>455</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10141</v>
      </c>
      <c r="S420" s="16" t="s">
        <v>10142</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10143</v>
      </c>
      <c r="S421" s="16" t="s">
        <v>10144</v>
      </c>
      <c r="T421" s="16" t="s">
        <v>3997</v>
      </c>
      <c r="U421" s="16" t="s">
        <v>14855</v>
      </c>
      <c r="V421" s="16">
        <v>17</v>
      </c>
      <c r="W421" s="16">
        <v>35</v>
      </c>
      <c r="X421" s="16">
        <v>55</v>
      </c>
      <c r="Y421" s="16">
        <v>44</v>
      </c>
      <c r="Z421" s="16">
        <v>43</v>
      </c>
      <c r="AA421" s="16">
        <v>40</v>
      </c>
      <c r="AB421" s="16" t="s">
        <v>455</v>
      </c>
      <c r="AC421" s="16" t="s">
        <v>455</v>
      </c>
      <c r="AD421" s="16" t="s">
        <v>455</v>
      </c>
    </row>
    <row r="422" spans="1:30" s="16" customFormat="1" ht="14.25" customHeight="1">
      <c r="A422" s="16">
        <v>3480</v>
      </c>
      <c r="B422" s="16">
        <v>3480</v>
      </c>
      <c r="C422" s="3">
        <v>41044</v>
      </c>
      <c r="D422" s="3">
        <v>41187</v>
      </c>
      <c r="E422" s="16" t="s">
        <v>1307</v>
      </c>
      <c r="F422" s="16" t="s">
        <v>1308</v>
      </c>
      <c r="G422" s="16" t="s">
        <v>119</v>
      </c>
      <c r="H422" s="16" t="s">
        <v>15360</v>
      </c>
      <c r="I422" s="3">
        <v>41213</v>
      </c>
      <c r="J422" s="16" t="s">
        <v>2899</v>
      </c>
      <c r="K422" s="16" t="s">
        <v>2900</v>
      </c>
      <c r="L422" s="16" t="s">
        <v>4259</v>
      </c>
      <c r="M422" s="16" t="s">
        <v>2901</v>
      </c>
      <c r="N422" s="16" t="s">
        <v>15361</v>
      </c>
      <c r="O422" s="16" t="s">
        <v>15362</v>
      </c>
      <c r="P422" s="3">
        <v>41333</v>
      </c>
      <c r="Q422" s="28" t="s">
        <v>6799</v>
      </c>
      <c r="R422" s="16" t="s">
        <v>15363</v>
      </c>
      <c r="S422" s="16" t="s">
        <v>10145</v>
      </c>
      <c r="T422" s="16" t="s">
        <v>3997</v>
      </c>
      <c r="U422" s="16" t="s">
        <v>15364</v>
      </c>
      <c r="V422" s="16">
        <v>17</v>
      </c>
      <c r="W422" s="16">
        <v>4</v>
      </c>
      <c r="X422" s="16">
        <v>42</v>
      </c>
      <c r="Y422" s="16">
        <v>41</v>
      </c>
      <c r="Z422" s="16">
        <v>29</v>
      </c>
      <c r="AA422" s="16">
        <v>67</v>
      </c>
      <c r="AB422" s="16" t="s">
        <v>455</v>
      </c>
      <c r="AC422" s="16" t="s">
        <v>455</v>
      </c>
      <c r="AD422" s="16" t="s">
        <v>455</v>
      </c>
    </row>
    <row r="423" spans="1:30" s="16" customFormat="1" ht="14.25" customHeight="1">
      <c r="A423" s="16">
        <v>3481</v>
      </c>
      <c r="B423" s="16">
        <v>3481</v>
      </c>
      <c r="C423" s="3">
        <v>41044</v>
      </c>
      <c r="D423" s="3">
        <v>41174</v>
      </c>
      <c r="E423" s="16" t="s">
        <v>1307</v>
      </c>
      <c r="F423" s="16" t="s">
        <v>1308</v>
      </c>
      <c r="G423" s="16" t="s">
        <v>119</v>
      </c>
      <c r="H423" s="16" t="s">
        <v>15365</v>
      </c>
      <c r="I423" s="3">
        <v>41177</v>
      </c>
      <c r="J423" s="16" t="s">
        <v>2902</v>
      </c>
      <c r="K423" s="16" t="s">
        <v>6254</v>
      </c>
      <c r="L423" s="16" t="s">
        <v>4259</v>
      </c>
      <c r="M423" s="16" t="s">
        <v>2903</v>
      </c>
      <c r="N423" s="16" t="s">
        <v>15480</v>
      </c>
      <c r="O423" s="16" t="s">
        <v>5620</v>
      </c>
      <c r="P423" s="3">
        <v>41334</v>
      </c>
      <c r="Q423" s="28" t="s">
        <v>6255</v>
      </c>
      <c r="R423" s="16" t="s">
        <v>15366</v>
      </c>
      <c r="S423" s="16" t="s">
        <v>10146</v>
      </c>
      <c r="T423" s="16" t="s">
        <v>14834</v>
      </c>
      <c r="U423" s="16" t="s">
        <v>15044</v>
      </c>
      <c r="V423" s="16">
        <v>17</v>
      </c>
      <c r="W423" s="16">
        <v>4</v>
      </c>
      <c r="X423" s="16">
        <v>38</v>
      </c>
      <c r="Y423" s="16">
        <v>41</v>
      </c>
      <c r="Z423" s="16">
        <v>28</v>
      </c>
      <c r="AA423" s="16">
        <v>37</v>
      </c>
      <c r="AB423" s="16" t="s">
        <v>455</v>
      </c>
      <c r="AC423" s="16" t="s">
        <v>455</v>
      </c>
      <c r="AD423" s="16" t="s">
        <v>455</v>
      </c>
    </row>
    <row r="424" spans="1:30" s="16" customFormat="1" ht="14.25" customHeight="1">
      <c r="A424" s="16">
        <v>3482</v>
      </c>
      <c r="B424" s="16">
        <v>3482</v>
      </c>
      <c r="C424" s="3">
        <v>41044</v>
      </c>
      <c r="D424" s="3">
        <v>41173</v>
      </c>
      <c r="E424" s="16" t="s">
        <v>1307</v>
      </c>
      <c r="F424" s="16" t="s">
        <v>1308</v>
      </c>
      <c r="G424" s="16" t="s">
        <v>119</v>
      </c>
      <c r="H424" s="16" t="s">
        <v>15367</v>
      </c>
      <c r="I424" s="3">
        <v>41213</v>
      </c>
      <c r="J424" s="16" t="s">
        <v>2904</v>
      </c>
      <c r="K424" s="16" t="s">
        <v>2905</v>
      </c>
      <c r="L424" s="16" t="s">
        <v>4259</v>
      </c>
      <c r="M424" s="16" t="s">
        <v>2906</v>
      </c>
      <c r="N424" s="16" t="s">
        <v>15368</v>
      </c>
      <c r="O424" s="16" t="s">
        <v>5620</v>
      </c>
      <c r="P424" s="3">
        <v>41333</v>
      </c>
      <c r="Q424" s="28" t="s">
        <v>5968</v>
      </c>
      <c r="R424" s="16" t="s">
        <v>15369</v>
      </c>
      <c r="S424" s="16" t="s">
        <v>10147</v>
      </c>
      <c r="T424" s="16" t="s">
        <v>3997</v>
      </c>
      <c r="U424" s="16" t="s">
        <v>14908</v>
      </c>
      <c r="V424" s="16">
        <v>17</v>
      </c>
      <c r="W424" s="16">
        <v>4</v>
      </c>
      <c r="X424" s="16">
        <v>48</v>
      </c>
      <c r="Y424" s="16">
        <v>41</v>
      </c>
      <c r="Z424" s="16">
        <v>29</v>
      </c>
      <c r="AA424" s="16">
        <v>23</v>
      </c>
      <c r="AB424" s="16" t="s">
        <v>455</v>
      </c>
      <c r="AC424" s="16" t="s">
        <v>455</v>
      </c>
      <c r="AD424" s="16" t="s">
        <v>455</v>
      </c>
    </row>
    <row r="425" spans="1:30" s="16" customFormat="1" ht="14.25" customHeight="1">
      <c r="A425" s="16">
        <v>3483</v>
      </c>
      <c r="B425" s="16">
        <v>3483</v>
      </c>
      <c r="C425" s="3">
        <v>41044</v>
      </c>
      <c r="D425" s="3">
        <v>41205</v>
      </c>
      <c r="E425" s="16" t="s">
        <v>1307</v>
      </c>
      <c r="F425" s="16" t="s">
        <v>1308</v>
      </c>
      <c r="G425" s="16" t="s">
        <v>119</v>
      </c>
      <c r="H425" s="16" t="s">
        <v>15481</v>
      </c>
      <c r="I425" s="3">
        <v>41232</v>
      </c>
      <c r="J425" s="16" t="s">
        <v>2907</v>
      </c>
      <c r="K425" s="16" t="s">
        <v>2908</v>
      </c>
      <c r="L425" s="16" t="s">
        <v>4259</v>
      </c>
      <c r="M425" s="16">
        <v>3384248389</v>
      </c>
      <c r="N425" s="16" t="s">
        <v>15482</v>
      </c>
      <c r="O425" s="16" t="s">
        <v>5620</v>
      </c>
      <c r="P425" s="3">
        <v>41373</v>
      </c>
      <c r="Q425" s="28" t="s">
        <v>9182</v>
      </c>
      <c r="R425" s="16" t="s">
        <v>15483</v>
      </c>
      <c r="S425" s="16" t="s">
        <v>10148</v>
      </c>
      <c r="T425" s="16" t="s">
        <v>3997</v>
      </c>
      <c r="U425" s="16" t="s">
        <v>14877</v>
      </c>
      <c r="V425" s="16">
        <v>17</v>
      </c>
      <c r="W425" s="16">
        <v>4</v>
      </c>
      <c r="X425" s="16">
        <v>15</v>
      </c>
      <c r="Y425" s="16">
        <v>41</v>
      </c>
      <c r="Z425" s="16">
        <v>36</v>
      </c>
      <c r="AA425" s="16">
        <v>3</v>
      </c>
      <c r="AB425" s="16" t="s">
        <v>455</v>
      </c>
      <c r="AC425" s="16" t="s">
        <v>455</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14719</v>
      </c>
      <c r="K426" s="16" t="s">
        <v>2909</v>
      </c>
      <c r="L426" s="16" t="s">
        <v>4259</v>
      </c>
      <c r="M426" s="16" t="s">
        <v>15635</v>
      </c>
      <c r="N426" s="16" t="s">
        <v>4009</v>
      </c>
      <c r="O426" s="16" t="s">
        <v>1963</v>
      </c>
      <c r="P426" s="3">
        <v>41087</v>
      </c>
      <c r="Q426" s="28" t="s">
        <v>455</v>
      </c>
      <c r="R426" s="16" t="s">
        <v>10149</v>
      </c>
      <c r="S426" s="16" t="s">
        <v>10150</v>
      </c>
      <c r="T426" s="16" t="s">
        <v>3997</v>
      </c>
      <c r="U426" s="16" t="s">
        <v>455</v>
      </c>
      <c r="V426" s="16">
        <v>17</v>
      </c>
      <c r="W426" s="16">
        <v>4</v>
      </c>
      <c r="X426" s="16">
        <v>21</v>
      </c>
      <c r="Y426" s="16">
        <v>41</v>
      </c>
      <c r="Z426" s="16">
        <v>29</v>
      </c>
      <c r="AA426" s="16">
        <v>3</v>
      </c>
      <c r="AB426" s="16" t="s">
        <v>455</v>
      </c>
      <c r="AC426" s="16" t="s">
        <v>455</v>
      </c>
      <c r="AD426" s="16" t="s">
        <v>455</v>
      </c>
    </row>
    <row r="427" spans="1:30" s="16" customFormat="1" ht="14.25" customHeight="1">
      <c r="A427" s="16">
        <v>3552</v>
      </c>
      <c r="B427" s="16">
        <v>3552</v>
      </c>
      <c r="C427" s="3">
        <v>41047</v>
      </c>
      <c r="D427" s="3">
        <v>41179</v>
      </c>
      <c r="E427" s="16" t="s">
        <v>1307</v>
      </c>
      <c r="F427" s="16" t="s">
        <v>1540</v>
      </c>
      <c r="G427" s="16" t="s">
        <v>1709</v>
      </c>
      <c r="H427" s="16" t="s">
        <v>14081</v>
      </c>
      <c r="I427" s="3">
        <v>41262</v>
      </c>
      <c r="J427" s="16" t="s">
        <v>2937</v>
      </c>
      <c r="K427" s="16" t="s">
        <v>2938</v>
      </c>
      <c r="L427" s="16" t="s">
        <v>4556</v>
      </c>
      <c r="M427" s="16" t="s">
        <v>8963</v>
      </c>
      <c r="N427" s="16" t="s">
        <v>14082</v>
      </c>
      <c r="O427" s="16" t="s">
        <v>3717</v>
      </c>
      <c r="P427" s="3">
        <v>41290</v>
      </c>
      <c r="Q427" s="28" t="s">
        <v>8406</v>
      </c>
      <c r="R427" s="16" t="s">
        <v>14083</v>
      </c>
      <c r="S427" s="16" t="s">
        <v>10151</v>
      </c>
      <c r="T427" s="16" t="s">
        <v>3997</v>
      </c>
      <c r="U427" s="16" t="s">
        <v>14908</v>
      </c>
      <c r="V427" s="16">
        <v>21</v>
      </c>
      <c r="W427" s="16">
        <v>8</v>
      </c>
      <c r="X427" s="16">
        <v>8</v>
      </c>
      <c r="Y427" s="16">
        <v>44</v>
      </c>
      <c r="Z427" s="16">
        <v>15</v>
      </c>
      <c r="AA427" s="16">
        <v>42</v>
      </c>
      <c r="AB427" s="16" t="s">
        <v>455</v>
      </c>
      <c r="AC427" s="16" t="s">
        <v>455</v>
      </c>
      <c r="AD427" s="16" t="s">
        <v>455</v>
      </c>
    </row>
    <row r="428" spans="1:30" s="16" customFormat="1" ht="14.25" customHeight="1">
      <c r="A428" s="16">
        <v>3549</v>
      </c>
      <c r="B428" s="16">
        <v>3549</v>
      </c>
      <c r="C428" s="3">
        <v>41047</v>
      </c>
      <c r="D428" s="3">
        <v>41190</v>
      </c>
      <c r="E428" s="16" t="s">
        <v>1307</v>
      </c>
      <c r="F428" s="16" t="s">
        <v>1540</v>
      </c>
      <c r="G428" s="16" t="s">
        <v>1709</v>
      </c>
      <c r="H428" s="16" t="s">
        <v>12726</v>
      </c>
      <c r="I428" s="3">
        <v>41197</v>
      </c>
      <c r="J428" s="16" t="s">
        <v>2939</v>
      </c>
      <c r="K428" s="16" t="s">
        <v>2940</v>
      </c>
      <c r="L428" s="16" t="s">
        <v>4557</v>
      </c>
      <c r="M428" s="16" t="s">
        <v>6800</v>
      </c>
      <c r="N428" s="16" t="s">
        <v>13111</v>
      </c>
      <c r="O428" s="16" t="s">
        <v>6632</v>
      </c>
      <c r="P428" s="3">
        <v>41261</v>
      </c>
      <c r="Q428" s="28" t="s">
        <v>6801</v>
      </c>
      <c r="R428" s="16" t="s">
        <v>12727</v>
      </c>
      <c r="S428" s="16" t="s">
        <v>10152</v>
      </c>
      <c r="T428" s="16" t="s">
        <v>3997</v>
      </c>
      <c r="U428" s="16" t="s">
        <v>14924</v>
      </c>
      <c r="V428" s="16">
        <v>21</v>
      </c>
      <c r="W428" s="16">
        <v>8</v>
      </c>
      <c r="X428" s="16">
        <v>43</v>
      </c>
      <c r="Y428" s="16">
        <v>44</v>
      </c>
      <c r="Z428" s="16">
        <v>16</v>
      </c>
      <c r="AA428" s="16">
        <v>52</v>
      </c>
      <c r="AB428" s="16" t="s">
        <v>455</v>
      </c>
      <c r="AC428" s="16" t="s">
        <v>455</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10153</v>
      </c>
      <c r="S429" s="16" t="s">
        <v>10154</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10155</v>
      </c>
      <c r="S430" s="16" t="s">
        <v>10156</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4.25" customHeight="1">
      <c r="A431" s="16">
        <v>3530</v>
      </c>
      <c r="B431" s="16">
        <v>3530</v>
      </c>
      <c r="C431" s="3">
        <v>41047</v>
      </c>
      <c r="D431" s="3">
        <v>41177</v>
      </c>
      <c r="E431" s="16" t="s">
        <v>1307</v>
      </c>
      <c r="F431" s="16" t="s">
        <v>1308</v>
      </c>
      <c r="G431" s="16" t="s">
        <v>122</v>
      </c>
      <c r="H431" s="16" t="s">
        <v>13466</v>
      </c>
      <c r="I431" s="3">
        <v>41211</v>
      </c>
      <c r="J431" s="16" t="s">
        <v>2946</v>
      </c>
      <c r="K431" s="16" t="s">
        <v>8126</v>
      </c>
      <c r="L431" s="16" t="s">
        <v>4256</v>
      </c>
      <c r="M431" s="16" t="s">
        <v>2947</v>
      </c>
      <c r="N431" s="16" t="s">
        <v>13467</v>
      </c>
      <c r="O431" s="16" t="s">
        <v>13463</v>
      </c>
      <c r="P431" s="3">
        <v>41264</v>
      </c>
      <c r="Q431" s="28" t="s">
        <v>8127</v>
      </c>
      <c r="R431" s="16" t="s">
        <v>13468</v>
      </c>
      <c r="S431" s="16" t="s">
        <v>10157</v>
      </c>
      <c r="T431" s="16" t="s">
        <v>3997</v>
      </c>
      <c r="U431" s="16" t="s">
        <v>14925</v>
      </c>
      <c r="V431" s="16">
        <v>21</v>
      </c>
      <c r="W431" s="16">
        <v>12</v>
      </c>
      <c r="X431" s="16">
        <v>58</v>
      </c>
      <c r="Y431" s="16">
        <v>44</v>
      </c>
      <c r="Z431" s="16">
        <v>37</v>
      </c>
      <c r="AA431" s="16">
        <v>23</v>
      </c>
      <c r="AB431" s="16" t="s">
        <v>455</v>
      </c>
      <c r="AC431" s="16" t="s">
        <v>455</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10158</v>
      </c>
      <c r="S432" s="16" t="s">
        <v>10159</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10160</v>
      </c>
      <c r="S433" s="16" t="s">
        <v>10161</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10162</v>
      </c>
      <c r="S434" s="16" t="s">
        <v>10163</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10164</v>
      </c>
      <c r="S435" s="16" t="s">
        <v>10165</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10166</v>
      </c>
      <c r="S436" s="16" t="s">
        <v>10167</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10168</v>
      </c>
      <c r="S437" s="16" t="s">
        <v>10169</v>
      </c>
      <c r="T437" s="16" t="s">
        <v>3997</v>
      </c>
      <c r="U437" s="16" t="s">
        <v>455</v>
      </c>
      <c r="V437" s="16">
        <v>21</v>
      </c>
      <c r="W437" s="16">
        <v>3</v>
      </c>
      <c r="X437" s="16">
        <v>32</v>
      </c>
      <c r="Y437" s="16">
        <v>44</v>
      </c>
      <c r="Z437" s="16">
        <v>4</v>
      </c>
      <c r="AA437" s="16">
        <v>43</v>
      </c>
      <c r="AB437" s="16" t="s">
        <v>455</v>
      </c>
      <c r="AC437" s="16" t="s">
        <v>455</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14720</v>
      </c>
      <c r="L438" s="16" t="s">
        <v>4415</v>
      </c>
      <c r="M438" s="16" t="s">
        <v>2970</v>
      </c>
      <c r="N438" s="16" t="s">
        <v>4725</v>
      </c>
      <c r="O438" s="16" t="s">
        <v>4726</v>
      </c>
      <c r="P438" s="3">
        <v>41101</v>
      </c>
      <c r="Q438" s="28" t="s">
        <v>455</v>
      </c>
      <c r="R438" s="16" t="s">
        <v>10170</v>
      </c>
      <c r="S438" s="16" t="s">
        <v>10171</v>
      </c>
      <c r="T438" s="16" t="s">
        <v>3997</v>
      </c>
      <c r="U438" s="16" t="s">
        <v>455</v>
      </c>
      <c r="V438" s="16">
        <v>21</v>
      </c>
      <c r="W438" s="16">
        <v>3</v>
      </c>
      <c r="X438" s="16">
        <v>4</v>
      </c>
      <c r="Y438" s="16">
        <v>44</v>
      </c>
      <c r="Z438" s="16">
        <v>5</v>
      </c>
      <c r="AA438" s="16">
        <v>42</v>
      </c>
      <c r="AB438" s="16" t="s">
        <v>455</v>
      </c>
      <c r="AC438" s="16" t="s">
        <v>455</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10172</v>
      </c>
      <c r="S439" s="16" t="s">
        <v>10173</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15197</v>
      </c>
      <c r="L440" s="16" t="s">
        <v>4559</v>
      </c>
      <c r="M440" s="16" t="s">
        <v>2975</v>
      </c>
      <c r="N440" s="16" t="s">
        <v>3426</v>
      </c>
      <c r="O440" s="16" t="s">
        <v>3178</v>
      </c>
      <c r="P440" s="3">
        <v>41074</v>
      </c>
      <c r="Q440" s="28" t="s">
        <v>455</v>
      </c>
      <c r="R440" s="16" t="s">
        <v>10174</v>
      </c>
      <c r="S440" s="16" t="s">
        <v>10175</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10176</v>
      </c>
      <c r="S441" s="16" t="s">
        <v>10177</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4.25" customHeight="1">
      <c r="A442" s="16">
        <v>3541</v>
      </c>
      <c r="B442" s="16">
        <v>3541</v>
      </c>
      <c r="C442" s="3">
        <v>41047</v>
      </c>
      <c r="D442" s="3">
        <v>41179</v>
      </c>
      <c r="E442" s="16" t="s">
        <v>1307</v>
      </c>
      <c r="F442" s="16" t="s">
        <v>1308</v>
      </c>
      <c r="G442" s="16" t="s">
        <v>2979</v>
      </c>
      <c r="H442" s="16" t="s">
        <v>12728</v>
      </c>
      <c r="I442" s="3">
        <v>41169</v>
      </c>
      <c r="J442" s="16" t="s">
        <v>2980</v>
      </c>
      <c r="K442" s="16" t="s">
        <v>2981</v>
      </c>
      <c r="L442" s="16" t="s">
        <v>4562</v>
      </c>
      <c r="M442" s="16" t="s">
        <v>2982</v>
      </c>
      <c r="N442" s="16" t="s">
        <v>13112</v>
      </c>
      <c r="O442" s="16" t="s">
        <v>11915</v>
      </c>
      <c r="P442" s="3">
        <v>41261</v>
      </c>
      <c r="Q442" s="28" t="s">
        <v>6498</v>
      </c>
      <c r="R442" s="16" t="s">
        <v>12729</v>
      </c>
      <c r="S442" s="16" t="s">
        <v>10178</v>
      </c>
      <c r="T442" s="16" t="s">
        <v>3997</v>
      </c>
      <c r="U442" s="16" t="s">
        <v>14877</v>
      </c>
      <c r="V442" s="16">
        <v>21</v>
      </c>
      <c r="W442" s="16">
        <v>7</v>
      </c>
      <c r="X442" s="16">
        <v>4</v>
      </c>
      <c r="Y442" s="16">
        <v>44</v>
      </c>
      <c r="Z442" s="16">
        <v>13</v>
      </c>
      <c r="AA442" s="16">
        <v>14</v>
      </c>
      <c r="AB442" s="16" t="s">
        <v>455</v>
      </c>
      <c r="AC442" s="16" t="s">
        <v>455</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10179</v>
      </c>
      <c r="S443" s="16" t="s">
        <v>10180</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8552</v>
      </c>
      <c r="O444" s="16" t="s">
        <v>6445</v>
      </c>
      <c r="P444" s="3">
        <v>41144</v>
      </c>
      <c r="Q444" s="16" t="s">
        <v>5802</v>
      </c>
      <c r="R444" s="16" t="s">
        <v>10181</v>
      </c>
      <c r="S444" s="16" t="s">
        <v>10182</v>
      </c>
      <c r="T444" s="16" t="s">
        <v>14834</v>
      </c>
      <c r="U444" s="16" t="s">
        <v>455</v>
      </c>
      <c r="V444" s="16">
        <v>21</v>
      </c>
      <c r="W444" s="16">
        <v>7</v>
      </c>
      <c r="X444" s="16">
        <v>48</v>
      </c>
      <c r="Y444" s="16">
        <v>44</v>
      </c>
      <c r="Z444" s="16">
        <v>16</v>
      </c>
      <c r="AA444" s="16">
        <v>1</v>
      </c>
      <c r="AB444" s="16" t="s">
        <v>455</v>
      </c>
      <c r="AC444" s="16" t="s">
        <v>455</v>
      </c>
      <c r="AD444" s="16" t="s">
        <v>455</v>
      </c>
    </row>
    <row r="445" spans="1:30" s="16" customFormat="1" ht="14.25" customHeight="1">
      <c r="A445" s="16">
        <v>3520</v>
      </c>
      <c r="B445" s="16">
        <v>3520</v>
      </c>
      <c r="C445" s="3">
        <v>41047</v>
      </c>
      <c r="D445" s="3">
        <v>41182</v>
      </c>
      <c r="E445" s="16" t="s">
        <v>1307</v>
      </c>
      <c r="F445" s="16" t="s">
        <v>1308</v>
      </c>
      <c r="G445" s="16" t="s">
        <v>2828</v>
      </c>
      <c r="H445" s="16" t="s">
        <v>8923</v>
      </c>
      <c r="I445" s="3">
        <v>41197</v>
      </c>
      <c r="J445" s="16" t="s">
        <v>2989</v>
      </c>
      <c r="K445" s="16" t="s">
        <v>2990</v>
      </c>
      <c r="L445" s="16" t="s">
        <v>4565</v>
      </c>
      <c r="M445" s="16" t="s">
        <v>6802</v>
      </c>
      <c r="N445" s="16" t="s">
        <v>8924</v>
      </c>
      <c r="O445" s="16" t="s">
        <v>7374</v>
      </c>
      <c r="P445" s="3">
        <v>41212</v>
      </c>
      <c r="Q445" s="28" t="s">
        <v>6803</v>
      </c>
      <c r="R445" s="16" t="s">
        <v>10183</v>
      </c>
      <c r="S445" s="16" t="s">
        <v>10184</v>
      </c>
      <c r="T445" s="16" t="s">
        <v>14834</v>
      </c>
      <c r="U445" s="16" t="s">
        <v>14926</v>
      </c>
      <c r="V445" s="16">
        <v>18</v>
      </c>
      <c r="W445" s="16">
        <v>58</v>
      </c>
      <c r="X445" s="16">
        <v>56</v>
      </c>
      <c r="Y445" s="16">
        <v>49</v>
      </c>
      <c r="Z445" s="16">
        <v>29</v>
      </c>
      <c r="AA445" s="16">
        <v>26</v>
      </c>
      <c r="AB445" s="16" t="s">
        <v>455</v>
      </c>
      <c r="AC445" s="16" t="s">
        <v>455</v>
      </c>
      <c r="AD445" s="16" t="s">
        <v>455</v>
      </c>
    </row>
    <row r="446" spans="1:30" s="16" customFormat="1" ht="14.25" customHeight="1">
      <c r="A446" s="16">
        <v>3523</v>
      </c>
      <c r="B446" s="16">
        <v>3523</v>
      </c>
      <c r="C446" s="3">
        <v>41047</v>
      </c>
      <c r="D446" s="3">
        <v>41182</v>
      </c>
      <c r="E446" s="16" t="s">
        <v>1307</v>
      </c>
      <c r="F446" s="16" t="s">
        <v>1308</v>
      </c>
      <c r="G446" s="16" t="s">
        <v>2828</v>
      </c>
      <c r="H446" s="16" t="s">
        <v>8964</v>
      </c>
      <c r="I446" s="3">
        <v>41197</v>
      </c>
      <c r="J446" s="16" t="s">
        <v>2991</v>
      </c>
      <c r="K446" s="16" t="s">
        <v>2992</v>
      </c>
      <c r="L446" s="16" t="s">
        <v>4542</v>
      </c>
      <c r="M446" s="16" t="s">
        <v>6804</v>
      </c>
      <c r="N446" s="16" t="s">
        <v>8965</v>
      </c>
      <c r="O446" s="16" t="s">
        <v>455</v>
      </c>
      <c r="P446" s="3">
        <v>41222</v>
      </c>
      <c r="Q446" s="28" t="s">
        <v>6805</v>
      </c>
      <c r="R446" s="16" t="s">
        <v>10185</v>
      </c>
      <c r="S446" s="16" t="s">
        <v>10186</v>
      </c>
      <c r="T446" s="16" t="s">
        <v>14834</v>
      </c>
      <c r="U446" s="16" t="s">
        <v>455</v>
      </c>
      <c r="V446" s="16">
        <v>18</v>
      </c>
      <c r="W446" s="16">
        <v>59</v>
      </c>
      <c r="X446" s="16">
        <v>2</v>
      </c>
      <c r="Y446" s="16">
        <v>49</v>
      </c>
      <c r="Z446" s="16">
        <v>26</v>
      </c>
      <c r="AA446" s="16">
        <v>47</v>
      </c>
      <c r="AB446" s="16" t="s">
        <v>455</v>
      </c>
      <c r="AC446" s="16" t="s">
        <v>455</v>
      </c>
      <c r="AD446" s="16" t="s">
        <v>455</v>
      </c>
    </row>
    <row r="447" spans="1:30" s="16" customFormat="1" ht="14.25" customHeight="1">
      <c r="A447" s="16">
        <v>3522</v>
      </c>
      <c r="B447" s="16">
        <v>3522</v>
      </c>
      <c r="C447" s="3">
        <v>41047</v>
      </c>
      <c r="D447" s="3">
        <v>41182</v>
      </c>
      <c r="E447" s="16" t="s">
        <v>1307</v>
      </c>
      <c r="F447" s="16" t="s">
        <v>1308</v>
      </c>
      <c r="G447" s="16" t="s">
        <v>2828</v>
      </c>
      <c r="H447" s="16" t="s">
        <v>8864</v>
      </c>
      <c r="I447" s="3">
        <v>41197</v>
      </c>
      <c r="J447" s="16" t="s">
        <v>2994</v>
      </c>
      <c r="K447" s="16" t="s">
        <v>2995</v>
      </c>
      <c r="L447" s="16" t="s">
        <v>4566</v>
      </c>
      <c r="M447" s="16" t="s">
        <v>6806</v>
      </c>
      <c r="N447" s="16" t="s">
        <v>8911</v>
      </c>
      <c r="O447" s="16" t="s">
        <v>8475</v>
      </c>
      <c r="P447" s="3">
        <v>41211</v>
      </c>
      <c r="Q447" s="28" t="s">
        <v>6807</v>
      </c>
      <c r="R447" s="16" t="s">
        <v>10187</v>
      </c>
      <c r="S447" s="16" t="s">
        <v>10188</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4.25" customHeight="1">
      <c r="A448" s="16">
        <v>3524</v>
      </c>
      <c r="B448" s="16">
        <v>3524</v>
      </c>
      <c r="C448" s="3">
        <v>41047</v>
      </c>
      <c r="D448" s="3">
        <v>41213</v>
      </c>
      <c r="E448" s="16" t="s">
        <v>1307</v>
      </c>
      <c r="F448" s="16" t="s">
        <v>1308</v>
      </c>
      <c r="G448" s="16" t="s">
        <v>2828</v>
      </c>
      <c r="H448" s="16" t="s">
        <v>8966</v>
      </c>
      <c r="I448" s="3">
        <v>41197</v>
      </c>
      <c r="J448" s="16" t="s">
        <v>2996</v>
      </c>
      <c r="K448" s="16" t="s">
        <v>6808</v>
      </c>
      <c r="L448" s="16" t="s">
        <v>4567</v>
      </c>
      <c r="M448" s="16" t="s">
        <v>2993</v>
      </c>
      <c r="N448" s="16" t="s">
        <v>9133</v>
      </c>
      <c r="O448" s="16" t="s">
        <v>7374</v>
      </c>
      <c r="P448" s="3">
        <v>41222</v>
      </c>
      <c r="Q448" s="28" t="s">
        <v>6809</v>
      </c>
      <c r="R448" s="16" t="s">
        <v>10189</v>
      </c>
      <c r="S448" s="16" t="s">
        <v>10190</v>
      </c>
      <c r="T448" s="16" t="s">
        <v>3997</v>
      </c>
      <c r="U448" s="16" t="s">
        <v>14927</v>
      </c>
      <c r="V448" s="16">
        <v>18</v>
      </c>
      <c r="W448" s="16">
        <v>59</v>
      </c>
      <c r="X448" s="16">
        <v>33</v>
      </c>
      <c r="Y448" s="16">
        <v>49</v>
      </c>
      <c r="Z448" s="16">
        <v>26</v>
      </c>
      <c r="AA448" s="16">
        <v>47</v>
      </c>
      <c r="AB448" s="16" t="s">
        <v>455</v>
      </c>
      <c r="AC448" s="16" t="s">
        <v>455</v>
      </c>
      <c r="AD448" s="16" t="s">
        <v>455</v>
      </c>
    </row>
    <row r="449" spans="1:30" s="16" customFormat="1" ht="14.25" customHeight="1">
      <c r="A449" s="16">
        <v>3525</v>
      </c>
      <c r="B449" s="16">
        <v>3525</v>
      </c>
      <c r="C449" s="3">
        <v>41047</v>
      </c>
      <c r="D449" s="3">
        <v>41182</v>
      </c>
      <c r="E449" s="16" t="s">
        <v>1307</v>
      </c>
      <c r="F449" s="16" t="s">
        <v>1308</v>
      </c>
      <c r="G449" s="16" t="s">
        <v>2828</v>
      </c>
      <c r="H449" s="16" t="s">
        <v>8925</v>
      </c>
      <c r="I449" s="3">
        <v>41197</v>
      </c>
      <c r="J449" s="16" t="s">
        <v>2997</v>
      </c>
      <c r="K449" s="16" t="s">
        <v>2998</v>
      </c>
      <c r="L449" s="16" t="s">
        <v>4568</v>
      </c>
      <c r="M449" s="16" t="s">
        <v>6810</v>
      </c>
      <c r="N449" s="16" t="s">
        <v>8926</v>
      </c>
      <c r="O449" s="16" t="s">
        <v>455</v>
      </c>
      <c r="P449" s="3">
        <v>41212</v>
      </c>
      <c r="Q449" s="28" t="s">
        <v>6811</v>
      </c>
      <c r="R449" s="16" t="s">
        <v>10191</v>
      </c>
      <c r="S449" s="16" t="s">
        <v>10192</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4.25" customHeight="1">
      <c r="A450" s="16">
        <v>3526</v>
      </c>
      <c r="B450" s="16">
        <v>3526</v>
      </c>
      <c r="C450" s="3">
        <v>41047</v>
      </c>
      <c r="D450" s="3">
        <v>41182</v>
      </c>
      <c r="E450" s="16" t="s">
        <v>1307</v>
      </c>
      <c r="F450" s="16" t="s">
        <v>1308</v>
      </c>
      <c r="G450" s="16" t="s">
        <v>2828</v>
      </c>
      <c r="H450" s="16" t="s">
        <v>8927</v>
      </c>
      <c r="I450" s="3">
        <v>41197</v>
      </c>
      <c r="J450" s="16" t="s">
        <v>2999</v>
      </c>
      <c r="K450" s="16" t="s">
        <v>15198</v>
      </c>
      <c r="L450" s="16" t="s">
        <v>4569</v>
      </c>
      <c r="M450" s="16" t="s">
        <v>6812</v>
      </c>
      <c r="N450" s="16" t="s">
        <v>8967</v>
      </c>
      <c r="O450" s="16" t="s">
        <v>7374</v>
      </c>
      <c r="P450" s="3">
        <v>41213</v>
      </c>
      <c r="Q450" s="28" t="s">
        <v>6813</v>
      </c>
      <c r="R450" s="16" t="s">
        <v>10193</v>
      </c>
      <c r="S450" s="16" t="s">
        <v>10194</v>
      </c>
      <c r="T450" s="16" t="s">
        <v>14834</v>
      </c>
      <c r="U450" s="16" t="s">
        <v>14928</v>
      </c>
      <c r="V450" s="16">
        <v>18</v>
      </c>
      <c r="W450" s="16">
        <v>59</v>
      </c>
      <c r="X450" s="16">
        <v>58</v>
      </c>
      <c r="Y450" s="16">
        <v>49</v>
      </c>
      <c r="Z450" s="16">
        <v>27</v>
      </c>
      <c r="AA450" s="16">
        <v>17</v>
      </c>
      <c r="AB450" s="16" t="s">
        <v>455</v>
      </c>
      <c r="AC450" s="16" t="s">
        <v>455</v>
      </c>
      <c r="AD450" s="16" t="s">
        <v>455</v>
      </c>
    </row>
    <row r="451" spans="1:30" s="16" customFormat="1" ht="14.25" customHeight="1">
      <c r="A451" s="16">
        <v>3527</v>
      </c>
      <c r="B451" s="16">
        <v>3527</v>
      </c>
      <c r="C451" s="3">
        <v>41047</v>
      </c>
      <c r="D451" s="3">
        <v>41125</v>
      </c>
      <c r="E451" s="16" t="s">
        <v>1307</v>
      </c>
      <c r="F451" s="16" t="s">
        <v>1308</v>
      </c>
      <c r="G451" s="16" t="s">
        <v>3000</v>
      </c>
      <c r="H451" s="16" t="s">
        <v>9210</v>
      </c>
      <c r="I451" s="3">
        <v>41178</v>
      </c>
      <c r="J451" s="16" t="s">
        <v>3001</v>
      </c>
      <c r="K451" s="16" t="s">
        <v>3002</v>
      </c>
      <c r="L451" s="16" t="s">
        <v>4570</v>
      </c>
      <c r="M451" s="16" t="s">
        <v>3003</v>
      </c>
      <c r="N451" s="16" t="s">
        <v>9211</v>
      </c>
      <c r="O451" s="16" t="s">
        <v>7374</v>
      </c>
      <c r="P451" s="3">
        <v>41225</v>
      </c>
      <c r="Q451" s="28" t="s">
        <v>4571</v>
      </c>
      <c r="R451" s="16" t="s">
        <v>10195</v>
      </c>
      <c r="S451" s="16" t="s">
        <v>10196</v>
      </c>
      <c r="T451" s="16" t="s">
        <v>3997</v>
      </c>
      <c r="U451" s="16" t="s">
        <v>14929</v>
      </c>
      <c r="V451" s="16">
        <v>18</v>
      </c>
      <c r="W451" s="16">
        <v>55</v>
      </c>
      <c r="X451" s="16">
        <v>54</v>
      </c>
      <c r="Y451" s="16">
        <v>49</v>
      </c>
      <c r="Z451" s="16">
        <v>50</v>
      </c>
      <c r="AA451" s="16">
        <v>54</v>
      </c>
      <c r="AB451" s="16" t="s">
        <v>455</v>
      </c>
      <c r="AC451" s="16" t="s">
        <v>455</v>
      </c>
      <c r="AD451" s="16" t="s">
        <v>455</v>
      </c>
    </row>
    <row r="452" spans="1:30" s="16" customFormat="1" ht="14.25" customHeight="1">
      <c r="A452" s="16">
        <v>3528</v>
      </c>
      <c r="B452" s="16">
        <v>3528</v>
      </c>
      <c r="C452" s="3">
        <v>41047</v>
      </c>
      <c r="D452" s="3">
        <v>41439</v>
      </c>
      <c r="E452" s="16" t="s">
        <v>1307</v>
      </c>
      <c r="F452" s="16" t="s">
        <v>1308</v>
      </c>
      <c r="G452" s="16" t="s">
        <v>3000</v>
      </c>
      <c r="H452" s="16" t="s">
        <v>19884</v>
      </c>
      <c r="I452" s="3">
        <v>41449</v>
      </c>
      <c r="J452" s="16" t="s">
        <v>3004</v>
      </c>
      <c r="K452" s="16" t="s">
        <v>3005</v>
      </c>
      <c r="L452" s="16" t="s">
        <v>4570</v>
      </c>
      <c r="M452" s="16" t="s">
        <v>3006</v>
      </c>
      <c r="N452" s="16" t="s">
        <v>20419</v>
      </c>
      <c r="O452" s="16" t="s">
        <v>15843</v>
      </c>
      <c r="P452" s="16">
        <v>41485</v>
      </c>
      <c r="Q452" s="28" t="s">
        <v>18439</v>
      </c>
      <c r="R452" s="16" t="s">
        <v>19885</v>
      </c>
      <c r="S452" s="16" t="s">
        <v>10197</v>
      </c>
      <c r="T452" s="16" t="s">
        <v>14834</v>
      </c>
      <c r="U452" s="16" t="s">
        <v>455</v>
      </c>
      <c r="V452" s="16">
        <v>19</v>
      </c>
      <c r="W452" s="16">
        <v>12</v>
      </c>
      <c r="X452" s="16">
        <v>42</v>
      </c>
      <c r="Y452" s="16">
        <v>49</v>
      </c>
      <c r="Z452" s="16">
        <v>47</v>
      </c>
      <c r="AA452" s="16">
        <v>9</v>
      </c>
      <c r="AB452" s="16" t="s">
        <v>455</v>
      </c>
      <c r="AC452" s="16" t="s">
        <v>455</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10198</v>
      </c>
      <c r="T453" s="16" t="s">
        <v>14834</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10199</v>
      </c>
      <c r="S454" s="16" t="s">
        <v>10200</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10201</v>
      </c>
      <c r="S455" s="16" t="s">
        <v>10202</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10203</v>
      </c>
      <c r="S456" s="16" t="s">
        <v>10204</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4.25" customHeight="1">
      <c r="A457" s="16">
        <v>3563</v>
      </c>
      <c r="B457" s="16">
        <v>3563</v>
      </c>
      <c r="C457" s="3">
        <v>41051</v>
      </c>
      <c r="D457" s="3">
        <v>41120</v>
      </c>
      <c r="E457" s="16" t="s">
        <v>1307</v>
      </c>
      <c r="F457" s="16" t="s">
        <v>1308</v>
      </c>
      <c r="G457" s="16" t="s">
        <v>3073</v>
      </c>
      <c r="H457" s="16" t="s">
        <v>15370</v>
      </c>
      <c r="I457" s="3">
        <v>41296</v>
      </c>
      <c r="J457" s="16" t="s">
        <v>12730</v>
      </c>
      <c r="K457" s="16" t="s">
        <v>5970</v>
      </c>
      <c r="L457" s="16" t="s">
        <v>4887</v>
      </c>
      <c r="M457" s="16" t="s">
        <v>5971</v>
      </c>
      <c r="N457" s="16" t="s">
        <v>15371</v>
      </c>
      <c r="O457" s="16" t="s">
        <v>4884</v>
      </c>
      <c r="P457" s="3">
        <v>41332</v>
      </c>
      <c r="Q457" s="28" t="s">
        <v>6623</v>
      </c>
      <c r="R457" s="16" t="s">
        <v>15372</v>
      </c>
      <c r="S457" s="16" t="s">
        <v>10205</v>
      </c>
      <c r="T457" s="16" t="s">
        <v>14834</v>
      </c>
      <c r="U457" s="16" t="s">
        <v>14926</v>
      </c>
      <c r="V457" s="16">
        <v>16</v>
      </c>
      <c r="W457" s="16">
        <v>44</v>
      </c>
      <c r="X457" s="16">
        <v>33</v>
      </c>
      <c r="Y457" s="16">
        <v>40</v>
      </c>
      <c r="Z457" s="16">
        <v>25</v>
      </c>
      <c r="AA457" s="16">
        <v>59</v>
      </c>
      <c r="AB457" s="16" t="s">
        <v>455</v>
      </c>
      <c r="AC457" s="16" t="s">
        <v>455</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10206</v>
      </c>
      <c r="S458" s="16" t="s">
        <v>10207</v>
      </c>
      <c r="T458" s="16" t="s">
        <v>3997</v>
      </c>
      <c r="U458" s="16" t="s">
        <v>14859</v>
      </c>
      <c r="V458" s="16">
        <v>21</v>
      </c>
      <c r="W458" s="16">
        <v>17</v>
      </c>
      <c r="X458" s="16">
        <v>20</v>
      </c>
      <c r="Y458" s="16">
        <v>43</v>
      </c>
      <c r="Z458" s="16">
        <v>24</v>
      </c>
      <c r="AA458" s="16">
        <v>55</v>
      </c>
      <c r="AB458" s="16" t="s">
        <v>455</v>
      </c>
      <c r="AC458" s="16" t="s">
        <v>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10208</v>
      </c>
      <c r="S459" s="16" t="s">
        <v>10209</v>
      </c>
      <c r="T459" s="16" t="s">
        <v>3997</v>
      </c>
      <c r="U459" s="16" t="s">
        <v>14930</v>
      </c>
      <c r="V459" s="16">
        <v>15</v>
      </c>
      <c r="W459" s="16">
        <v>31</v>
      </c>
      <c r="X459" s="16">
        <v>49</v>
      </c>
      <c r="Y459" s="16">
        <v>43</v>
      </c>
      <c r="Z459" s="16">
        <v>4</v>
      </c>
      <c r="AA459" s="16">
        <v>10</v>
      </c>
      <c r="AB459" s="16" t="s">
        <v>455</v>
      </c>
      <c r="AC459" s="16" t="s">
        <v>455</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10210</v>
      </c>
      <c r="S460" s="16" t="s">
        <v>10211</v>
      </c>
      <c r="T460" s="16" t="s">
        <v>3997</v>
      </c>
      <c r="U460" s="16" t="s">
        <v>14843</v>
      </c>
      <c r="V460" s="16">
        <v>17</v>
      </c>
      <c r="W460" s="16">
        <v>24</v>
      </c>
      <c r="X460" s="16">
        <v>18</v>
      </c>
      <c r="Y460" s="16">
        <v>43</v>
      </c>
      <c r="Z460" s="16">
        <v>34</v>
      </c>
      <c r="AA460" s="16">
        <v>17</v>
      </c>
      <c r="AB460" s="16" t="s">
        <v>455</v>
      </c>
      <c r="AC460" s="16" t="s">
        <v>455</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10212</v>
      </c>
      <c r="S461" s="16" t="s">
        <v>10213</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15199</v>
      </c>
      <c r="L462" s="16" t="s">
        <v>13382</v>
      </c>
      <c r="M462" s="16" t="s">
        <v>3087</v>
      </c>
      <c r="N462" s="16" t="s">
        <v>4066</v>
      </c>
      <c r="O462" s="16" t="s">
        <v>1844</v>
      </c>
      <c r="P462" s="3">
        <v>41088</v>
      </c>
      <c r="Q462" s="28" t="s">
        <v>455</v>
      </c>
      <c r="R462" s="16" t="s">
        <v>10214</v>
      </c>
      <c r="S462" s="16" t="s">
        <v>10215</v>
      </c>
      <c r="T462" s="16" t="s">
        <v>3997</v>
      </c>
      <c r="U462" s="16" t="s">
        <v>14931</v>
      </c>
      <c r="V462" s="16">
        <v>15</v>
      </c>
      <c r="W462" s="16">
        <v>10</v>
      </c>
      <c r="X462" s="16">
        <v>3</v>
      </c>
      <c r="Y462" s="16">
        <v>42</v>
      </c>
      <c r="Z462" s="16">
        <v>30</v>
      </c>
      <c r="AA462" s="16">
        <v>10</v>
      </c>
      <c r="AB462" s="16" t="s">
        <v>455</v>
      </c>
      <c r="AC462" s="16" t="s">
        <v>455</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10216</v>
      </c>
      <c r="S463" s="16" t="s">
        <v>10217</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10218</v>
      </c>
      <c r="S464" s="16" t="s">
        <v>10219</v>
      </c>
      <c r="T464" s="16" t="s">
        <v>3997</v>
      </c>
      <c r="U464" s="16" t="s">
        <v>14932</v>
      </c>
      <c r="V464" s="16">
        <v>18</v>
      </c>
      <c r="W464" s="16">
        <v>34</v>
      </c>
      <c r="X464" s="16">
        <v>27</v>
      </c>
      <c r="Y464" s="16">
        <v>41</v>
      </c>
      <c r="Z464" s="16">
        <v>54</v>
      </c>
      <c r="AA464" s="16">
        <v>54</v>
      </c>
      <c r="AB464" s="16" t="s">
        <v>455</v>
      </c>
      <c r="AC464" s="16" t="s">
        <v>455</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10220</v>
      </c>
      <c r="S465" s="16" t="s">
        <v>10221</v>
      </c>
      <c r="T465" s="16" t="s">
        <v>3997</v>
      </c>
      <c r="U465" s="16" t="s">
        <v>14933</v>
      </c>
      <c r="V465" s="16">
        <v>17</v>
      </c>
      <c r="W465" s="16">
        <v>48</v>
      </c>
      <c r="X465" s="16">
        <v>10</v>
      </c>
      <c r="Y465" s="16">
        <v>41</v>
      </c>
      <c r="Z465" s="16">
        <v>47</v>
      </c>
      <c r="AA465" s="16">
        <v>7</v>
      </c>
      <c r="AB465" s="16" t="s">
        <v>455</v>
      </c>
      <c r="AC465" s="16" t="s">
        <v>455</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10222</v>
      </c>
      <c r="S466" s="16" t="s">
        <v>10223</v>
      </c>
      <c r="T466" s="16" t="s">
        <v>3997</v>
      </c>
      <c r="U466" s="16" t="s">
        <v>14934</v>
      </c>
      <c r="V466" s="16">
        <v>20</v>
      </c>
      <c r="W466" s="16">
        <v>8</v>
      </c>
      <c r="X466" s="16">
        <v>11</v>
      </c>
      <c r="Y466" s="16">
        <v>48</v>
      </c>
      <c r="Z466" s="16">
        <v>42</v>
      </c>
      <c r="AA466" s="16">
        <v>30</v>
      </c>
      <c r="AB466" s="16" t="s">
        <v>455</v>
      </c>
      <c r="AC466" s="16" t="s">
        <v>455</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10224</v>
      </c>
      <c r="S467" s="16" t="s">
        <v>10225</v>
      </c>
      <c r="T467" s="16" t="s">
        <v>3997</v>
      </c>
      <c r="U467" s="16" t="s">
        <v>14935</v>
      </c>
      <c r="V467" s="16">
        <v>20</v>
      </c>
      <c r="W467" s="16">
        <v>52</v>
      </c>
      <c r="X467" s="16">
        <v>26</v>
      </c>
      <c r="Y467" s="16">
        <v>42</v>
      </c>
      <c r="Z467" s="16">
        <v>58</v>
      </c>
      <c r="AA467" s="16">
        <v>39</v>
      </c>
      <c r="AB467" s="16" t="s">
        <v>455</v>
      </c>
      <c r="AC467" s="16" t="s">
        <v>455</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10226</v>
      </c>
      <c r="S468" s="16" t="s">
        <v>10227</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14721</v>
      </c>
      <c r="L469" s="16" t="s">
        <v>4582</v>
      </c>
      <c r="M469" s="16" t="s">
        <v>3134</v>
      </c>
      <c r="N469" s="16" t="s">
        <v>3398</v>
      </c>
      <c r="O469" s="16" t="s">
        <v>3178</v>
      </c>
      <c r="P469" s="3">
        <v>41066</v>
      </c>
      <c r="Q469" s="16" t="s">
        <v>14722</v>
      </c>
      <c r="R469" s="16" t="s">
        <v>10228</v>
      </c>
      <c r="S469" s="16" t="s">
        <v>10229</v>
      </c>
      <c r="T469" s="16" t="s">
        <v>3997</v>
      </c>
      <c r="U469" s="16" t="s">
        <v>14936</v>
      </c>
      <c r="V469" s="16">
        <v>20</v>
      </c>
      <c r="W469" s="16">
        <v>49</v>
      </c>
      <c r="X469" s="16">
        <v>47</v>
      </c>
      <c r="Y469" s="16">
        <v>42</v>
      </c>
      <c r="Z469" s="16">
        <v>9</v>
      </c>
      <c r="AA469" s="16">
        <v>59</v>
      </c>
      <c r="AB469" s="16" t="s">
        <v>455</v>
      </c>
      <c r="AC469" s="16" t="s">
        <v>455</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10230</v>
      </c>
      <c r="S470" s="16" t="s">
        <v>10231</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10232</v>
      </c>
      <c r="S471" s="16" t="s">
        <v>10233</v>
      </c>
      <c r="T471" s="16" t="s">
        <v>3997</v>
      </c>
      <c r="U471" s="16" t="s">
        <v>14859</v>
      </c>
      <c r="V471" s="16">
        <v>19</v>
      </c>
      <c r="W471" s="16">
        <v>13</v>
      </c>
      <c r="X471" s="16">
        <v>56</v>
      </c>
      <c r="Y471" s="16">
        <v>47</v>
      </c>
      <c r="Z471" s="16">
        <v>28</v>
      </c>
      <c r="AA471" s="16">
        <v>17</v>
      </c>
      <c r="AB471" s="16" t="s">
        <v>455</v>
      </c>
      <c r="AC471" s="16" t="s">
        <v>455</v>
      </c>
      <c r="AD471" s="16" t="s">
        <v>455</v>
      </c>
    </row>
    <row r="472" spans="1:30" s="16" customFormat="1" ht="14.25" customHeight="1">
      <c r="A472" s="16">
        <v>3574</v>
      </c>
      <c r="B472" s="16">
        <v>3574</v>
      </c>
      <c r="C472" s="3">
        <v>41052</v>
      </c>
      <c r="D472" s="3">
        <v>41100</v>
      </c>
      <c r="E472" s="16" t="s">
        <v>1307</v>
      </c>
      <c r="F472" s="16" t="s">
        <v>1308</v>
      </c>
      <c r="G472" s="16" t="s">
        <v>3143</v>
      </c>
      <c r="H472" s="16" t="s">
        <v>7562</v>
      </c>
      <c r="I472" s="3">
        <v>41150</v>
      </c>
      <c r="J472" s="16" t="s">
        <v>3144</v>
      </c>
      <c r="K472" s="16" t="s">
        <v>7513</v>
      </c>
      <c r="L472" s="16" t="s">
        <v>4891</v>
      </c>
      <c r="M472" s="16" t="s">
        <v>3145</v>
      </c>
      <c r="N472" s="16" t="s">
        <v>7659</v>
      </c>
      <c r="O472" s="16" t="s">
        <v>4593</v>
      </c>
      <c r="P472" s="3">
        <v>41176</v>
      </c>
      <c r="Q472" s="28" t="s">
        <v>7514</v>
      </c>
      <c r="R472" s="16" t="s">
        <v>10234</v>
      </c>
      <c r="S472" s="16" t="s">
        <v>10235</v>
      </c>
      <c r="T472" s="16" t="s">
        <v>3997</v>
      </c>
      <c r="U472" s="16" t="s">
        <v>14843</v>
      </c>
      <c r="V472" s="16">
        <v>21</v>
      </c>
      <c r="W472" s="16">
        <v>30</v>
      </c>
      <c r="X472" s="16">
        <v>26</v>
      </c>
      <c r="Y472" s="16">
        <v>43</v>
      </c>
      <c r="Z472" s="16">
        <v>19</v>
      </c>
      <c r="AA472" s="16">
        <v>3</v>
      </c>
      <c r="AB472" s="16" t="s">
        <v>455</v>
      </c>
      <c r="AC472" s="16" t="s">
        <v>455</v>
      </c>
      <c r="AD472" s="16" t="s">
        <v>455</v>
      </c>
    </row>
    <row r="473" spans="1:30" s="16" customFormat="1" ht="14.25"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10236</v>
      </c>
      <c r="T473" s="16" t="s">
        <v>14834</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10237</v>
      </c>
      <c r="S474" s="16" t="s">
        <v>10238</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10239</v>
      </c>
      <c r="S475" s="16" t="s">
        <v>10240</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10241</v>
      </c>
      <c r="S476" s="16" t="s">
        <v>10242</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20488</v>
      </c>
      <c r="K477" s="16" t="s">
        <v>3203</v>
      </c>
      <c r="L477" s="16" t="s">
        <v>4591</v>
      </c>
      <c r="M477" s="16" t="s">
        <v>3204</v>
      </c>
      <c r="N477" s="16" t="s">
        <v>4592</v>
      </c>
      <c r="O477" s="16" t="s">
        <v>4593</v>
      </c>
      <c r="P477" s="3">
        <v>41095</v>
      </c>
      <c r="Q477" s="28" t="s">
        <v>455</v>
      </c>
      <c r="R477" s="16" t="s">
        <v>10243</v>
      </c>
      <c r="S477" s="16" t="s">
        <v>10244</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10245</v>
      </c>
      <c r="S478" s="16" t="s">
        <v>10246</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20489</v>
      </c>
      <c r="K479" s="16" t="s">
        <v>20490</v>
      </c>
      <c r="L479" s="16" t="s">
        <v>4595</v>
      </c>
      <c r="M479" s="16" t="s">
        <v>3208</v>
      </c>
      <c r="N479" s="16" t="s">
        <v>4922</v>
      </c>
      <c r="O479" s="16" t="s">
        <v>4899</v>
      </c>
      <c r="P479" s="3">
        <v>41107</v>
      </c>
      <c r="Q479" s="28" t="s">
        <v>455</v>
      </c>
      <c r="R479" s="16" t="s">
        <v>10247</v>
      </c>
      <c r="S479" s="16" t="s">
        <v>10248</v>
      </c>
      <c r="T479" s="16" t="s">
        <v>3997</v>
      </c>
      <c r="U479" s="16" t="s">
        <v>14937</v>
      </c>
      <c r="V479" s="16">
        <v>21</v>
      </c>
      <c r="W479" s="16">
        <v>13</v>
      </c>
      <c r="X479" s="16">
        <v>27</v>
      </c>
      <c r="Y479" s="16">
        <v>43</v>
      </c>
      <c r="Z479" s="16">
        <v>46</v>
      </c>
      <c r="AA479" s="16">
        <v>28</v>
      </c>
      <c r="AB479" s="16" t="s">
        <v>455</v>
      </c>
      <c r="AC479" s="16" t="s">
        <v>455</v>
      </c>
      <c r="AD479" s="16" t="s">
        <v>455</v>
      </c>
    </row>
    <row r="480" spans="1:30" s="16" customFormat="1" ht="14.25" customHeight="1">
      <c r="A480" s="16">
        <v>3629</v>
      </c>
      <c r="B480" s="16">
        <v>3629</v>
      </c>
      <c r="C480" s="3">
        <v>41057</v>
      </c>
      <c r="D480" s="3">
        <v>41191</v>
      </c>
      <c r="E480" s="16" t="s">
        <v>1307</v>
      </c>
      <c r="F480" s="16" t="s">
        <v>1308</v>
      </c>
      <c r="G480" s="16" t="s">
        <v>3199</v>
      </c>
      <c r="H480" s="16" t="s">
        <v>9270</v>
      </c>
      <c r="I480" s="3">
        <v>41236</v>
      </c>
      <c r="J480" s="16" t="s">
        <v>20491</v>
      </c>
      <c r="K480" s="16" t="s">
        <v>3209</v>
      </c>
      <c r="L480" s="16" t="s">
        <v>4596</v>
      </c>
      <c r="M480" s="16" t="s">
        <v>3210</v>
      </c>
      <c r="N480" s="16" t="s">
        <v>12589</v>
      </c>
      <c r="O480" s="16" t="s">
        <v>12590</v>
      </c>
      <c r="P480" s="3">
        <v>41263</v>
      </c>
      <c r="Q480" s="28" t="s">
        <v>7168</v>
      </c>
      <c r="R480" s="16" t="s">
        <v>13469</v>
      </c>
      <c r="S480" s="16" t="s">
        <v>10250</v>
      </c>
      <c r="T480" s="16" t="s">
        <v>3997</v>
      </c>
      <c r="U480" s="16" t="s">
        <v>455</v>
      </c>
      <c r="V480" s="16">
        <v>21</v>
      </c>
      <c r="W480" s="16">
        <v>17</v>
      </c>
      <c r="X480" s="16">
        <v>8</v>
      </c>
      <c r="Y480" s="16">
        <v>43</v>
      </c>
      <c r="Z480" s="16">
        <v>40</v>
      </c>
      <c r="AA480" s="16">
        <v>3</v>
      </c>
      <c r="AB480" s="16" t="s">
        <v>455</v>
      </c>
      <c r="AC480" s="16" t="s">
        <v>455</v>
      </c>
      <c r="AD480" s="16" t="s">
        <v>455</v>
      </c>
    </row>
    <row r="481" spans="1:30" s="16" customFormat="1" ht="14.25" customHeight="1">
      <c r="A481" s="16">
        <v>3628</v>
      </c>
      <c r="B481" s="16">
        <v>3628</v>
      </c>
      <c r="C481" s="3">
        <v>41057</v>
      </c>
      <c r="D481" s="3">
        <v>41185</v>
      </c>
      <c r="E481" s="16" t="s">
        <v>1307</v>
      </c>
      <c r="F481" s="16" t="s">
        <v>1308</v>
      </c>
      <c r="G481" s="16" t="s">
        <v>3199</v>
      </c>
      <c r="H481" s="16" t="s">
        <v>7818</v>
      </c>
      <c r="I481" s="3">
        <v>41177</v>
      </c>
      <c r="J481" s="16" t="s">
        <v>3211</v>
      </c>
      <c r="K481" s="16" t="s">
        <v>3212</v>
      </c>
      <c r="L481" s="16" t="s">
        <v>4597</v>
      </c>
      <c r="M481" s="16" t="s">
        <v>3213</v>
      </c>
      <c r="N481" s="16" t="s">
        <v>7819</v>
      </c>
      <c r="O481" s="16" t="s">
        <v>5629</v>
      </c>
      <c r="P481" s="3">
        <v>41179</v>
      </c>
      <c r="Q481" s="28" t="s">
        <v>6814</v>
      </c>
      <c r="R481" s="16" t="s">
        <v>10251</v>
      </c>
      <c r="S481" s="16" t="s">
        <v>10252</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4.25" customHeight="1">
      <c r="A482" s="16">
        <v>3616</v>
      </c>
      <c r="B482" s="16">
        <v>3616</v>
      </c>
      <c r="C482" s="3">
        <v>41057</v>
      </c>
      <c r="D482" s="3">
        <v>41177</v>
      </c>
      <c r="E482" s="16" t="s">
        <v>1307</v>
      </c>
      <c r="F482" s="16" t="s">
        <v>1308</v>
      </c>
      <c r="G482" s="16" t="s">
        <v>3199</v>
      </c>
      <c r="H482" s="16" t="s">
        <v>7563</v>
      </c>
      <c r="I482" s="3">
        <v>41171</v>
      </c>
      <c r="J482" s="16" t="s">
        <v>20492</v>
      </c>
      <c r="K482" s="16" t="s">
        <v>3214</v>
      </c>
      <c r="L482" s="16" t="s">
        <v>4598</v>
      </c>
      <c r="M482" s="16" t="s">
        <v>20493</v>
      </c>
      <c r="N482" s="16" t="s">
        <v>7806</v>
      </c>
      <c r="O482" s="16" t="s">
        <v>5629</v>
      </c>
      <c r="P482" s="3">
        <v>41176</v>
      </c>
      <c r="Q482" s="28" t="s">
        <v>6815</v>
      </c>
      <c r="R482" s="16" t="s">
        <v>10253</v>
      </c>
      <c r="S482" s="16" t="s">
        <v>10254</v>
      </c>
      <c r="T482" s="16" t="s">
        <v>3997</v>
      </c>
      <c r="U482" s="16" t="s">
        <v>14847</v>
      </c>
      <c r="V482" s="16">
        <v>21</v>
      </c>
      <c r="W482" s="16">
        <v>13</v>
      </c>
      <c r="X482" s="16">
        <v>12</v>
      </c>
      <c r="Y482" s="16">
        <v>43</v>
      </c>
      <c r="Z482" s="16">
        <v>45</v>
      </c>
      <c r="AA482" s="16">
        <v>9</v>
      </c>
      <c r="AB482" s="16" t="s">
        <v>455</v>
      </c>
      <c r="AC482" s="16" t="s">
        <v>455</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20494</v>
      </c>
      <c r="K483" s="16" t="s">
        <v>3215</v>
      </c>
      <c r="L483" s="16" t="s">
        <v>4599</v>
      </c>
      <c r="M483" s="16" t="s">
        <v>3216</v>
      </c>
      <c r="N483" s="16" t="s">
        <v>5534</v>
      </c>
      <c r="O483" s="16" t="s">
        <v>1367</v>
      </c>
      <c r="P483" s="3">
        <v>41114</v>
      </c>
      <c r="Q483" s="16" t="s">
        <v>3427</v>
      </c>
      <c r="R483" s="16" t="s">
        <v>10255</v>
      </c>
      <c r="S483" s="16" t="s">
        <v>10256</v>
      </c>
      <c r="T483" s="16" t="s">
        <v>3997</v>
      </c>
      <c r="U483" s="16" t="s">
        <v>14938</v>
      </c>
      <c r="V483" s="16">
        <v>21</v>
      </c>
      <c r="W483" s="16">
        <v>12</v>
      </c>
      <c r="X483" s="16">
        <v>9</v>
      </c>
      <c r="Y483" s="16">
        <v>43</v>
      </c>
      <c r="Z483" s="16">
        <v>45</v>
      </c>
      <c r="AA483" s="16">
        <v>4</v>
      </c>
      <c r="AB483" s="16" t="s">
        <v>455</v>
      </c>
      <c r="AC483" s="16" t="s">
        <v>455</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14939</v>
      </c>
      <c r="L484" s="16" t="s">
        <v>4600</v>
      </c>
      <c r="M484" s="16" t="s">
        <v>3218</v>
      </c>
      <c r="N484" s="16" t="s">
        <v>4601</v>
      </c>
      <c r="O484" s="16" t="s">
        <v>4602</v>
      </c>
      <c r="P484" s="3">
        <v>41094</v>
      </c>
      <c r="Q484" s="28" t="s">
        <v>455</v>
      </c>
      <c r="R484" s="16" t="s">
        <v>10257</v>
      </c>
      <c r="S484" s="16" t="s">
        <v>10257</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20495</v>
      </c>
      <c r="K485" s="16" t="s">
        <v>3220</v>
      </c>
      <c r="L485" s="16" t="s">
        <v>4603</v>
      </c>
      <c r="M485" s="16" t="s">
        <v>20496</v>
      </c>
      <c r="N485" s="16" t="s">
        <v>5078</v>
      </c>
      <c r="O485" s="16" t="s">
        <v>5065</v>
      </c>
      <c r="P485" s="3">
        <v>41108</v>
      </c>
      <c r="Q485" s="16" t="s">
        <v>3400</v>
      </c>
      <c r="R485" s="16" t="s">
        <v>10258</v>
      </c>
      <c r="S485" s="16" t="s">
        <v>10259</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10260</v>
      </c>
      <c r="S486" s="16" t="s">
        <v>10261</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20497</v>
      </c>
      <c r="K487" s="16" t="s">
        <v>15200</v>
      </c>
      <c r="L487" s="16" t="s">
        <v>4599</v>
      </c>
      <c r="M487" s="16" t="s">
        <v>20498</v>
      </c>
      <c r="N487" s="16" t="s">
        <v>5154</v>
      </c>
      <c r="O487" s="16" t="s">
        <v>4593</v>
      </c>
      <c r="P487" s="3">
        <v>41110</v>
      </c>
      <c r="Q487" s="16" t="s">
        <v>3402</v>
      </c>
      <c r="R487" s="16" t="s">
        <v>10262</v>
      </c>
      <c r="S487" s="16" t="s">
        <v>10263</v>
      </c>
      <c r="T487" s="16" t="s">
        <v>3997</v>
      </c>
      <c r="U487" s="16" t="s">
        <v>14838</v>
      </c>
      <c r="V487" s="16">
        <v>21</v>
      </c>
      <c r="W487" s="16">
        <v>10</v>
      </c>
      <c r="X487" s="16">
        <v>33</v>
      </c>
      <c r="Y487" s="16">
        <v>43</v>
      </c>
      <c r="Z487" s="16">
        <v>44</v>
      </c>
      <c r="AA487" s="16">
        <v>58</v>
      </c>
      <c r="AB487" s="16" t="s">
        <v>455</v>
      </c>
      <c r="AC487" s="16" t="s">
        <v>455</v>
      </c>
      <c r="AD487" s="16" t="s">
        <v>455</v>
      </c>
    </row>
    <row r="488" spans="1:30" s="16" customFormat="1" ht="14.25" customHeight="1">
      <c r="A488" s="16">
        <v>3618</v>
      </c>
      <c r="B488" s="16">
        <v>3618</v>
      </c>
      <c r="C488" s="3">
        <v>41057</v>
      </c>
      <c r="D488" s="3">
        <v>41163</v>
      </c>
      <c r="E488" s="16" t="s">
        <v>1307</v>
      </c>
      <c r="F488" s="16" t="s">
        <v>1308</v>
      </c>
      <c r="G488" s="16" t="s">
        <v>3199</v>
      </c>
      <c r="H488" s="16" t="s">
        <v>7515</v>
      </c>
      <c r="I488" s="3">
        <v>41162</v>
      </c>
      <c r="J488" s="16" t="s">
        <v>20499</v>
      </c>
      <c r="K488" s="16" t="s">
        <v>14940</v>
      </c>
      <c r="L488" s="16" t="s">
        <v>4605</v>
      </c>
      <c r="M488" s="16" t="s">
        <v>20500</v>
      </c>
      <c r="N488" s="16" t="s">
        <v>7516</v>
      </c>
      <c r="O488" s="16" t="s">
        <v>5629</v>
      </c>
      <c r="P488" s="3">
        <v>41171</v>
      </c>
      <c r="Q488" s="28" t="s">
        <v>5155</v>
      </c>
      <c r="R488" s="16" t="s">
        <v>10264</v>
      </c>
      <c r="S488" s="16" t="s">
        <v>10265</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20501</v>
      </c>
      <c r="K489" s="16" t="s">
        <v>3223</v>
      </c>
      <c r="L489" s="16" t="s">
        <v>4606</v>
      </c>
      <c r="M489" s="16" t="s">
        <v>20502</v>
      </c>
      <c r="N489" s="16" t="s">
        <v>5238</v>
      </c>
      <c r="O489" s="16" t="s">
        <v>4593</v>
      </c>
      <c r="P489" s="3">
        <v>41114</v>
      </c>
      <c r="Q489" s="16" t="s">
        <v>3414</v>
      </c>
      <c r="R489" s="16" t="s">
        <v>10266</v>
      </c>
      <c r="S489" s="16" t="s">
        <v>10267</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4.25"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10268</v>
      </c>
      <c r="T490" s="16" t="s">
        <v>14834</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20503</v>
      </c>
      <c r="K491" s="16" t="s">
        <v>3932</v>
      </c>
      <c r="L491" s="16" t="s">
        <v>4599</v>
      </c>
      <c r="M491" s="16" t="s">
        <v>3227</v>
      </c>
      <c r="N491" s="16" t="s">
        <v>5535</v>
      </c>
      <c r="O491" s="16" t="s">
        <v>4884</v>
      </c>
      <c r="P491" s="3">
        <v>41115</v>
      </c>
      <c r="Q491" s="16" t="s">
        <v>455</v>
      </c>
      <c r="R491" s="16" t="s">
        <v>10269</v>
      </c>
      <c r="S491" s="16" t="s">
        <v>10270</v>
      </c>
      <c r="T491" s="16" t="s">
        <v>3997</v>
      </c>
      <c r="U491" s="16" t="s">
        <v>14941</v>
      </c>
      <c r="V491" s="16">
        <v>21</v>
      </c>
      <c r="W491" s="16">
        <v>14</v>
      </c>
      <c r="X491" s="16">
        <v>54</v>
      </c>
      <c r="Y491" s="16">
        <v>43</v>
      </c>
      <c r="Z491" s="16">
        <v>46</v>
      </c>
      <c r="AA491" s="16">
        <v>11</v>
      </c>
      <c r="AB491" s="16" t="s">
        <v>455</v>
      </c>
      <c r="AC491" s="16" t="s">
        <v>455</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10271</v>
      </c>
      <c r="S492" s="16" t="s">
        <v>10272</v>
      </c>
      <c r="T492" s="16" t="s">
        <v>14834</v>
      </c>
      <c r="U492" s="16" t="s">
        <v>14942</v>
      </c>
      <c r="V492" s="16">
        <v>21</v>
      </c>
      <c r="W492" s="16">
        <v>11</v>
      </c>
      <c r="X492" s="16">
        <v>56</v>
      </c>
      <c r="Y492" s="16">
        <v>43</v>
      </c>
      <c r="Z492" s="16">
        <v>45</v>
      </c>
      <c r="AA492" s="16">
        <v>33</v>
      </c>
      <c r="AB492" s="16" t="s">
        <v>455</v>
      </c>
      <c r="AC492" s="16" t="s">
        <v>455</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10273</v>
      </c>
      <c r="S493" s="16" t="s">
        <v>10274</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10275</v>
      </c>
      <c r="S494" s="16" t="s">
        <v>10276</v>
      </c>
      <c r="T494" s="16" t="s">
        <v>3997</v>
      </c>
      <c r="U494" s="16" t="s">
        <v>14850</v>
      </c>
      <c r="V494" s="16">
        <v>21</v>
      </c>
      <c r="W494" s="16">
        <v>11</v>
      </c>
      <c r="X494" s="16">
        <v>57</v>
      </c>
      <c r="Y494" s="16">
        <v>43</v>
      </c>
      <c r="Z494" s="16">
        <v>47</v>
      </c>
      <c r="AA494" s="16">
        <v>53</v>
      </c>
      <c r="AB494" s="16" t="s">
        <v>455</v>
      </c>
      <c r="AC494" s="16" t="s">
        <v>455</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20504</v>
      </c>
      <c r="K495" s="16" t="s">
        <v>3236</v>
      </c>
      <c r="L495" s="16" t="s">
        <v>4612</v>
      </c>
      <c r="M495" s="16" t="s">
        <v>3237</v>
      </c>
      <c r="N495" s="16" t="s">
        <v>4925</v>
      </c>
      <c r="O495" s="16" t="s">
        <v>4926</v>
      </c>
      <c r="P495" s="3">
        <v>41151</v>
      </c>
      <c r="Q495" s="16" t="s">
        <v>455</v>
      </c>
      <c r="R495" s="16" t="s">
        <v>10277</v>
      </c>
      <c r="S495" s="16" t="s">
        <v>10278</v>
      </c>
      <c r="T495" s="16" t="s">
        <v>3997</v>
      </c>
      <c r="U495" s="16" t="s">
        <v>14943</v>
      </c>
      <c r="V495" s="16">
        <v>21</v>
      </c>
      <c r="W495" s="16">
        <v>11</v>
      </c>
      <c r="X495" s="16">
        <v>45</v>
      </c>
      <c r="Y495" s="16">
        <v>43</v>
      </c>
      <c r="Z495" s="16">
        <v>47</v>
      </c>
      <c r="AA495" s="16">
        <v>31</v>
      </c>
      <c r="AB495" s="16" t="s">
        <v>455</v>
      </c>
      <c r="AC495" s="16" t="s">
        <v>455</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20505</v>
      </c>
      <c r="K496" s="16" t="s">
        <v>3238</v>
      </c>
      <c r="L496" s="16" t="s">
        <v>4613</v>
      </c>
      <c r="M496" s="16" t="s">
        <v>3239</v>
      </c>
      <c r="N496" s="16" t="s">
        <v>4928</v>
      </c>
      <c r="O496" s="16" t="s">
        <v>1332</v>
      </c>
      <c r="P496" s="3">
        <v>41102</v>
      </c>
      <c r="Q496" s="16" t="s">
        <v>455</v>
      </c>
      <c r="R496" s="16" t="s">
        <v>10279</v>
      </c>
      <c r="S496" s="16" t="s">
        <v>10280</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20506</v>
      </c>
      <c r="K497" s="16" t="s">
        <v>4765</v>
      </c>
      <c r="L497" s="16" t="s">
        <v>4614</v>
      </c>
      <c r="M497" s="16" t="s">
        <v>3240</v>
      </c>
      <c r="N497" s="16" t="s">
        <v>5668</v>
      </c>
      <c r="O497" s="16" t="s">
        <v>5669</v>
      </c>
      <c r="P497" s="3">
        <v>41134</v>
      </c>
      <c r="Q497" s="16" t="s">
        <v>455</v>
      </c>
      <c r="R497" s="16" t="s">
        <v>13113</v>
      </c>
      <c r="S497" s="16" t="s">
        <v>10281</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20507</v>
      </c>
      <c r="K498" s="16" t="s">
        <v>3241</v>
      </c>
      <c r="L498" s="16" t="s">
        <v>4616</v>
      </c>
      <c r="M498" s="16" t="s">
        <v>3242</v>
      </c>
      <c r="N498" s="16" t="s">
        <v>4892</v>
      </c>
      <c r="O498" s="16" t="s">
        <v>4884</v>
      </c>
      <c r="P498" s="3">
        <v>41099</v>
      </c>
      <c r="Q498" s="16" t="s">
        <v>455</v>
      </c>
      <c r="R498" s="16" t="s">
        <v>10282</v>
      </c>
      <c r="S498" s="16" t="s">
        <v>10283</v>
      </c>
      <c r="T498" s="16" t="s">
        <v>3997</v>
      </c>
      <c r="U498" s="16" t="s">
        <v>14941</v>
      </c>
      <c r="V498" s="16">
        <v>21</v>
      </c>
      <c r="W498" s="16">
        <v>14</v>
      </c>
      <c r="X498" s="16">
        <v>54</v>
      </c>
      <c r="Y498" s="16">
        <v>43</v>
      </c>
      <c r="Z498" s="16">
        <v>46</v>
      </c>
      <c r="AA498" s="16">
        <v>11</v>
      </c>
      <c r="AB498" s="16" t="s">
        <v>455</v>
      </c>
      <c r="AC498" s="16" t="s">
        <v>455</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10284</v>
      </c>
      <c r="S499" s="16" t="s">
        <v>10285</v>
      </c>
      <c r="T499" s="16" t="s">
        <v>3997</v>
      </c>
      <c r="U499" s="16" t="s">
        <v>14855</v>
      </c>
      <c r="V499" s="16">
        <v>20</v>
      </c>
      <c r="W499" s="16">
        <v>21</v>
      </c>
      <c r="X499" s="16">
        <v>26</v>
      </c>
      <c r="Y499" s="16">
        <v>43</v>
      </c>
      <c r="Z499" s="16">
        <v>37</v>
      </c>
      <c r="AA499" s="16">
        <v>8</v>
      </c>
      <c r="AB499" s="16" t="s">
        <v>455</v>
      </c>
      <c r="AC499" s="16" t="s">
        <v>455</v>
      </c>
      <c r="AD499" s="16" t="s">
        <v>455</v>
      </c>
    </row>
    <row r="500" spans="1:30" s="16" customFormat="1" ht="14.25" customHeight="1">
      <c r="A500" s="16">
        <v>3594</v>
      </c>
      <c r="B500" s="16">
        <v>3594</v>
      </c>
      <c r="C500" s="3">
        <v>41057</v>
      </c>
      <c r="D500" s="3">
        <v>41117</v>
      </c>
      <c r="E500" s="16" t="s">
        <v>1307</v>
      </c>
      <c r="F500" s="16" t="s">
        <v>1540</v>
      </c>
      <c r="G500" s="16" t="s">
        <v>3247</v>
      </c>
      <c r="H500" s="16" t="s">
        <v>9271</v>
      </c>
      <c r="I500" s="16" t="s">
        <v>455</v>
      </c>
      <c r="J500" s="16" t="s">
        <v>3248</v>
      </c>
      <c r="K500" s="16" t="s">
        <v>3249</v>
      </c>
      <c r="L500" s="16" t="s">
        <v>4619</v>
      </c>
      <c r="M500" s="16" t="s">
        <v>4620</v>
      </c>
      <c r="N500" s="16" t="s">
        <v>9272</v>
      </c>
      <c r="O500" s="16" t="s">
        <v>9273</v>
      </c>
      <c r="P500" s="3">
        <v>41234</v>
      </c>
      <c r="Q500" s="16" t="s">
        <v>4621</v>
      </c>
      <c r="R500" s="16" t="s">
        <v>10286</v>
      </c>
      <c r="S500" s="16" t="s">
        <v>10287</v>
      </c>
      <c r="T500" s="16" t="s">
        <v>14834</v>
      </c>
      <c r="U500" s="16" t="s">
        <v>14944</v>
      </c>
      <c r="V500" s="16">
        <v>18</v>
      </c>
      <c r="W500" s="16">
        <v>19</v>
      </c>
      <c r="X500" s="16">
        <v>28</v>
      </c>
      <c r="Y500" s="16">
        <v>42</v>
      </c>
      <c r="Z500" s="16">
        <v>8</v>
      </c>
      <c r="AA500" s="16">
        <v>36</v>
      </c>
      <c r="AB500" s="16" t="s">
        <v>455</v>
      </c>
      <c r="AC500" s="16" t="s">
        <v>455</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10288</v>
      </c>
      <c r="S501" s="16" t="s">
        <v>10289</v>
      </c>
      <c r="T501" s="16" t="s">
        <v>14834</v>
      </c>
      <c r="U501" s="16" t="s">
        <v>4181</v>
      </c>
      <c r="V501" s="16">
        <v>19</v>
      </c>
      <c r="W501" s="16">
        <v>42</v>
      </c>
      <c r="X501" s="16">
        <v>37</v>
      </c>
      <c r="Y501" s="16">
        <v>44</v>
      </c>
      <c r="Z501" s="16">
        <v>33</v>
      </c>
      <c r="AA501" s="16">
        <v>24</v>
      </c>
      <c r="AB501" s="16" t="s">
        <v>455</v>
      </c>
      <c r="AC501" s="16" t="s">
        <v>455</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15565</v>
      </c>
      <c r="K502" s="16" t="s">
        <v>4625</v>
      </c>
      <c r="L502" s="16" t="s">
        <v>4626</v>
      </c>
      <c r="M502" s="16" t="s">
        <v>3255</v>
      </c>
      <c r="N502" s="16" t="s">
        <v>5976</v>
      </c>
      <c r="O502" s="16" t="s">
        <v>3917</v>
      </c>
      <c r="P502" s="3">
        <v>41131</v>
      </c>
      <c r="Q502" s="16" t="s">
        <v>4627</v>
      </c>
      <c r="R502" s="16" t="s">
        <v>10290</v>
      </c>
      <c r="S502" s="16" t="s">
        <v>10291</v>
      </c>
      <c r="T502" s="16" t="s">
        <v>3997</v>
      </c>
      <c r="U502" s="16" t="s">
        <v>14945</v>
      </c>
      <c r="V502" s="16">
        <v>22</v>
      </c>
      <c r="W502" s="16">
        <v>19</v>
      </c>
      <c r="X502" s="16">
        <v>45</v>
      </c>
      <c r="Y502" s="16">
        <v>45</v>
      </c>
      <c r="Z502" s="16">
        <v>31</v>
      </c>
      <c r="AA502" s="16">
        <v>31</v>
      </c>
      <c r="AB502" s="16" t="s">
        <v>455</v>
      </c>
      <c r="AC502" s="16" t="s">
        <v>455</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10292</v>
      </c>
      <c r="S503" s="16" t="s">
        <v>10293</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10294</v>
      </c>
      <c r="S504" s="16" t="s">
        <v>10295</v>
      </c>
      <c r="T504" s="16" t="s">
        <v>3997</v>
      </c>
      <c r="U504" s="16" t="s">
        <v>14946</v>
      </c>
      <c r="V504" s="16">
        <v>19</v>
      </c>
      <c r="W504" s="16">
        <v>17</v>
      </c>
      <c r="X504" s="16">
        <v>34</v>
      </c>
      <c r="Y504" s="16">
        <v>43</v>
      </c>
      <c r="Z504" s="16">
        <v>10</v>
      </c>
      <c r="AA504" s="16">
        <v>34</v>
      </c>
      <c r="AB504" s="16" t="s">
        <v>455</v>
      </c>
      <c r="AC504" s="16" t="s">
        <v>455</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10296</v>
      </c>
      <c r="S505" s="16" t="s">
        <v>10297</v>
      </c>
      <c r="T505" s="16" t="s">
        <v>14834</v>
      </c>
      <c r="U505" s="16" t="s">
        <v>4745</v>
      </c>
      <c r="V505" s="16">
        <v>20</v>
      </c>
      <c r="W505" s="16">
        <v>2</v>
      </c>
      <c r="X505" s="16">
        <v>6</v>
      </c>
      <c r="Y505" s="16">
        <v>44</v>
      </c>
      <c r="Z505" s="16">
        <v>8</v>
      </c>
      <c r="AA505" s="16">
        <v>32</v>
      </c>
      <c r="AB505" s="16" t="s">
        <v>455</v>
      </c>
      <c r="AC505" s="16" t="s">
        <v>455</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10298</v>
      </c>
      <c r="S506" s="16" t="s">
        <v>10299</v>
      </c>
      <c r="T506" s="16" t="s">
        <v>3997</v>
      </c>
      <c r="U506" s="16" t="s">
        <v>14947</v>
      </c>
      <c r="V506" s="16">
        <v>22</v>
      </c>
      <c r="W506" s="16">
        <v>28</v>
      </c>
      <c r="X506" s="16">
        <v>4</v>
      </c>
      <c r="Y506" s="16">
        <v>45</v>
      </c>
      <c r="Z506" s="16">
        <v>24</v>
      </c>
      <c r="AA506" s="16">
        <v>16</v>
      </c>
      <c r="AB506" s="16" t="s">
        <v>455</v>
      </c>
      <c r="AC506" s="16" t="s">
        <v>455</v>
      </c>
      <c r="AD506" s="16" t="s">
        <v>455</v>
      </c>
    </row>
    <row r="507" spans="1:30" s="16" customFormat="1" ht="14.25" customHeight="1">
      <c r="A507" s="16">
        <v>3601</v>
      </c>
      <c r="B507" s="16">
        <v>3601</v>
      </c>
      <c r="C507" s="3">
        <v>41057</v>
      </c>
      <c r="D507" s="3">
        <v>41183</v>
      </c>
      <c r="E507" s="16" t="s">
        <v>1307</v>
      </c>
      <c r="F507" s="16" t="s">
        <v>1308</v>
      </c>
      <c r="G507" s="16" t="s">
        <v>3265</v>
      </c>
      <c r="H507" s="16" t="s">
        <v>15944</v>
      </c>
      <c r="I507" s="3">
        <v>41149</v>
      </c>
      <c r="J507" s="16" t="s">
        <v>3266</v>
      </c>
      <c r="K507" s="16" t="s">
        <v>3267</v>
      </c>
      <c r="L507" s="16" t="s">
        <v>4640</v>
      </c>
      <c r="M507" s="16" t="s">
        <v>20420</v>
      </c>
      <c r="N507" s="16" t="s">
        <v>15945</v>
      </c>
      <c r="O507" s="16" t="s">
        <v>2750</v>
      </c>
      <c r="P507" s="3">
        <v>41367</v>
      </c>
      <c r="Q507" s="28" t="s">
        <v>8128</v>
      </c>
      <c r="R507" s="16" t="s">
        <v>15946</v>
      </c>
      <c r="S507" s="16" t="s">
        <v>10300</v>
      </c>
      <c r="T507" s="16" t="s">
        <v>14834</v>
      </c>
      <c r="U507" s="16" t="s">
        <v>15947</v>
      </c>
      <c r="V507" s="16">
        <v>19</v>
      </c>
      <c r="W507" s="16">
        <v>45</v>
      </c>
      <c r="X507" s="16">
        <v>54</v>
      </c>
      <c r="Y507" s="16">
        <v>41</v>
      </c>
      <c r="Z507" s="16">
        <v>36</v>
      </c>
      <c r="AA507" s="16">
        <v>56</v>
      </c>
      <c r="AB507" s="16" t="s">
        <v>455</v>
      </c>
      <c r="AC507" s="16" t="s">
        <v>455</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14948</v>
      </c>
      <c r="L508" s="16" t="s">
        <v>4641</v>
      </c>
      <c r="M508" s="16" t="s">
        <v>3270</v>
      </c>
      <c r="N508" s="16" t="s">
        <v>17606</v>
      </c>
      <c r="O508" s="16" t="s">
        <v>7177</v>
      </c>
      <c r="P508" s="3">
        <v>41387</v>
      </c>
      <c r="Q508" s="28" t="s">
        <v>15484</v>
      </c>
      <c r="R508" s="16" t="s">
        <v>10301</v>
      </c>
      <c r="S508" s="16" t="s">
        <v>10302</v>
      </c>
      <c r="T508" s="16" t="s">
        <v>14834</v>
      </c>
      <c r="U508" s="16" t="s">
        <v>17607</v>
      </c>
      <c r="V508" s="16">
        <v>19</v>
      </c>
      <c r="W508" s="16">
        <v>39</v>
      </c>
      <c r="X508" s="16">
        <v>12</v>
      </c>
      <c r="Y508" s="16">
        <v>43</v>
      </c>
      <c r="Z508" s="16">
        <v>41</v>
      </c>
      <c r="AA508" s="16">
        <v>25</v>
      </c>
      <c r="AB508" s="16" t="s">
        <v>455</v>
      </c>
      <c r="AC508" s="16" t="s">
        <v>455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10303</v>
      </c>
      <c r="S509" s="16" t="s">
        <v>10304</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10305</v>
      </c>
      <c r="S510" s="16" t="s">
        <v>10306</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10307</v>
      </c>
      <c r="S511" s="16" t="s">
        <v>10308</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10309</v>
      </c>
      <c r="S512" s="16" t="s">
        <v>10310</v>
      </c>
      <c r="T512" s="16" t="s">
        <v>3997</v>
      </c>
      <c r="U512" s="16" t="s">
        <v>14949</v>
      </c>
      <c r="V512" s="16">
        <v>20</v>
      </c>
      <c r="W512" s="16">
        <v>14</v>
      </c>
      <c r="X512" s="16">
        <v>39</v>
      </c>
      <c r="Y512" s="16">
        <v>41</v>
      </c>
      <c r="Z512" s="16">
        <v>59</v>
      </c>
      <c r="AA512" s="16">
        <v>5</v>
      </c>
      <c r="AB512" s="16" t="s">
        <v>455</v>
      </c>
      <c r="AC512" s="16" t="s">
        <v>455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10311</v>
      </c>
      <c r="S513" s="16" t="s">
        <v>10312</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14723</v>
      </c>
      <c r="L514" s="16" t="s">
        <v>4650</v>
      </c>
      <c r="M514" s="16" t="s">
        <v>14724</v>
      </c>
      <c r="N514" s="16" t="s">
        <v>16278</v>
      </c>
      <c r="O514" s="16" t="s">
        <v>16279</v>
      </c>
      <c r="P514" s="3">
        <v>41376</v>
      </c>
      <c r="Q514" s="28" t="s">
        <v>14553</v>
      </c>
      <c r="R514" s="16" t="s">
        <v>10313</v>
      </c>
      <c r="S514" s="16" t="s">
        <v>10314</v>
      </c>
      <c r="T514" s="16" t="s">
        <v>14834</v>
      </c>
      <c r="U514" s="16" t="s">
        <v>16280</v>
      </c>
      <c r="V514" s="16">
        <v>22</v>
      </c>
      <c r="W514" s="16">
        <v>5</v>
      </c>
      <c r="X514" s="16">
        <v>20</v>
      </c>
      <c r="Y514" s="16">
        <v>43</v>
      </c>
      <c r="Z514" s="16">
        <v>49</v>
      </c>
      <c r="AA514" s="16">
        <v>25</v>
      </c>
      <c r="AB514" s="16" t="s">
        <v>455</v>
      </c>
      <c r="AC514" s="16" t="s">
        <v>455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10315</v>
      </c>
      <c r="S515" s="16" t="s">
        <v>10316</v>
      </c>
      <c r="T515" s="16" t="s">
        <v>3997</v>
      </c>
      <c r="U515" s="16" t="s">
        <v>14897</v>
      </c>
      <c r="V515" s="16">
        <v>19</v>
      </c>
      <c r="W515" s="16">
        <v>52</v>
      </c>
      <c r="X515" s="16">
        <v>58</v>
      </c>
      <c r="Y515" s="16">
        <v>47</v>
      </c>
      <c r="Z515" s="16">
        <v>45</v>
      </c>
      <c r="AA515" s="16">
        <v>42</v>
      </c>
      <c r="AB515" s="16" t="s">
        <v>455</v>
      </c>
      <c r="AC515" s="16" t="s">
        <v>455</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10317</v>
      </c>
      <c r="S516" s="16" t="s">
        <v>10318</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15201</v>
      </c>
      <c r="L517" s="16" t="s">
        <v>4934</v>
      </c>
      <c r="M517" s="16" t="s">
        <v>3298</v>
      </c>
      <c r="N517" s="16" t="s">
        <v>4016</v>
      </c>
      <c r="O517" s="16" t="s">
        <v>4017</v>
      </c>
      <c r="P517" s="3">
        <v>41087</v>
      </c>
      <c r="Q517" s="28" t="s">
        <v>455</v>
      </c>
      <c r="R517" s="16" t="s">
        <v>10174</v>
      </c>
      <c r="S517" s="16" t="s">
        <v>10319</v>
      </c>
      <c r="T517" s="16" t="s">
        <v>3997</v>
      </c>
      <c r="U517" s="16" t="s">
        <v>14950</v>
      </c>
      <c r="V517" s="16">
        <v>15</v>
      </c>
      <c r="W517" s="16">
        <v>20</v>
      </c>
      <c r="X517" s="16">
        <v>29</v>
      </c>
      <c r="Y517" s="16">
        <v>42</v>
      </c>
      <c r="Z517" s="16">
        <v>37</v>
      </c>
      <c r="AA517" s="16">
        <v>9</v>
      </c>
      <c r="AB517" s="16" t="s">
        <v>455</v>
      </c>
      <c r="AC517" s="16" t="s">
        <v>455</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10320</v>
      </c>
      <c r="S518" s="16" t="s">
        <v>10321</v>
      </c>
      <c r="T518" s="16" t="s">
        <v>14834</v>
      </c>
      <c r="U518" s="16" t="s">
        <v>4162</v>
      </c>
      <c r="V518" s="16">
        <v>19</v>
      </c>
      <c r="W518" s="16">
        <v>27</v>
      </c>
      <c r="X518" s="16">
        <v>19</v>
      </c>
      <c r="Y518" s="16">
        <v>43</v>
      </c>
      <c r="Z518" s="16">
        <v>6</v>
      </c>
      <c r="AA518" s="16">
        <v>47</v>
      </c>
      <c r="AB518" s="16" t="s">
        <v>455</v>
      </c>
      <c r="AC518" s="16" t="s">
        <v>455</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10322</v>
      </c>
      <c r="S519" s="16" t="s">
        <v>10323</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10324</v>
      </c>
      <c r="S520" s="16" t="s">
        <v>10325</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10326</v>
      </c>
      <c r="S521" s="16" t="s">
        <v>10327</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10328</v>
      </c>
      <c r="S522" s="16" t="s">
        <v>10329</v>
      </c>
      <c r="T522" s="16" t="s">
        <v>3997</v>
      </c>
      <c r="U522" s="16" t="s">
        <v>14859</v>
      </c>
      <c r="V522" s="16">
        <v>15</v>
      </c>
      <c r="W522" s="16">
        <v>29</v>
      </c>
      <c r="X522" s="16">
        <v>32</v>
      </c>
      <c r="Y522" s="16">
        <v>44</v>
      </c>
      <c r="Z522" s="16">
        <v>22</v>
      </c>
      <c r="AA522" s="16">
        <v>0</v>
      </c>
      <c r="AB522" s="16" t="s">
        <v>455</v>
      </c>
      <c r="AC522" s="16" t="s">
        <v>455</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15566</v>
      </c>
      <c r="N523" s="16" t="s">
        <v>6173</v>
      </c>
      <c r="O523" s="16" t="s">
        <v>5629</v>
      </c>
      <c r="P523" s="3">
        <v>41135</v>
      </c>
      <c r="Q523" s="28" t="s">
        <v>455</v>
      </c>
      <c r="R523" s="16" t="s">
        <v>10330</v>
      </c>
      <c r="S523" s="16" t="s">
        <v>10331</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10332</v>
      </c>
      <c r="S524" s="16" t="s">
        <v>10333</v>
      </c>
      <c r="T524" s="16" t="s">
        <v>3997</v>
      </c>
      <c r="U524" s="16" t="s">
        <v>14951</v>
      </c>
      <c r="V524" s="16">
        <v>19</v>
      </c>
      <c r="W524" s="16">
        <v>50</v>
      </c>
      <c r="X524" s="16">
        <v>24</v>
      </c>
      <c r="Y524" s="16">
        <v>43</v>
      </c>
      <c r="Z524" s="16">
        <v>10</v>
      </c>
      <c r="AA524" s="16">
        <v>20</v>
      </c>
      <c r="AB524" s="16" t="s">
        <v>455</v>
      </c>
      <c r="AC524" s="16" t="s">
        <v>455</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10334</v>
      </c>
      <c r="S525" s="16" t="s">
        <v>10335</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10336</v>
      </c>
      <c r="S526" s="16" t="s">
        <v>10337</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4.25" customHeight="1">
      <c r="A527" s="16">
        <v>3764</v>
      </c>
      <c r="B527" s="16">
        <v>3764</v>
      </c>
      <c r="C527" s="3">
        <v>41073</v>
      </c>
      <c r="D527" s="3">
        <v>41187</v>
      </c>
      <c r="E527" s="16" t="s">
        <v>1307</v>
      </c>
      <c r="F527" s="16" t="s">
        <v>1308</v>
      </c>
      <c r="G527" s="16" t="s">
        <v>3438</v>
      </c>
      <c r="H527" s="16" t="s">
        <v>8407</v>
      </c>
      <c r="I527" s="3">
        <v>41197</v>
      </c>
      <c r="J527" s="16" t="s">
        <v>3451</v>
      </c>
      <c r="K527" s="16" t="s">
        <v>3452</v>
      </c>
      <c r="L527" s="16" t="s">
        <v>6816</v>
      </c>
      <c r="M527" s="16" t="s">
        <v>3453</v>
      </c>
      <c r="N527" s="16" t="s">
        <v>13114</v>
      </c>
      <c r="O527" s="16" t="s">
        <v>4884</v>
      </c>
      <c r="P527" s="3">
        <v>41205</v>
      </c>
      <c r="Q527" s="28" t="s">
        <v>6817</v>
      </c>
      <c r="R527" s="16" t="s">
        <v>10338</v>
      </c>
      <c r="S527" s="16" t="s">
        <v>10339</v>
      </c>
      <c r="T527" s="16" t="s">
        <v>3997</v>
      </c>
      <c r="U527" s="16" t="s">
        <v>14845</v>
      </c>
      <c r="V527" s="16">
        <v>19</v>
      </c>
      <c r="W527" s="16">
        <v>49</v>
      </c>
      <c r="X527" s="16">
        <v>45</v>
      </c>
      <c r="Y527" s="16">
        <v>43</v>
      </c>
      <c r="Z527" s="16">
        <v>7</v>
      </c>
      <c r="AA527" s="16">
        <v>33</v>
      </c>
      <c r="AB527" s="16" t="s">
        <v>455</v>
      </c>
      <c r="AC527" s="16" t="s">
        <v>455</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10340</v>
      </c>
      <c r="S528" s="16" t="s">
        <v>10341</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12049</v>
      </c>
      <c r="O529" s="16" t="s">
        <v>5053</v>
      </c>
      <c r="P529" s="3">
        <v>41250</v>
      </c>
      <c r="Q529" s="28" t="s">
        <v>8129</v>
      </c>
      <c r="R529" s="16" t="s">
        <v>10342</v>
      </c>
      <c r="S529" s="16" t="s">
        <v>10343</v>
      </c>
      <c r="T529" s="16" t="s">
        <v>3997</v>
      </c>
      <c r="U529" s="16" t="s">
        <v>14952</v>
      </c>
      <c r="V529" s="16">
        <v>19</v>
      </c>
      <c r="W529" s="16">
        <v>49</v>
      </c>
      <c r="X529" s="16">
        <v>19</v>
      </c>
      <c r="Y529" s="16">
        <v>43</v>
      </c>
      <c r="Z529" s="16">
        <v>8</v>
      </c>
      <c r="AA529" s="16">
        <v>13</v>
      </c>
      <c r="AB529" s="16" t="s">
        <v>455</v>
      </c>
      <c r="AC529" s="16" t="s">
        <v>455</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10344</v>
      </c>
      <c r="S530" s="16" t="s">
        <v>10345</v>
      </c>
      <c r="T530" s="16" t="s">
        <v>3997</v>
      </c>
      <c r="U530" s="16" t="s">
        <v>14855</v>
      </c>
      <c r="V530" s="16">
        <v>18</v>
      </c>
      <c r="W530" s="16">
        <v>40</v>
      </c>
      <c r="X530" s="16">
        <v>31</v>
      </c>
      <c r="Y530" s="16">
        <v>42</v>
      </c>
      <c r="Z530" s="16">
        <v>46</v>
      </c>
      <c r="AA530" s="16">
        <v>28</v>
      </c>
      <c r="AB530" s="16" t="s">
        <v>455</v>
      </c>
      <c r="AC530" s="16" t="s">
        <v>455</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12731</v>
      </c>
      <c r="L531" s="16" t="s">
        <v>5811</v>
      </c>
      <c r="M531" s="16" t="s">
        <v>3466</v>
      </c>
      <c r="N531" s="16" t="s">
        <v>12732</v>
      </c>
      <c r="O531" s="16" t="s">
        <v>5264</v>
      </c>
      <c r="P531" s="3">
        <v>41144</v>
      </c>
      <c r="Q531" s="28" t="s">
        <v>3737</v>
      </c>
      <c r="R531" s="16" t="s">
        <v>10346</v>
      </c>
      <c r="S531" s="16" t="s">
        <v>10347</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10348</v>
      </c>
      <c r="S532" s="16" t="s">
        <v>10349</v>
      </c>
      <c r="T532" s="16" t="s">
        <v>3997</v>
      </c>
      <c r="U532" s="16" t="s">
        <v>14953</v>
      </c>
      <c r="V532" s="16">
        <v>18</v>
      </c>
      <c r="W532" s="16">
        <v>47</v>
      </c>
      <c r="X532" s="16">
        <v>35</v>
      </c>
      <c r="Y532" s="16">
        <v>42</v>
      </c>
      <c r="Z532" s="16">
        <v>57</v>
      </c>
      <c r="AA532" s="16">
        <v>27</v>
      </c>
      <c r="AB532" s="16" t="s">
        <v>455</v>
      </c>
      <c r="AC532" s="16" t="s">
        <v>455</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15202</v>
      </c>
      <c r="L533" s="16" t="s">
        <v>5811</v>
      </c>
      <c r="M533" s="16" t="s">
        <v>3469</v>
      </c>
      <c r="N533" s="16" t="s">
        <v>5541</v>
      </c>
      <c r="O533" s="16" t="s">
        <v>5264</v>
      </c>
      <c r="P533" s="3">
        <v>41148</v>
      </c>
      <c r="Q533" s="28" t="s">
        <v>3738</v>
      </c>
      <c r="R533" s="16" t="s">
        <v>10350</v>
      </c>
      <c r="S533" s="16" t="s">
        <v>10351</v>
      </c>
      <c r="T533" s="16" t="s">
        <v>3997</v>
      </c>
      <c r="U533" s="16" t="s">
        <v>14954</v>
      </c>
      <c r="V533" s="16">
        <v>18</v>
      </c>
      <c r="W533" s="16">
        <v>46</v>
      </c>
      <c r="X533" s="16">
        <v>50</v>
      </c>
      <c r="Y533" s="16">
        <v>42</v>
      </c>
      <c r="Z533" s="16">
        <v>55</v>
      </c>
      <c r="AA533" s="16">
        <v>38</v>
      </c>
      <c r="AB533" s="16" t="s">
        <v>455</v>
      </c>
      <c r="AC533" s="16" t="s">
        <v>455</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10352</v>
      </c>
      <c r="S534" s="16" t="s">
        <v>10353</v>
      </c>
      <c r="T534" s="16" t="s">
        <v>3997</v>
      </c>
      <c r="U534" s="16" t="s">
        <v>14838</v>
      </c>
      <c r="V534" s="16">
        <v>18</v>
      </c>
      <c r="W534" s="16">
        <v>45</v>
      </c>
      <c r="X534" s="16">
        <v>59</v>
      </c>
      <c r="Y534" s="16">
        <v>42</v>
      </c>
      <c r="Z534" s="16">
        <v>56</v>
      </c>
      <c r="AA534" s="16">
        <v>14</v>
      </c>
      <c r="AB534" s="16" t="s">
        <v>455</v>
      </c>
      <c r="AC534" s="16" t="s">
        <v>455</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10354</v>
      </c>
      <c r="S535" s="16" t="s">
        <v>10355</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4.25" customHeight="1">
      <c r="A536" s="16">
        <v>3667</v>
      </c>
      <c r="B536" s="16">
        <v>3667</v>
      </c>
      <c r="C536" s="3">
        <v>41071</v>
      </c>
      <c r="D536" s="3">
        <v>41153</v>
      </c>
      <c r="E536" s="16" t="s">
        <v>1307</v>
      </c>
      <c r="F536" s="16" t="s">
        <v>1308</v>
      </c>
      <c r="G536" s="16" t="s">
        <v>2533</v>
      </c>
      <c r="H536" s="16" t="s">
        <v>15373</v>
      </c>
      <c r="I536" s="3">
        <v>41129</v>
      </c>
      <c r="J536" s="16" t="s">
        <v>3479</v>
      </c>
      <c r="K536" s="16" t="s">
        <v>3480</v>
      </c>
      <c r="L536" s="16" t="s">
        <v>4516</v>
      </c>
      <c r="M536" s="16" t="s">
        <v>3481</v>
      </c>
      <c r="N536" s="16" t="s">
        <v>15374</v>
      </c>
      <c r="O536" s="16" t="s">
        <v>6137</v>
      </c>
      <c r="P536" s="3">
        <v>41334</v>
      </c>
      <c r="Q536" s="28" t="s">
        <v>4071</v>
      </c>
      <c r="R536" s="16" t="s">
        <v>15375</v>
      </c>
      <c r="S536" s="16" t="s">
        <v>10356</v>
      </c>
      <c r="T536" s="16" t="s">
        <v>14834</v>
      </c>
      <c r="U536" s="16" t="s">
        <v>14853</v>
      </c>
      <c r="V536" s="16">
        <v>17</v>
      </c>
      <c r="W536" s="16">
        <v>4</v>
      </c>
      <c r="X536" s="16">
        <v>46</v>
      </c>
      <c r="Y536" s="16">
        <v>40</v>
      </c>
      <c r="Z536" s="16">
        <v>43</v>
      </c>
      <c r="AA536" s="16">
        <v>13</v>
      </c>
      <c r="AB536" s="16" t="s">
        <v>455</v>
      </c>
      <c r="AC536" s="16" t="s">
        <v>455</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10357</v>
      </c>
      <c r="S537" s="16" t="s">
        <v>10358</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4.25" customHeight="1">
      <c r="A538" s="16">
        <v>3696</v>
      </c>
      <c r="B538" s="16">
        <v>3696</v>
      </c>
      <c r="C538" s="3">
        <v>41071</v>
      </c>
      <c r="D538" s="3">
        <v>41438</v>
      </c>
      <c r="E538" s="16" t="s">
        <v>1307</v>
      </c>
      <c r="F538" s="16" t="s">
        <v>1308</v>
      </c>
      <c r="G538" s="16" t="s">
        <v>171</v>
      </c>
      <c r="H538" s="16" t="s">
        <v>19674</v>
      </c>
      <c r="I538" s="3">
        <v>41437</v>
      </c>
      <c r="J538" s="16" t="s">
        <v>3486</v>
      </c>
      <c r="K538" s="16" t="s">
        <v>3487</v>
      </c>
      <c r="L538" s="16" t="s">
        <v>5173</v>
      </c>
      <c r="M538" s="16" t="s">
        <v>3488</v>
      </c>
      <c r="N538" s="16" t="s">
        <v>19675</v>
      </c>
      <c r="O538" s="16" t="s">
        <v>6137</v>
      </c>
      <c r="P538" s="3">
        <v>41438</v>
      </c>
      <c r="Q538" s="28" t="s">
        <v>18440</v>
      </c>
      <c r="R538" s="16" t="s">
        <v>10359</v>
      </c>
      <c r="S538" s="16" t="s">
        <v>10359</v>
      </c>
      <c r="T538" s="16" t="s">
        <v>14834</v>
      </c>
      <c r="U538" s="16" t="s">
        <v>19676</v>
      </c>
      <c r="V538" s="16">
        <v>17</v>
      </c>
      <c r="W538" s="16">
        <v>21</v>
      </c>
      <c r="X538" s="16">
        <v>2</v>
      </c>
      <c r="Y538" s="16">
        <v>41</v>
      </c>
      <c r="Z538" s="16">
        <v>21</v>
      </c>
      <c r="AA538" s="16">
        <v>15</v>
      </c>
      <c r="AB538" s="16" t="s">
        <v>455</v>
      </c>
      <c r="AC538" s="16" t="s">
        <v>455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10360</v>
      </c>
      <c r="S539" s="16" t="s">
        <v>10361</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4.25" customHeight="1">
      <c r="A540" s="16">
        <v>3690</v>
      </c>
      <c r="B540" s="16">
        <v>3690</v>
      </c>
      <c r="C540" s="3">
        <v>41071</v>
      </c>
      <c r="D540" s="3">
        <v>41171</v>
      </c>
      <c r="E540" s="16" t="s">
        <v>1307</v>
      </c>
      <c r="F540" s="16" t="s">
        <v>1308</v>
      </c>
      <c r="G540" s="16" t="s">
        <v>171</v>
      </c>
      <c r="H540" s="16" t="s">
        <v>8633</v>
      </c>
      <c r="I540" s="3">
        <v>41169</v>
      </c>
      <c r="J540" s="16" t="s">
        <v>3493</v>
      </c>
      <c r="K540" s="16" t="s">
        <v>3494</v>
      </c>
      <c r="L540" s="16" t="s">
        <v>5173</v>
      </c>
      <c r="M540" s="16" t="s">
        <v>6499</v>
      </c>
      <c r="N540" s="16" t="s">
        <v>8865</v>
      </c>
      <c r="O540" s="16" t="s">
        <v>7811</v>
      </c>
      <c r="P540" s="3">
        <v>41207</v>
      </c>
      <c r="Q540" s="28" t="s">
        <v>6500</v>
      </c>
      <c r="R540" s="16" t="s">
        <v>10362</v>
      </c>
      <c r="S540" s="16" t="s">
        <v>10363</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4.25" customHeight="1">
      <c r="A541" s="16">
        <v>3681</v>
      </c>
      <c r="B541" s="16">
        <v>3681</v>
      </c>
      <c r="C541" s="3">
        <v>41071</v>
      </c>
      <c r="D541" s="3">
        <v>41178</v>
      </c>
      <c r="E541" s="16" t="s">
        <v>1307</v>
      </c>
      <c r="F541" s="16" t="s">
        <v>1308</v>
      </c>
      <c r="G541" s="16" t="s">
        <v>171</v>
      </c>
      <c r="H541" s="16" t="s">
        <v>8928</v>
      </c>
      <c r="I541" s="3">
        <v>41169</v>
      </c>
      <c r="J541" s="16" t="s">
        <v>14955</v>
      </c>
      <c r="K541" s="16" t="s">
        <v>20552</v>
      </c>
      <c r="L541" s="16" t="s">
        <v>5173</v>
      </c>
      <c r="M541" s="16" t="s">
        <v>6501</v>
      </c>
      <c r="N541" s="16" t="s">
        <v>8929</v>
      </c>
      <c r="O541" s="16" t="s">
        <v>7978</v>
      </c>
      <c r="P541" s="3">
        <v>41211</v>
      </c>
      <c r="Q541" s="28" t="s">
        <v>6502</v>
      </c>
      <c r="R541" s="16" t="s">
        <v>10364</v>
      </c>
      <c r="S541" s="16" t="s">
        <v>10365</v>
      </c>
      <c r="T541" s="16" t="s">
        <v>3997</v>
      </c>
      <c r="U541" s="16" t="s">
        <v>455</v>
      </c>
      <c r="V541" s="16">
        <v>17</v>
      </c>
      <c r="W541" s="16">
        <v>32</v>
      </c>
      <c r="X541" s="16">
        <v>9</v>
      </c>
      <c r="Y541" s="16">
        <v>41</v>
      </c>
      <c r="Z541" s="16">
        <v>51</v>
      </c>
      <c r="AA541" s="16">
        <v>8</v>
      </c>
      <c r="AB541" s="16" t="s">
        <v>455</v>
      </c>
      <c r="AC541" s="16" t="s">
        <v>455</v>
      </c>
      <c r="AD541" s="16" t="s">
        <v>455</v>
      </c>
    </row>
    <row r="542" spans="1:30" s="16" customFormat="1" ht="14.25" customHeight="1">
      <c r="A542" s="16">
        <v>3694</v>
      </c>
      <c r="B542" s="16">
        <v>3694</v>
      </c>
      <c r="C542" s="3">
        <v>41071</v>
      </c>
      <c r="D542" s="3">
        <v>41178</v>
      </c>
      <c r="E542" s="16" t="s">
        <v>1307</v>
      </c>
      <c r="F542" s="16" t="s">
        <v>1308</v>
      </c>
      <c r="G542" s="16" t="s">
        <v>171</v>
      </c>
      <c r="H542" s="16" t="s">
        <v>15376</v>
      </c>
      <c r="I542" s="3">
        <v>41169</v>
      </c>
      <c r="J542" s="16" t="s">
        <v>6503</v>
      </c>
      <c r="K542" s="16" t="s">
        <v>3495</v>
      </c>
      <c r="L542" s="16" t="s">
        <v>5173</v>
      </c>
      <c r="M542" s="16" t="s">
        <v>3488</v>
      </c>
      <c r="N542" s="16" t="s">
        <v>15377</v>
      </c>
      <c r="O542" s="16" t="s">
        <v>6850</v>
      </c>
      <c r="P542" s="3">
        <v>41332</v>
      </c>
      <c r="Q542" s="28" t="s">
        <v>6504</v>
      </c>
      <c r="R542" s="16" t="s">
        <v>15378</v>
      </c>
      <c r="S542" s="16" t="s">
        <v>10366</v>
      </c>
      <c r="T542" s="16" t="s">
        <v>3997</v>
      </c>
      <c r="U542" s="16" t="s">
        <v>15379</v>
      </c>
      <c r="V542" s="16">
        <v>17</v>
      </c>
      <c r="W542" s="16">
        <v>52</v>
      </c>
      <c r="X542" s="16">
        <v>90</v>
      </c>
      <c r="Y542" s="16">
        <v>41</v>
      </c>
      <c r="Z542" s="16">
        <v>18</v>
      </c>
      <c r="AA542" s="16">
        <v>72</v>
      </c>
      <c r="AB542" s="16" t="s">
        <v>455</v>
      </c>
      <c r="AC542" s="16" t="s">
        <v>455</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10367</v>
      </c>
      <c r="S543" s="16" t="s">
        <v>10368</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10369</v>
      </c>
      <c r="S544" s="16" t="s">
        <v>10370</v>
      </c>
      <c r="T544" s="16" t="s">
        <v>3997</v>
      </c>
      <c r="U544" s="16" t="s">
        <v>14956</v>
      </c>
      <c r="V544" s="16">
        <v>17</v>
      </c>
      <c r="W544" s="16">
        <v>35</v>
      </c>
      <c r="X544" s="16">
        <v>58</v>
      </c>
      <c r="Y544" s="16">
        <v>41</v>
      </c>
      <c r="Z544" s="16">
        <v>29</v>
      </c>
      <c r="AA544" s="16">
        <v>30</v>
      </c>
      <c r="AB544" s="16" t="s">
        <v>455</v>
      </c>
      <c r="AC544" s="16" t="s">
        <v>455</v>
      </c>
      <c r="AD544" s="16" t="s">
        <v>455</v>
      </c>
    </row>
    <row r="545" spans="1:30" s="16" customFormat="1" ht="14.25" customHeight="1">
      <c r="A545" s="16">
        <v>3695</v>
      </c>
      <c r="B545" s="16">
        <v>3695</v>
      </c>
      <c r="C545" s="3">
        <v>41071</v>
      </c>
      <c r="D545" s="3">
        <v>41179</v>
      </c>
      <c r="E545" s="16" t="s">
        <v>1307</v>
      </c>
      <c r="F545" s="16" t="s">
        <v>1308</v>
      </c>
      <c r="G545" s="16" t="s">
        <v>171</v>
      </c>
      <c r="H545" s="16" t="s">
        <v>8912</v>
      </c>
      <c r="I545" s="3">
        <v>41169</v>
      </c>
      <c r="J545" s="16" t="s">
        <v>3504</v>
      </c>
      <c r="K545" s="16" t="s">
        <v>3505</v>
      </c>
      <c r="L545" s="16" t="s">
        <v>5173</v>
      </c>
      <c r="M545" s="16" t="s">
        <v>3506</v>
      </c>
      <c r="N545" s="16" t="s">
        <v>8913</v>
      </c>
      <c r="O545" s="16" t="s">
        <v>7978</v>
      </c>
      <c r="P545" s="3">
        <v>41211</v>
      </c>
      <c r="Q545" s="28" t="s">
        <v>6505</v>
      </c>
      <c r="R545" s="16" t="s">
        <v>10371</v>
      </c>
      <c r="S545" s="16" t="s">
        <v>10372</v>
      </c>
      <c r="T545" s="16" t="s">
        <v>3997</v>
      </c>
      <c r="U545" s="16" t="s">
        <v>455</v>
      </c>
      <c r="V545" s="16">
        <v>17</v>
      </c>
      <c r="W545" s="16">
        <v>32</v>
      </c>
      <c r="X545" s="16">
        <v>8</v>
      </c>
      <c r="Y545" s="16">
        <v>41</v>
      </c>
      <c r="Z545" s="16">
        <v>51</v>
      </c>
      <c r="AA545" s="16">
        <v>9</v>
      </c>
      <c r="AB545" s="16" t="s">
        <v>455</v>
      </c>
      <c r="AC545" s="16" t="s">
        <v>455</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10373</v>
      </c>
      <c r="S546" s="16" t="s">
        <v>10374</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10375</v>
      </c>
      <c r="S547" s="16" t="s">
        <v>10376</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10377</v>
      </c>
      <c r="S548" s="16" t="s">
        <v>10378</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10379</v>
      </c>
      <c r="S549" s="16" t="s">
        <v>10380</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10381</v>
      </c>
      <c r="S550" s="16" t="s">
        <v>10382</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4.25" customHeight="1">
      <c r="A551" s="16">
        <v>3697</v>
      </c>
      <c r="B551" s="16">
        <v>3697</v>
      </c>
      <c r="C551" s="3">
        <v>41071</v>
      </c>
      <c r="D551" s="3">
        <v>41129</v>
      </c>
      <c r="E551" s="16" t="s">
        <v>1307</v>
      </c>
      <c r="F551" s="16" t="s">
        <v>1308</v>
      </c>
      <c r="G551" s="16" t="s">
        <v>171</v>
      </c>
      <c r="H551" s="16" t="s">
        <v>8578</v>
      </c>
      <c r="I551" s="3">
        <v>41169</v>
      </c>
      <c r="J551" s="16" t="s">
        <v>3526</v>
      </c>
      <c r="K551" s="16" t="s">
        <v>4662</v>
      </c>
      <c r="L551" s="16">
        <v>39800000</v>
      </c>
      <c r="M551" s="16" t="s">
        <v>3527</v>
      </c>
      <c r="N551" s="16" t="s">
        <v>8600</v>
      </c>
      <c r="O551" s="16" t="s">
        <v>7978</v>
      </c>
      <c r="P551" s="3">
        <v>41205</v>
      </c>
      <c r="Q551" s="28" t="s">
        <v>4663</v>
      </c>
      <c r="R551" s="16" t="s">
        <v>10383</v>
      </c>
      <c r="S551" s="16" t="s">
        <v>10384</v>
      </c>
      <c r="T551" s="16" t="s">
        <v>3997</v>
      </c>
      <c r="U551" s="16" t="s">
        <v>455</v>
      </c>
      <c r="V551" s="16">
        <v>17</v>
      </c>
      <c r="W551" s="16">
        <v>8</v>
      </c>
      <c r="X551" s="16">
        <v>40</v>
      </c>
      <c r="Y551" s="16">
        <v>41</v>
      </c>
      <c r="Z551" s="16">
        <v>51</v>
      </c>
      <c r="AA551" s="16">
        <v>7</v>
      </c>
      <c r="AB551" s="16" t="s">
        <v>455</v>
      </c>
      <c r="AC551" s="16" t="s">
        <v>455</v>
      </c>
      <c r="AD551" s="16" t="s">
        <v>455</v>
      </c>
    </row>
    <row r="552" spans="1:30" s="16" customFormat="1" ht="14.25" customHeight="1">
      <c r="A552" s="16">
        <v>3700</v>
      </c>
      <c r="B552" s="16">
        <v>3700</v>
      </c>
      <c r="C552" s="3">
        <v>41071</v>
      </c>
      <c r="D552" s="3">
        <v>41440</v>
      </c>
      <c r="E552" s="16" t="s">
        <v>1307</v>
      </c>
      <c r="F552" s="16" t="s">
        <v>1308</v>
      </c>
      <c r="G552" s="16" t="s">
        <v>171</v>
      </c>
      <c r="H552" s="16" t="s">
        <v>19605</v>
      </c>
      <c r="I552" s="3">
        <v>41437</v>
      </c>
      <c r="J552" s="16" t="s">
        <v>3528</v>
      </c>
      <c r="K552" s="16" t="s">
        <v>3529</v>
      </c>
      <c r="L552" s="16" t="s">
        <v>5173</v>
      </c>
      <c r="M552" s="16" t="s">
        <v>3488</v>
      </c>
      <c r="N552" s="16" t="s">
        <v>19606</v>
      </c>
      <c r="O552" s="16" t="s">
        <v>2750</v>
      </c>
      <c r="P552" s="3">
        <v>41437</v>
      </c>
      <c r="Q552" s="28" t="s">
        <v>18441</v>
      </c>
      <c r="R552" s="16" t="s">
        <v>19607</v>
      </c>
      <c r="S552" s="16" t="s">
        <v>10385</v>
      </c>
      <c r="T552" s="16" t="s">
        <v>3997</v>
      </c>
      <c r="U552" s="16" t="s">
        <v>15568</v>
      </c>
      <c r="V552" s="16">
        <v>17</v>
      </c>
      <c r="W552" s="16">
        <v>42</v>
      </c>
      <c r="X552" s="16">
        <v>17</v>
      </c>
      <c r="Y552" s="16">
        <v>41</v>
      </c>
      <c r="Z552" s="16">
        <v>37</v>
      </c>
      <c r="AA552" s="16">
        <v>0</v>
      </c>
      <c r="AB552" s="16" t="s">
        <v>455</v>
      </c>
      <c r="AC552" s="16" t="s">
        <v>455</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10386</v>
      </c>
      <c r="S553" s="16" t="s">
        <v>10387</v>
      </c>
      <c r="T553" s="16" t="s">
        <v>3997</v>
      </c>
      <c r="U553" s="16" t="s">
        <v>14957</v>
      </c>
      <c r="V553" s="16">
        <v>17</v>
      </c>
      <c r="W553" s="16">
        <v>54</v>
      </c>
      <c r="X553" s="16">
        <v>49</v>
      </c>
      <c r="Y553" s="16">
        <v>41</v>
      </c>
      <c r="Z553" s="16">
        <v>29</v>
      </c>
      <c r="AA553" s="16">
        <v>46</v>
      </c>
      <c r="AB553" s="16" t="s">
        <v>455</v>
      </c>
      <c r="AC553" s="16" t="s">
        <v>455</v>
      </c>
      <c r="AD553" s="16" t="s">
        <v>455</v>
      </c>
    </row>
    <row r="554" spans="1:30" s="16" customFormat="1" ht="14.25" customHeight="1">
      <c r="A554" s="16">
        <v>3705</v>
      </c>
      <c r="B554" s="16">
        <v>3705</v>
      </c>
      <c r="C554" s="3">
        <v>41071</v>
      </c>
      <c r="D554" s="3">
        <v>41171</v>
      </c>
      <c r="E554" s="16" t="s">
        <v>1307</v>
      </c>
      <c r="F554" s="16" t="s">
        <v>1308</v>
      </c>
      <c r="G554" s="16" t="s">
        <v>171</v>
      </c>
      <c r="H554" s="16" t="s">
        <v>15311</v>
      </c>
      <c r="I554" s="3">
        <v>41169</v>
      </c>
      <c r="J554" s="16" t="s">
        <v>3563</v>
      </c>
      <c r="K554" s="16" t="s">
        <v>3564</v>
      </c>
      <c r="L554" s="16" t="s">
        <v>5173</v>
      </c>
      <c r="M554" s="16" t="s">
        <v>13596</v>
      </c>
      <c r="N554" s="16" t="s">
        <v>15312</v>
      </c>
      <c r="O554" s="16" t="s">
        <v>6137</v>
      </c>
      <c r="P554" s="3">
        <v>41333</v>
      </c>
      <c r="Q554" s="28" t="s">
        <v>6506</v>
      </c>
      <c r="R554" s="16" t="s">
        <v>15313</v>
      </c>
      <c r="S554" s="16" t="s">
        <v>10388</v>
      </c>
      <c r="T554" s="16" t="s">
        <v>14834</v>
      </c>
      <c r="U554" s="16" t="s">
        <v>14944</v>
      </c>
      <c r="V554" s="16">
        <v>17</v>
      </c>
      <c r="W554" s="16">
        <v>38</v>
      </c>
      <c r="X554" s="16">
        <v>29</v>
      </c>
      <c r="Y554" s="16">
        <v>41</v>
      </c>
      <c r="Z554" s="16">
        <v>22</v>
      </c>
      <c r="AA554" s="16">
        <v>58</v>
      </c>
      <c r="AB554" s="16" t="s">
        <v>455</v>
      </c>
      <c r="AC554" s="16" t="s">
        <v>455</v>
      </c>
      <c r="AD554" s="16" t="s">
        <v>455</v>
      </c>
    </row>
    <row r="555" spans="1:30" s="16" customFormat="1" ht="14.25" customHeight="1">
      <c r="A555" s="16" t="s">
        <v>8281</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10389</v>
      </c>
      <c r="T555" s="16" t="s">
        <v>14834</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4.25" customHeight="1">
      <c r="A556" s="16">
        <v>3715</v>
      </c>
      <c r="B556" s="16">
        <v>3715</v>
      </c>
      <c r="C556" s="3">
        <v>41072</v>
      </c>
      <c r="D556" s="3">
        <v>41125</v>
      </c>
      <c r="E556" s="16" t="s">
        <v>1307</v>
      </c>
      <c r="F556" s="16" t="s">
        <v>1308</v>
      </c>
      <c r="G556" s="16" t="s">
        <v>3507</v>
      </c>
      <c r="H556" s="16" t="s">
        <v>15314</v>
      </c>
      <c r="I556" s="3">
        <v>41169</v>
      </c>
      <c r="J556" s="16" t="s">
        <v>3568</v>
      </c>
      <c r="K556" s="16" t="s">
        <v>4893</v>
      </c>
      <c r="L556" s="16" t="s">
        <v>4894</v>
      </c>
      <c r="M556" s="16" t="s">
        <v>3569</v>
      </c>
      <c r="N556" s="16" t="s">
        <v>15380</v>
      </c>
      <c r="O556" s="16" t="s">
        <v>7177</v>
      </c>
      <c r="P556" s="3">
        <v>41332</v>
      </c>
      <c r="Q556" s="28" t="s">
        <v>4895</v>
      </c>
      <c r="R556" s="16" t="s">
        <v>15315</v>
      </c>
      <c r="S556" s="16" t="s">
        <v>10390</v>
      </c>
      <c r="T556" s="16" t="s">
        <v>14834</v>
      </c>
      <c r="U556" s="16" t="s">
        <v>14944</v>
      </c>
      <c r="V556" s="16">
        <v>18</v>
      </c>
      <c r="W556" s="16">
        <v>2</v>
      </c>
      <c r="X556" s="16">
        <v>8</v>
      </c>
      <c r="Y556" s="16">
        <v>41</v>
      </c>
      <c r="Z556" s="16">
        <v>40</v>
      </c>
      <c r="AA556" s="16">
        <v>57</v>
      </c>
      <c r="AB556" s="16" t="s">
        <v>455</v>
      </c>
      <c r="AC556" s="16" t="s">
        <v>455</v>
      </c>
      <c r="AD556" s="16" t="s">
        <v>455</v>
      </c>
    </row>
    <row r="557" spans="1:30" s="16" customFormat="1" ht="14.25"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10391</v>
      </c>
      <c r="T557" s="16" t="s">
        <v>14834</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4.25" customHeight="1">
      <c r="A558" s="16">
        <v>3747</v>
      </c>
      <c r="B558" s="16">
        <v>3747</v>
      </c>
      <c r="C558" s="3">
        <v>41073</v>
      </c>
      <c r="D558" s="3">
        <v>41121</v>
      </c>
      <c r="E558" s="16" t="s">
        <v>1307</v>
      </c>
      <c r="F558" s="16" t="s">
        <v>1308</v>
      </c>
      <c r="G558" s="16" t="s">
        <v>4088</v>
      </c>
      <c r="H558" s="16" t="s">
        <v>10392</v>
      </c>
      <c r="I558" s="3">
        <v>41152</v>
      </c>
      <c r="J558" s="16" t="s">
        <v>3572</v>
      </c>
      <c r="K558" s="16" t="s">
        <v>3573</v>
      </c>
      <c r="L558" s="16">
        <v>35865000</v>
      </c>
      <c r="M558" s="16" t="s">
        <v>3574</v>
      </c>
      <c r="N558" s="16" t="s">
        <v>10393</v>
      </c>
      <c r="O558" s="16" t="s">
        <v>7205</v>
      </c>
      <c r="P558" s="3">
        <v>41255</v>
      </c>
      <c r="Q558" s="28" t="s">
        <v>4664</v>
      </c>
      <c r="R558" s="16" t="s">
        <v>10394</v>
      </c>
      <c r="S558" s="16" t="s">
        <v>10395</v>
      </c>
      <c r="T558" s="16" t="s">
        <v>14834</v>
      </c>
      <c r="U558" s="16" t="s">
        <v>14919</v>
      </c>
      <c r="V558" s="16">
        <v>18</v>
      </c>
      <c r="W558" s="16">
        <v>58</v>
      </c>
      <c r="X558" s="16">
        <v>7</v>
      </c>
      <c r="Y558" s="16">
        <v>43</v>
      </c>
      <c r="Z558" s="16">
        <v>15</v>
      </c>
      <c r="AA558" s="16">
        <v>16</v>
      </c>
      <c r="AB558" s="16" t="s">
        <v>455</v>
      </c>
      <c r="AC558" s="16" t="s">
        <v>455</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10396</v>
      </c>
      <c r="S559" s="16" t="s">
        <v>10397</v>
      </c>
      <c r="T559" s="16" t="s">
        <v>3997</v>
      </c>
      <c r="U559" s="16" t="s">
        <v>14958</v>
      </c>
      <c r="V559" s="16">
        <v>18</v>
      </c>
      <c r="W559" s="16">
        <v>16</v>
      </c>
      <c r="X559" s="16">
        <v>34</v>
      </c>
      <c r="Y559" s="16">
        <v>41</v>
      </c>
      <c r="Z559" s="16">
        <v>52</v>
      </c>
      <c r="AA559" s="16">
        <v>53</v>
      </c>
      <c r="AB559" s="16" t="s">
        <v>455</v>
      </c>
      <c r="AC559" s="16" t="s">
        <v>455</v>
      </c>
      <c r="AD559" s="16" t="s">
        <v>455</v>
      </c>
    </row>
    <row r="560" spans="1:30" s="16" customFormat="1" ht="14.25" customHeight="1">
      <c r="A560" s="16">
        <v>3720</v>
      </c>
      <c r="B560" s="16">
        <v>3720</v>
      </c>
      <c r="C560" s="3">
        <v>41072</v>
      </c>
      <c r="D560" s="3">
        <v>41453</v>
      </c>
      <c r="E560" s="16" t="s">
        <v>1307</v>
      </c>
      <c r="F560" s="16" t="s">
        <v>14084</v>
      </c>
      <c r="G560" s="16" t="s">
        <v>3507</v>
      </c>
      <c r="H560" s="16" t="s">
        <v>20173</v>
      </c>
      <c r="I560" s="3">
        <v>41143</v>
      </c>
      <c r="J560" s="16" t="s">
        <v>3578</v>
      </c>
      <c r="K560" s="16" t="s">
        <v>3579</v>
      </c>
      <c r="L560" s="16" t="s">
        <v>4894</v>
      </c>
      <c r="M560" s="16" t="s">
        <v>3514</v>
      </c>
      <c r="N560" s="16" t="s">
        <v>20174</v>
      </c>
      <c r="O560" s="16" t="s">
        <v>12026</v>
      </c>
      <c r="P560" s="16">
        <v>41457</v>
      </c>
      <c r="Q560" s="28" t="s">
        <v>8282</v>
      </c>
      <c r="R560" s="16" t="s">
        <v>20175</v>
      </c>
      <c r="S560" s="16" t="s">
        <v>10398</v>
      </c>
      <c r="T560" s="16" t="s">
        <v>14834</v>
      </c>
      <c r="U560" s="16" t="s">
        <v>15400</v>
      </c>
      <c r="V560" s="16">
        <v>18</v>
      </c>
      <c r="W560" s="16">
        <v>2</v>
      </c>
      <c r="X560" s="16">
        <v>4</v>
      </c>
      <c r="Y560" s="16">
        <v>41</v>
      </c>
      <c r="Z560" s="16">
        <v>40</v>
      </c>
      <c r="AA560" s="16">
        <v>25</v>
      </c>
      <c r="AB560" s="16" t="s">
        <v>455</v>
      </c>
      <c r="AC560" s="16" t="s">
        <v>455</v>
      </c>
      <c r="AD560" s="16" t="s">
        <v>455</v>
      </c>
    </row>
    <row r="561" spans="1:30" s="16" customFormat="1" ht="14.25" customHeight="1">
      <c r="A561" s="16">
        <v>3718</v>
      </c>
      <c r="B561" s="16">
        <v>3718</v>
      </c>
      <c r="C561" s="3">
        <v>41072</v>
      </c>
      <c r="D561" s="3">
        <v>41117</v>
      </c>
      <c r="E561" s="16" t="s">
        <v>1307</v>
      </c>
      <c r="F561" s="16" t="s">
        <v>1540</v>
      </c>
      <c r="G561" s="16" t="s">
        <v>3507</v>
      </c>
      <c r="H561" s="16" t="s">
        <v>7384</v>
      </c>
      <c r="I561" s="3">
        <v>41170</v>
      </c>
      <c r="J561" s="16" t="s">
        <v>3580</v>
      </c>
      <c r="K561" s="16" t="s">
        <v>3581</v>
      </c>
      <c r="L561" s="16" t="s">
        <v>4894</v>
      </c>
      <c r="M561" s="16" t="s">
        <v>3582</v>
      </c>
      <c r="N561" s="16" t="s">
        <v>7517</v>
      </c>
      <c r="O561" s="16" t="s">
        <v>5053</v>
      </c>
      <c r="P561" s="3">
        <v>41172</v>
      </c>
      <c r="Q561" s="28" t="s">
        <v>3583</v>
      </c>
      <c r="R561" s="16" t="s">
        <v>10399</v>
      </c>
      <c r="S561" s="16" t="s">
        <v>10400</v>
      </c>
      <c r="T561" s="16" t="s">
        <v>3997</v>
      </c>
      <c r="U561" s="16" t="s">
        <v>14959</v>
      </c>
      <c r="V561" s="16">
        <v>18</v>
      </c>
      <c r="W561" s="16">
        <v>4</v>
      </c>
      <c r="X561" s="16">
        <v>13</v>
      </c>
      <c r="Y561" s="16">
        <v>41</v>
      </c>
      <c r="Z561" s="16">
        <v>40</v>
      </c>
      <c r="AA561" s="16">
        <v>29</v>
      </c>
      <c r="AB561" s="16" t="s">
        <v>455</v>
      </c>
      <c r="AC561" s="16" t="s">
        <v>455</v>
      </c>
      <c r="AD561" s="16" t="s">
        <v>455</v>
      </c>
    </row>
    <row r="562" spans="1:30" s="16" customFormat="1" ht="14.25" customHeight="1">
      <c r="A562" s="16">
        <v>3666</v>
      </c>
      <c r="B562" s="16">
        <v>3666</v>
      </c>
      <c r="C562" s="3">
        <v>41071</v>
      </c>
      <c r="D562" s="3">
        <v>41171</v>
      </c>
      <c r="E562" s="16" t="s">
        <v>1307</v>
      </c>
      <c r="F562" s="16" t="s">
        <v>1308</v>
      </c>
      <c r="G562" s="16" t="s">
        <v>2533</v>
      </c>
      <c r="H562" s="16" t="s">
        <v>15381</v>
      </c>
      <c r="I562" s="3">
        <v>41333</v>
      </c>
      <c r="J562" s="16" t="s">
        <v>3584</v>
      </c>
      <c r="K562" s="16" t="s">
        <v>3585</v>
      </c>
      <c r="L562" s="16" t="s">
        <v>4516</v>
      </c>
      <c r="M562" s="16" t="s">
        <v>13597</v>
      </c>
      <c r="N562" s="16" t="s">
        <v>15382</v>
      </c>
      <c r="O562" s="16" t="s">
        <v>6137</v>
      </c>
      <c r="P562" s="3">
        <v>41333</v>
      </c>
      <c r="Q562" s="28" t="s">
        <v>6507</v>
      </c>
      <c r="R562" s="16" t="s">
        <v>15383</v>
      </c>
      <c r="S562" s="16" t="s">
        <v>10401</v>
      </c>
      <c r="T562" s="16" t="s">
        <v>14834</v>
      </c>
      <c r="U562" s="16" t="s">
        <v>14944</v>
      </c>
      <c r="V562" s="16">
        <v>17</v>
      </c>
      <c r="W562" s="16">
        <v>4</v>
      </c>
      <c r="X562" s="16">
        <v>50</v>
      </c>
      <c r="Y562" s="16">
        <v>40</v>
      </c>
      <c r="Z562" s="16">
        <v>42</v>
      </c>
      <c r="AA562" s="16">
        <v>58</v>
      </c>
      <c r="AB562" s="16" t="s">
        <v>455</v>
      </c>
      <c r="AC562" s="16" t="s">
        <v>455</v>
      </c>
      <c r="AD562" s="16" t="s">
        <v>455</v>
      </c>
    </row>
    <row r="563" spans="1:30" s="16" customFormat="1" ht="14.25" customHeight="1">
      <c r="A563" s="16">
        <v>3668</v>
      </c>
      <c r="B563" s="16">
        <v>3668</v>
      </c>
      <c r="C563" s="3">
        <v>41071</v>
      </c>
      <c r="D563" s="3">
        <v>41171</v>
      </c>
      <c r="E563" s="16" t="s">
        <v>1307</v>
      </c>
      <c r="F563" s="16" t="s">
        <v>1308</v>
      </c>
      <c r="G563" s="16" t="s">
        <v>2533</v>
      </c>
      <c r="H563" s="16" t="s">
        <v>8968</v>
      </c>
      <c r="I563" s="3">
        <v>41180</v>
      </c>
      <c r="J563" s="16" t="s">
        <v>3587</v>
      </c>
      <c r="K563" s="16" t="s">
        <v>3588</v>
      </c>
      <c r="L563" s="16" t="s">
        <v>4516</v>
      </c>
      <c r="M563" s="16" t="s">
        <v>3586</v>
      </c>
      <c r="N563" s="16" t="s">
        <v>8969</v>
      </c>
      <c r="O563" s="16" t="s">
        <v>5629</v>
      </c>
      <c r="P563" s="3">
        <v>41221</v>
      </c>
      <c r="Q563" s="28" t="s">
        <v>6508</v>
      </c>
      <c r="R563" s="16" t="s">
        <v>10402</v>
      </c>
      <c r="S563" s="16" t="s">
        <v>10403</v>
      </c>
      <c r="T563" s="16" t="s">
        <v>3997</v>
      </c>
      <c r="U563" s="16" t="s">
        <v>14960</v>
      </c>
      <c r="V563" s="16">
        <v>17</v>
      </c>
      <c r="W563" s="16">
        <v>4</v>
      </c>
      <c r="X563" s="16">
        <v>40</v>
      </c>
      <c r="Y563" s="16">
        <v>40</v>
      </c>
      <c r="Z563" s="16">
        <v>42</v>
      </c>
      <c r="AA563" s="16">
        <v>55</v>
      </c>
      <c r="AB563" s="16" t="s">
        <v>455</v>
      </c>
      <c r="AC563" s="16" t="s">
        <v>455</v>
      </c>
      <c r="AD563" s="16" t="s">
        <v>455</v>
      </c>
    </row>
    <row r="564" spans="1:30" s="16" customFormat="1" ht="14.25" customHeight="1">
      <c r="A564" s="16">
        <v>3725</v>
      </c>
      <c r="B564" s="16">
        <v>3725</v>
      </c>
      <c r="C564" s="3">
        <v>41072</v>
      </c>
      <c r="D564" s="3">
        <v>41491</v>
      </c>
      <c r="E564" s="16" t="s">
        <v>1307</v>
      </c>
      <c r="F564" s="16" t="s">
        <v>1308</v>
      </c>
      <c r="G564" s="16" t="s">
        <v>3549</v>
      </c>
      <c r="H564" s="16" t="s">
        <v>19608</v>
      </c>
      <c r="I564" s="3">
        <v>41435</v>
      </c>
      <c r="J564" s="16" t="s">
        <v>3589</v>
      </c>
      <c r="K564" s="16" t="s">
        <v>18442</v>
      </c>
      <c r="L564" s="16" t="s">
        <v>5810</v>
      </c>
      <c r="M564" s="16" t="s">
        <v>3590</v>
      </c>
      <c r="N564" s="16" t="s">
        <v>19609</v>
      </c>
      <c r="O564" s="16" t="s">
        <v>4942</v>
      </c>
      <c r="P564" s="3">
        <v>41436</v>
      </c>
      <c r="Q564" s="28" t="s">
        <v>18443</v>
      </c>
      <c r="R564" s="16" t="s">
        <v>19610</v>
      </c>
      <c r="S564" s="16" t="s">
        <v>10404</v>
      </c>
      <c r="T564" s="16" t="s">
        <v>14834</v>
      </c>
      <c r="U564" s="16" t="s">
        <v>15044</v>
      </c>
      <c r="V564" s="16">
        <v>17</v>
      </c>
      <c r="W564" s="16">
        <v>50</v>
      </c>
      <c r="X564" s="16">
        <v>62</v>
      </c>
      <c r="Y564" s="16">
        <v>40</v>
      </c>
      <c r="Z564" s="16">
        <v>20</v>
      </c>
      <c r="AA564" s="16">
        <v>28</v>
      </c>
      <c r="AB564" s="16" t="s">
        <v>455</v>
      </c>
      <c r="AC564" s="16" t="s">
        <v>455</v>
      </c>
      <c r="AD564" s="16" t="s">
        <v>455</v>
      </c>
    </row>
    <row r="565" spans="1:30" s="16" customFormat="1" ht="14.25" customHeight="1">
      <c r="A565" s="16">
        <v>3726</v>
      </c>
      <c r="B565" s="16">
        <v>3726</v>
      </c>
      <c r="C565" s="3">
        <v>41072</v>
      </c>
      <c r="D565" s="3">
        <v>41172</v>
      </c>
      <c r="E565" s="16" t="s">
        <v>1307</v>
      </c>
      <c r="F565" s="16" t="s">
        <v>1308</v>
      </c>
      <c r="G565" s="16" t="s">
        <v>3549</v>
      </c>
      <c r="H565" s="16" t="s">
        <v>9134</v>
      </c>
      <c r="I565" s="3">
        <v>41163</v>
      </c>
      <c r="J565" s="16" t="s">
        <v>3591</v>
      </c>
      <c r="K565" s="16" t="s">
        <v>6509</v>
      </c>
      <c r="L565" s="16" t="s">
        <v>5810</v>
      </c>
      <c r="M565" s="16" t="s">
        <v>3590</v>
      </c>
      <c r="N565" s="16" t="s">
        <v>9135</v>
      </c>
      <c r="O565" s="16" t="s">
        <v>9129</v>
      </c>
      <c r="P565" s="3">
        <v>41222</v>
      </c>
      <c r="Q565" s="28" t="s">
        <v>6510</v>
      </c>
      <c r="R565" s="16" t="s">
        <v>10405</v>
      </c>
      <c r="S565" s="16" t="s">
        <v>10406</v>
      </c>
      <c r="T565" s="16" t="s">
        <v>14834</v>
      </c>
      <c r="U565" s="16" t="s">
        <v>14961</v>
      </c>
      <c r="V565" s="16">
        <v>17</v>
      </c>
      <c r="W565" s="16">
        <v>50</v>
      </c>
      <c r="X565" s="16">
        <v>20</v>
      </c>
      <c r="Y565" s="16">
        <v>40</v>
      </c>
      <c r="Z565" s="16">
        <v>20</v>
      </c>
      <c r="AA565" s="16">
        <v>58</v>
      </c>
      <c r="AB565" s="16" t="s">
        <v>455</v>
      </c>
      <c r="AC565" s="16" t="s">
        <v>455</v>
      </c>
      <c r="AD565" s="16" t="s">
        <v>455</v>
      </c>
    </row>
    <row r="566" spans="1:30" s="16" customFormat="1" ht="14.25" customHeight="1">
      <c r="A566" s="16">
        <v>3732</v>
      </c>
      <c r="B566" s="16">
        <v>3732</v>
      </c>
      <c r="C566" s="3">
        <v>41072</v>
      </c>
      <c r="D566" s="3">
        <v>41172</v>
      </c>
      <c r="E566" s="16" t="s">
        <v>1307</v>
      </c>
      <c r="F566" s="16" t="s">
        <v>1308</v>
      </c>
      <c r="G566" s="16" t="s">
        <v>3549</v>
      </c>
      <c r="H566" s="16" t="s">
        <v>9212</v>
      </c>
      <c r="I566" s="3">
        <v>41197</v>
      </c>
      <c r="J566" s="16" t="s">
        <v>3592</v>
      </c>
      <c r="K566" s="16" t="s">
        <v>3593</v>
      </c>
      <c r="L566" s="16" t="s">
        <v>5810</v>
      </c>
      <c r="M566" s="16" t="s">
        <v>3590</v>
      </c>
      <c r="N566" s="16" t="s">
        <v>15567</v>
      </c>
      <c r="O566" s="16" t="s">
        <v>5620</v>
      </c>
      <c r="P566" s="3">
        <v>41341</v>
      </c>
      <c r="Q566" s="28" t="s">
        <v>6819</v>
      </c>
      <c r="R566" s="16" t="s">
        <v>10407</v>
      </c>
      <c r="S566" s="16" t="s">
        <v>10408</v>
      </c>
      <c r="T566" s="16" t="s">
        <v>3997</v>
      </c>
      <c r="U566" s="16" t="s">
        <v>15568</v>
      </c>
      <c r="V566" s="16">
        <v>17</v>
      </c>
      <c r="W566" s="16">
        <v>50</v>
      </c>
      <c r="X566" s="16">
        <v>33</v>
      </c>
      <c r="Y566" s="16">
        <v>40</v>
      </c>
      <c r="Z566" s="16">
        <v>21</v>
      </c>
      <c r="AA566" s="16">
        <v>10</v>
      </c>
      <c r="AB566" s="16" t="s">
        <v>455</v>
      </c>
      <c r="AC566" s="16" t="s">
        <v>455</v>
      </c>
      <c r="AD566" s="16" t="s">
        <v>455</v>
      </c>
    </row>
    <row r="567" spans="1:30" s="16" customFormat="1" ht="14.25" customHeight="1">
      <c r="A567" s="16">
        <v>3727</v>
      </c>
      <c r="B567" s="16">
        <v>3727</v>
      </c>
      <c r="C567" s="3">
        <v>41072</v>
      </c>
      <c r="D567" s="3">
        <v>41182</v>
      </c>
      <c r="E567" s="16" t="s">
        <v>1307</v>
      </c>
      <c r="F567" s="16" t="s">
        <v>1308</v>
      </c>
      <c r="G567" s="16" t="s">
        <v>3549</v>
      </c>
      <c r="H567" s="16" t="s">
        <v>8970</v>
      </c>
      <c r="I567" s="3">
        <v>41197</v>
      </c>
      <c r="J567" s="16" t="s">
        <v>14725</v>
      </c>
      <c r="K567" s="16" t="s">
        <v>3594</v>
      </c>
      <c r="L567" s="16" t="s">
        <v>5810</v>
      </c>
      <c r="M567" s="16" t="s">
        <v>3590</v>
      </c>
      <c r="N567" s="16" t="s">
        <v>8971</v>
      </c>
      <c r="O567" s="16" t="s">
        <v>7978</v>
      </c>
      <c r="P567" s="3">
        <v>41221</v>
      </c>
      <c r="Q567" s="28" t="s">
        <v>6820</v>
      </c>
      <c r="R567" s="16" t="s">
        <v>10409</v>
      </c>
      <c r="S567" s="16" t="s">
        <v>10410</v>
      </c>
      <c r="T567" s="16" t="s">
        <v>14834</v>
      </c>
      <c r="U567" s="16" t="s">
        <v>14853</v>
      </c>
      <c r="V567" s="16">
        <v>17</v>
      </c>
      <c r="W567" s="16">
        <v>50</v>
      </c>
      <c r="X567" s="16">
        <v>20</v>
      </c>
      <c r="Y567" s="16">
        <v>40</v>
      </c>
      <c r="Z567" s="16">
        <v>20</v>
      </c>
      <c r="AA567" s="16">
        <v>58</v>
      </c>
      <c r="AB567" s="16" t="s">
        <v>455</v>
      </c>
      <c r="AC567" s="16" t="s">
        <v>455</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10411</v>
      </c>
      <c r="S568" s="16" t="s">
        <v>10412</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20058</v>
      </c>
      <c r="R569" s="16" t="s">
        <v>10413</v>
      </c>
      <c r="S569" s="16" t="s">
        <v>10414</v>
      </c>
      <c r="T569" s="16" t="s">
        <v>3997</v>
      </c>
      <c r="U569" s="16" t="s">
        <v>14962</v>
      </c>
      <c r="V569" s="16">
        <v>17</v>
      </c>
      <c r="W569" s="16">
        <v>49</v>
      </c>
      <c r="X569" s="16">
        <v>44</v>
      </c>
      <c r="Y569" s="16">
        <v>40</v>
      </c>
      <c r="Z569" s="16">
        <v>22</v>
      </c>
      <c r="AA569" s="16">
        <v>18</v>
      </c>
      <c r="AB569" s="16" t="s">
        <v>455</v>
      </c>
      <c r="AC569" s="16" t="s">
        <v>455</v>
      </c>
      <c r="AD569" s="16" t="s">
        <v>455</v>
      </c>
    </row>
    <row r="570" spans="1:30" s="16" customFormat="1" ht="14.25" customHeight="1">
      <c r="A570" s="16">
        <v>3730</v>
      </c>
      <c r="B570" s="16">
        <v>3730</v>
      </c>
      <c r="C570" s="3">
        <v>41072</v>
      </c>
      <c r="D570" s="3">
        <v>41117</v>
      </c>
      <c r="E570" s="16" t="s">
        <v>1307</v>
      </c>
      <c r="F570" s="16" t="s">
        <v>1540</v>
      </c>
      <c r="G570" s="16" t="s">
        <v>3549</v>
      </c>
      <c r="H570" s="16" t="s">
        <v>7820</v>
      </c>
      <c r="I570" s="3">
        <v>41172</v>
      </c>
      <c r="J570" s="16" t="s">
        <v>3600</v>
      </c>
      <c r="K570" s="16" t="s">
        <v>3601</v>
      </c>
      <c r="L570" s="16" t="s">
        <v>5810</v>
      </c>
      <c r="M570" s="16" t="s">
        <v>3590</v>
      </c>
      <c r="N570" s="16" t="s">
        <v>7821</v>
      </c>
      <c r="O570" s="16" t="s">
        <v>5053</v>
      </c>
      <c r="P570" s="3">
        <v>41179</v>
      </c>
      <c r="Q570" s="28" t="s">
        <v>3602</v>
      </c>
      <c r="R570" s="16" t="s">
        <v>10415</v>
      </c>
      <c r="S570" s="16" t="s">
        <v>10416</v>
      </c>
      <c r="T570" s="16" t="s">
        <v>3997</v>
      </c>
      <c r="U570" s="16" t="s">
        <v>14963</v>
      </c>
      <c r="V570" s="16">
        <v>17</v>
      </c>
      <c r="W570" s="16">
        <v>49</v>
      </c>
      <c r="X570" s="16">
        <v>51</v>
      </c>
      <c r="Y570" s="16">
        <v>40</v>
      </c>
      <c r="Z570" s="16">
        <v>21</v>
      </c>
      <c r="AA570" s="16">
        <v>49</v>
      </c>
      <c r="AB570" s="16" t="s">
        <v>455</v>
      </c>
      <c r="AC570" s="16" t="s">
        <v>455</v>
      </c>
      <c r="AD570" s="16" t="s">
        <v>455</v>
      </c>
    </row>
    <row r="571" spans="1:30" s="16" customFormat="1" ht="14.25" customHeight="1">
      <c r="A571" s="16">
        <v>3731</v>
      </c>
      <c r="B571" s="16">
        <v>3731</v>
      </c>
      <c r="C571" s="3">
        <v>41072</v>
      </c>
      <c r="D571" s="3">
        <v>41453</v>
      </c>
      <c r="E571" s="16" t="s">
        <v>1307</v>
      </c>
      <c r="F571" s="16" t="s">
        <v>14084</v>
      </c>
      <c r="G571" s="16" t="s">
        <v>3549</v>
      </c>
      <c r="H571" s="16" t="s">
        <v>20059</v>
      </c>
      <c r="I571" s="3">
        <v>41197</v>
      </c>
      <c r="J571" s="16" t="s">
        <v>3603</v>
      </c>
      <c r="K571" s="16" t="s">
        <v>20060</v>
      </c>
      <c r="L571" s="16" t="s">
        <v>5810</v>
      </c>
      <c r="M571" s="16" t="s">
        <v>3590</v>
      </c>
      <c r="N571" s="16" t="s">
        <v>20061</v>
      </c>
      <c r="O571" s="16" t="s">
        <v>11992</v>
      </c>
      <c r="P571" s="3">
        <v>41453</v>
      </c>
      <c r="Q571" s="28" t="s">
        <v>20062</v>
      </c>
      <c r="R571" s="16" t="s">
        <v>10413</v>
      </c>
      <c r="S571" s="16" t="s">
        <v>10417</v>
      </c>
      <c r="T571" s="16" t="s">
        <v>14834</v>
      </c>
      <c r="U571" s="16" t="s">
        <v>15400</v>
      </c>
      <c r="V571" s="16">
        <v>17</v>
      </c>
      <c r="W571" s="16">
        <v>51</v>
      </c>
      <c r="X571" s="16">
        <v>14</v>
      </c>
      <c r="Y571" s="16">
        <v>40</v>
      </c>
      <c r="Z571" s="16">
        <v>20</v>
      </c>
      <c r="AA571" s="16">
        <v>46</v>
      </c>
      <c r="AB571" s="16" t="s">
        <v>455</v>
      </c>
      <c r="AC571" s="16" t="s">
        <v>455</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10418</v>
      </c>
      <c r="S572" s="16" t="s">
        <v>10419</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4.25" customHeight="1">
      <c r="A573" s="16" t="s">
        <v>17039</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9925</v>
      </c>
      <c r="S573" s="16" t="s">
        <v>9926</v>
      </c>
      <c r="T573" s="16" t="s">
        <v>14834</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10420</v>
      </c>
      <c r="S574" s="16" t="s">
        <v>10421</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4.25" customHeight="1">
      <c r="A575" s="16">
        <v>3671</v>
      </c>
      <c r="B575" s="16">
        <v>3671</v>
      </c>
      <c r="C575" s="3">
        <v>41071</v>
      </c>
      <c r="D575" s="3">
        <v>41116</v>
      </c>
      <c r="E575" s="16" t="s">
        <v>1307</v>
      </c>
      <c r="F575" s="16" t="s">
        <v>1540</v>
      </c>
      <c r="G575" s="16" t="s">
        <v>3550</v>
      </c>
      <c r="H575" s="16" t="s">
        <v>9274</v>
      </c>
      <c r="I575" s="3">
        <v>41234</v>
      </c>
      <c r="J575" s="16" t="s">
        <v>3611</v>
      </c>
      <c r="K575" s="16" t="s">
        <v>3612</v>
      </c>
      <c r="L575" s="16" t="s">
        <v>4956</v>
      </c>
      <c r="M575" s="16">
        <v>3388312297</v>
      </c>
      <c r="N575" s="16" t="s">
        <v>9275</v>
      </c>
      <c r="O575" s="16" t="s">
        <v>3717</v>
      </c>
      <c r="P575" s="3">
        <v>41235</v>
      </c>
      <c r="Q575" s="28" t="s">
        <v>6624</v>
      </c>
      <c r="R575" s="16" t="s">
        <v>10422</v>
      </c>
      <c r="S575" s="16" t="s">
        <v>10423</v>
      </c>
      <c r="T575" s="16" t="s">
        <v>14834</v>
      </c>
      <c r="U575" s="16" t="s">
        <v>14926</v>
      </c>
      <c r="V575" s="16">
        <v>17</v>
      </c>
      <c r="W575" s="16">
        <v>53</v>
      </c>
      <c r="X575" s="16">
        <v>35</v>
      </c>
      <c r="Y575" s="16">
        <v>42</v>
      </c>
      <c r="Z575" s="16">
        <v>0</v>
      </c>
      <c r="AA575" s="16">
        <v>31</v>
      </c>
      <c r="AB575" s="16" t="s">
        <v>455</v>
      </c>
      <c r="AC575" s="16" t="s">
        <v>455</v>
      </c>
      <c r="AD575" s="16" t="s">
        <v>455</v>
      </c>
    </row>
    <row r="576" spans="1:30" s="16" customFormat="1" ht="14.25" customHeight="1">
      <c r="A576" s="16">
        <v>3670</v>
      </c>
      <c r="B576" s="16">
        <v>3670</v>
      </c>
      <c r="C576" s="3">
        <v>41071</v>
      </c>
      <c r="D576" s="3">
        <v>41116</v>
      </c>
      <c r="E576" s="16" t="s">
        <v>1307</v>
      </c>
      <c r="F576" s="16" t="s">
        <v>1540</v>
      </c>
      <c r="G576" s="16" t="s">
        <v>1857</v>
      </c>
      <c r="H576" s="16" t="s">
        <v>7518</v>
      </c>
      <c r="I576" s="3">
        <v>41134</v>
      </c>
      <c r="J576" s="16" t="s">
        <v>3613</v>
      </c>
      <c r="K576" s="16" t="s">
        <v>3614</v>
      </c>
      <c r="L576" s="16" t="s">
        <v>4392</v>
      </c>
      <c r="M576" s="16" t="s">
        <v>3615</v>
      </c>
      <c r="N576" s="16" t="s">
        <v>7564</v>
      </c>
      <c r="O576" s="16" t="s">
        <v>3734</v>
      </c>
      <c r="P576" s="3">
        <v>41172</v>
      </c>
      <c r="Q576" s="28" t="s">
        <v>3616</v>
      </c>
      <c r="R576" s="16" t="s">
        <v>10424</v>
      </c>
      <c r="S576" s="16" t="s">
        <v>10425</v>
      </c>
      <c r="T576" s="16" t="s">
        <v>3997</v>
      </c>
      <c r="U576" s="16" t="s">
        <v>5104</v>
      </c>
      <c r="V576" s="16">
        <v>17</v>
      </c>
      <c r="W576" s="16">
        <v>36</v>
      </c>
      <c r="X576" s="16">
        <v>8</v>
      </c>
      <c r="Y576" s="16">
        <v>42</v>
      </c>
      <c r="Z576" s="16">
        <v>9</v>
      </c>
      <c r="AA576" s="16">
        <v>45</v>
      </c>
      <c r="AB576" s="16" t="s">
        <v>455</v>
      </c>
      <c r="AC576" s="16" t="s">
        <v>455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10426</v>
      </c>
      <c r="S577" s="16" t="s">
        <v>10427</v>
      </c>
      <c r="T577" s="16" t="s">
        <v>3997</v>
      </c>
      <c r="U577" s="16" t="s">
        <v>14945</v>
      </c>
      <c r="V577" s="16">
        <v>17</v>
      </c>
      <c r="W577" s="16">
        <v>53</v>
      </c>
      <c r="X577" s="16">
        <v>28</v>
      </c>
      <c r="Y577" s="16">
        <v>41</v>
      </c>
      <c r="Z577" s="16">
        <v>30</v>
      </c>
      <c r="AA577" s="16">
        <v>4</v>
      </c>
      <c r="AB577" s="16" t="s">
        <v>455</v>
      </c>
      <c r="AC577" s="16" t="s">
        <v>455</v>
      </c>
      <c r="AD577" s="16" t="s">
        <v>455</v>
      </c>
    </row>
    <row r="578" spans="1:30" s="16" customFormat="1" ht="14.25" customHeight="1">
      <c r="A578" s="16">
        <v>3678</v>
      </c>
      <c r="B578" s="16">
        <v>3678</v>
      </c>
      <c r="C578" s="3">
        <v>41071</v>
      </c>
      <c r="D578" s="3">
        <v>41186</v>
      </c>
      <c r="E578" s="16" t="s">
        <v>1307</v>
      </c>
      <c r="F578" s="16" t="s">
        <v>1308</v>
      </c>
      <c r="G578" s="16" t="s">
        <v>171</v>
      </c>
      <c r="H578" s="16" t="s">
        <v>15384</v>
      </c>
      <c r="I578" s="3">
        <v>41304</v>
      </c>
      <c r="J578" s="16" t="s">
        <v>3620</v>
      </c>
      <c r="K578" s="16" t="s">
        <v>3621</v>
      </c>
      <c r="L578" s="16" t="s">
        <v>5173</v>
      </c>
      <c r="M578" s="16" t="s">
        <v>13598</v>
      </c>
      <c r="N578" s="16" t="s">
        <v>15385</v>
      </c>
      <c r="O578" s="16" t="s">
        <v>6850</v>
      </c>
      <c r="P578" s="3">
        <v>41332</v>
      </c>
      <c r="Q578" s="28" t="s">
        <v>13599</v>
      </c>
      <c r="R578" s="16" t="s">
        <v>15386</v>
      </c>
      <c r="S578" s="16" t="s">
        <v>10428</v>
      </c>
      <c r="T578" s="16" t="s">
        <v>3997</v>
      </c>
      <c r="U578" s="16" t="s">
        <v>14877</v>
      </c>
      <c r="V578" s="16">
        <v>17</v>
      </c>
      <c r="W578" s="16">
        <v>57</v>
      </c>
      <c r="X578" s="16">
        <v>42</v>
      </c>
      <c r="Y578" s="16">
        <v>41</v>
      </c>
      <c r="Z578" s="16">
        <v>29</v>
      </c>
      <c r="AA578" s="16">
        <v>43</v>
      </c>
      <c r="AB578" s="16" t="s">
        <v>455</v>
      </c>
      <c r="AC578" s="16" t="s">
        <v>455</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10357</v>
      </c>
      <c r="S579" s="16" t="s">
        <v>10429</v>
      </c>
      <c r="T579" s="16" t="s">
        <v>3997</v>
      </c>
      <c r="U579" s="16" t="s">
        <v>14964</v>
      </c>
      <c r="V579" s="16">
        <v>17</v>
      </c>
      <c r="W579" s="16">
        <v>43</v>
      </c>
      <c r="X579" s="16">
        <v>49</v>
      </c>
      <c r="Y579" s="16">
        <v>46</v>
      </c>
      <c r="Z579" s="16">
        <v>11</v>
      </c>
      <c r="AA579" s="16">
        <v>29</v>
      </c>
      <c r="AB579" s="16" t="s">
        <v>455</v>
      </c>
      <c r="AC579" s="16" t="s">
        <v>455</v>
      </c>
      <c r="AD579" s="16" t="s">
        <v>455</v>
      </c>
    </row>
    <row r="580" spans="1:30" s="16" customFormat="1" ht="14.25" customHeight="1">
      <c r="A580" s="16">
        <v>3682</v>
      </c>
      <c r="B580" s="16">
        <v>3682</v>
      </c>
      <c r="C580" s="3">
        <v>41071</v>
      </c>
      <c r="D580" s="3">
        <v>41186</v>
      </c>
      <c r="E580" s="16" t="s">
        <v>1307</v>
      </c>
      <c r="F580" s="16" t="s">
        <v>1308</v>
      </c>
      <c r="G580" s="16" t="s">
        <v>171</v>
      </c>
      <c r="H580" s="16" t="s">
        <v>18444</v>
      </c>
      <c r="I580" s="3">
        <v>41304</v>
      </c>
      <c r="J580" s="16" t="s">
        <v>12733</v>
      </c>
      <c r="K580" s="16" t="s">
        <v>3626</v>
      </c>
      <c r="L580" s="16" t="s">
        <v>5173</v>
      </c>
      <c r="M580" s="16" t="s">
        <v>12050</v>
      </c>
      <c r="N580" s="16" t="s">
        <v>18445</v>
      </c>
      <c r="O580" s="16" t="s">
        <v>4884</v>
      </c>
      <c r="P580" s="3">
        <v>41403</v>
      </c>
      <c r="Q580" s="28" t="s">
        <v>7187</v>
      </c>
      <c r="R580" s="16" t="s">
        <v>18446</v>
      </c>
      <c r="S580" s="16" t="s">
        <v>10430</v>
      </c>
      <c r="T580" s="16" t="s">
        <v>14834</v>
      </c>
      <c r="U580" s="16" t="s">
        <v>18447</v>
      </c>
      <c r="V580" s="16">
        <v>17</v>
      </c>
      <c r="W580" s="16">
        <v>51</v>
      </c>
      <c r="X580" s="16">
        <v>23</v>
      </c>
      <c r="Y580" s="16">
        <v>41</v>
      </c>
      <c r="Z580" s="16">
        <v>30</v>
      </c>
      <c r="AA580" s="16">
        <v>16</v>
      </c>
      <c r="AB580" s="16" t="s">
        <v>455</v>
      </c>
      <c r="AC580" s="16" t="s">
        <v>455</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10431</v>
      </c>
      <c r="S581" s="16" t="s">
        <v>10432</v>
      </c>
      <c r="T581" s="16" t="s">
        <v>3997</v>
      </c>
      <c r="U581" s="16" t="s">
        <v>14855</v>
      </c>
      <c r="V581" s="16">
        <v>17</v>
      </c>
      <c r="W581" s="16">
        <v>51</v>
      </c>
      <c r="X581" s="16">
        <v>46</v>
      </c>
      <c r="Y581" s="16">
        <v>41</v>
      </c>
      <c r="Z581" s="16">
        <v>30</v>
      </c>
      <c r="AA581" s="16">
        <v>41</v>
      </c>
      <c r="AB581" s="16" t="s">
        <v>455</v>
      </c>
      <c r="AC581" s="16" t="s">
        <v>455</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10433</v>
      </c>
      <c r="S582" s="16" t="s">
        <v>10434</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10435</v>
      </c>
      <c r="S583" s="16" t="s">
        <v>10436</v>
      </c>
      <c r="T583" s="16" t="s">
        <v>3997</v>
      </c>
      <c r="U583" s="16" t="s">
        <v>14838</v>
      </c>
      <c r="V583" s="16">
        <v>17</v>
      </c>
      <c r="W583" s="16">
        <v>52</v>
      </c>
      <c r="X583" s="16">
        <v>46</v>
      </c>
      <c r="Y583" s="16">
        <v>41</v>
      </c>
      <c r="Z583" s="16">
        <v>30</v>
      </c>
      <c r="AA583" s="16">
        <v>15</v>
      </c>
      <c r="AB583" s="16" t="s">
        <v>455</v>
      </c>
      <c r="AC583" s="16" t="s">
        <v>455</v>
      </c>
      <c r="AD583" s="16" t="s">
        <v>455</v>
      </c>
    </row>
    <row r="584" spans="1:30" s="16" customFormat="1" ht="14.25" customHeight="1">
      <c r="A584" s="16">
        <v>3676</v>
      </c>
      <c r="B584" s="16">
        <v>3676</v>
      </c>
      <c r="C584" s="3">
        <v>41071</v>
      </c>
      <c r="D584" s="3">
        <v>41178</v>
      </c>
      <c r="E584" s="16" t="s">
        <v>1307</v>
      </c>
      <c r="F584" s="16" t="s">
        <v>1308</v>
      </c>
      <c r="G584" s="16" t="s">
        <v>171</v>
      </c>
      <c r="H584" s="16" t="s">
        <v>8601</v>
      </c>
      <c r="I584" s="3">
        <v>41186</v>
      </c>
      <c r="J584" s="16" t="s">
        <v>3638</v>
      </c>
      <c r="K584" s="16" t="s">
        <v>3639</v>
      </c>
      <c r="L584" s="16" t="s">
        <v>5173</v>
      </c>
      <c r="M584" s="16" t="s">
        <v>3640</v>
      </c>
      <c r="N584" s="16" t="s">
        <v>8634</v>
      </c>
      <c r="O584" s="16" t="s">
        <v>455</v>
      </c>
      <c r="P584" s="3">
        <v>41206</v>
      </c>
      <c r="Q584" s="28" t="s">
        <v>6821</v>
      </c>
      <c r="R584" s="16" t="s">
        <v>10437</v>
      </c>
      <c r="S584" s="16" t="s">
        <v>10438</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14.25" customHeight="1">
      <c r="A585" s="16">
        <v>3752</v>
      </c>
      <c r="B585" s="16">
        <v>3752</v>
      </c>
      <c r="C585" s="3">
        <v>41073</v>
      </c>
      <c r="D585" s="3">
        <v>41174</v>
      </c>
      <c r="E585" s="16" t="s">
        <v>1307</v>
      </c>
      <c r="F585" s="16" t="s">
        <v>1308</v>
      </c>
      <c r="G585" s="16" t="s">
        <v>3461</v>
      </c>
      <c r="H585" s="16" t="s">
        <v>12051</v>
      </c>
      <c r="I585" s="3">
        <v>41243</v>
      </c>
      <c r="J585" s="16" t="s">
        <v>15569</v>
      </c>
      <c r="K585" s="16" t="s">
        <v>3641</v>
      </c>
      <c r="L585" s="16" t="s">
        <v>5811</v>
      </c>
      <c r="M585" s="16" t="s">
        <v>15570</v>
      </c>
      <c r="N585" s="16" t="s">
        <v>12591</v>
      </c>
      <c r="O585" s="16" t="s">
        <v>5620</v>
      </c>
      <c r="P585" s="3">
        <v>41254</v>
      </c>
      <c r="Q585" s="28" t="s">
        <v>6511</v>
      </c>
      <c r="R585" s="16" t="s">
        <v>10445</v>
      </c>
      <c r="S585" s="16" t="s">
        <v>10439</v>
      </c>
      <c r="T585" s="16" t="s">
        <v>14834</v>
      </c>
      <c r="U585" s="16" t="s">
        <v>14965</v>
      </c>
      <c r="V585" s="16">
        <v>18</v>
      </c>
      <c r="W585" s="16">
        <v>53</v>
      </c>
      <c r="X585" s="16">
        <v>4</v>
      </c>
      <c r="Y585" s="16">
        <v>42</v>
      </c>
      <c r="Z585" s="16">
        <v>47</v>
      </c>
      <c r="AA585" s="16">
        <v>40</v>
      </c>
      <c r="AB585" s="16" t="s">
        <v>455</v>
      </c>
      <c r="AC585" s="16" t="s">
        <v>455</v>
      </c>
      <c r="AD585" s="16" t="s">
        <v>455</v>
      </c>
    </row>
    <row r="586" spans="1:30" s="16" customFormat="1" ht="14.25" customHeight="1">
      <c r="A586" s="16">
        <v>3753</v>
      </c>
      <c r="B586" s="16">
        <v>3753</v>
      </c>
      <c r="C586" s="3">
        <v>41073</v>
      </c>
      <c r="D586" s="3">
        <v>41174</v>
      </c>
      <c r="E586" s="16" t="s">
        <v>1307</v>
      </c>
      <c r="F586" s="16" t="s">
        <v>1308</v>
      </c>
      <c r="G586" s="16" t="s">
        <v>3461</v>
      </c>
      <c r="H586" s="16" t="s">
        <v>10440</v>
      </c>
      <c r="I586" s="3">
        <v>41242</v>
      </c>
      <c r="J586" s="16" t="s">
        <v>3642</v>
      </c>
      <c r="K586" s="16" t="s">
        <v>6512</v>
      </c>
      <c r="L586" s="16" t="s">
        <v>5811</v>
      </c>
      <c r="M586" s="16" t="s">
        <v>6513</v>
      </c>
      <c r="N586" s="16" t="s">
        <v>10441</v>
      </c>
      <c r="O586" s="16" t="s">
        <v>5620</v>
      </c>
      <c r="P586" s="3">
        <v>41243</v>
      </c>
      <c r="Q586" s="28" t="s">
        <v>6514</v>
      </c>
      <c r="R586" s="16" t="s">
        <v>10442</v>
      </c>
      <c r="S586" s="16" t="s">
        <v>10443</v>
      </c>
      <c r="T586" s="16" t="s">
        <v>3997</v>
      </c>
      <c r="U586" s="16" t="s">
        <v>14966</v>
      </c>
      <c r="V586" s="16">
        <v>18</v>
      </c>
      <c r="W586" s="16">
        <v>46</v>
      </c>
      <c r="X586" s="16">
        <v>20</v>
      </c>
      <c r="Y586" s="16">
        <v>42</v>
      </c>
      <c r="Z586" s="16">
        <v>55</v>
      </c>
      <c r="AA586" s="16">
        <v>47</v>
      </c>
      <c r="AB586" s="16" t="s">
        <v>455</v>
      </c>
      <c r="AC586" s="16" t="s">
        <v>455</v>
      </c>
      <c r="AD586" s="16" t="s">
        <v>455</v>
      </c>
    </row>
    <row r="587" spans="1:30" s="16" customFormat="1" ht="14.25" customHeight="1">
      <c r="A587" s="16">
        <v>3751</v>
      </c>
      <c r="B587" s="16">
        <v>3751</v>
      </c>
      <c r="C587" s="3">
        <v>41073</v>
      </c>
      <c r="D587" s="3">
        <v>41183</v>
      </c>
      <c r="E587" s="16" t="s">
        <v>1307</v>
      </c>
      <c r="F587" s="16" t="s">
        <v>1308</v>
      </c>
      <c r="G587" s="16" t="s">
        <v>3461</v>
      </c>
      <c r="H587" s="16" t="s">
        <v>10444</v>
      </c>
      <c r="I587" s="3">
        <v>41204</v>
      </c>
      <c r="J587" s="16" t="s">
        <v>12734</v>
      </c>
      <c r="K587" s="16" t="s">
        <v>6837</v>
      </c>
      <c r="L587" s="16" t="s">
        <v>5811</v>
      </c>
      <c r="M587" s="16" t="s">
        <v>6838</v>
      </c>
      <c r="N587" s="16" t="s">
        <v>12735</v>
      </c>
      <c r="O587" s="16" t="s">
        <v>5620</v>
      </c>
      <c r="P587" s="3">
        <v>41257</v>
      </c>
      <c r="Q587" s="28" t="s">
        <v>6839</v>
      </c>
      <c r="R587" s="16" t="s">
        <v>10445</v>
      </c>
      <c r="S587" s="16" t="s">
        <v>10446</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10447</v>
      </c>
      <c r="S588" s="16" t="s">
        <v>10448</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10449</v>
      </c>
      <c r="S589" s="16" t="s">
        <v>10450</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10451</v>
      </c>
      <c r="S590" s="16" t="s">
        <v>10452</v>
      </c>
      <c r="T590" s="16" t="s">
        <v>3997</v>
      </c>
      <c r="U590" s="16" t="s">
        <v>14967</v>
      </c>
      <c r="V590" s="16">
        <v>19</v>
      </c>
      <c r="W590" s="16">
        <v>56</v>
      </c>
      <c r="X590" s="16">
        <v>21</v>
      </c>
      <c r="Y590" s="16">
        <v>43</v>
      </c>
      <c r="Z590" s="16">
        <v>28</v>
      </c>
      <c r="AA590" s="16">
        <v>38</v>
      </c>
      <c r="AB590" s="16" t="s">
        <v>455</v>
      </c>
      <c r="AC590" s="16" t="s">
        <v>455</v>
      </c>
      <c r="AD590" s="16" t="s">
        <v>455</v>
      </c>
    </row>
    <row r="591" spans="1:30" s="16" customFormat="1" ht="14.25" customHeight="1">
      <c r="A591" s="16">
        <v>3724</v>
      </c>
      <c r="B591" s="16">
        <v>3724</v>
      </c>
      <c r="C591" s="3">
        <v>41072</v>
      </c>
      <c r="D591" s="3">
        <v>41432</v>
      </c>
      <c r="E591" s="16" t="s">
        <v>1307</v>
      </c>
      <c r="F591" s="16" t="s">
        <v>1308</v>
      </c>
      <c r="G591" s="16" t="s">
        <v>3549</v>
      </c>
      <c r="H591" s="16" t="s">
        <v>19611</v>
      </c>
      <c r="I591" s="3">
        <v>41436</v>
      </c>
      <c r="J591" s="16" t="s">
        <v>3655</v>
      </c>
      <c r="K591" s="16" t="s">
        <v>18448</v>
      </c>
      <c r="L591" s="16" t="s">
        <v>5810</v>
      </c>
      <c r="M591" s="16" t="s">
        <v>3590</v>
      </c>
      <c r="N591" s="16" t="s">
        <v>19612</v>
      </c>
      <c r="O591" s="16" t="s">
        <v>2750</v>
      </c>
      <c r="P591" s="3">
        <v>41436</v>
      </c>
      <c r="Q591" s="28" t="s">
        <v>18449</v>
      </c>
      <c r="R591" s="16" t="s">
        <v>19613</v>
      </c>
      <c r="S591" s="16" t="s">
        <v>10453</v>
      </c>
      <c r="T591" s="16" t="s">
        <v>3997</v>
      </c>
      <c r="U591" s="16" t="s">
        <v>14908</v>
      </c>
      <c r="V591" s="16">
        <v>17</v>
      </c>
      <c r="W591" s="16">
        <v>50</v>
      </c>
      <c r="X591" s="16">
        <v>67</v>
      </c>
      <c r="Y591" s="16">
        <v>41</v>
      </c>
      <c r="Z591" s="16">
        <v>22</v>
      </c>
      <c r="AA591" s="16">
        <v>42</v>
      </c>
      <c r="AB591" s="16" t="s">
        <v>455</v>
      </c>
      <c r="AC591" s="16" t="s">
        <v>455</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10454</v>
      </c>
      <c r="S592" s="16" t="s">
        <v>10455</v>
      </c>
      <c r="T592" s="16" t="s">
        <v>3997</v>
      </c>
      <c r="U592" s="16" t="s">
        <v>14968</v>
      </c>
      <c r="V592" s="16">
        <v>19</v>
      </c>
      <c r="W592" s="16">
        <v>13</v>
      </c>
      <c r="X592" s="16">
        <v>49</v>
      </c>
      <c r="Y592" s="16">
        <v>43</v>
      </c>
      <c r="Z592" s="16">
        <v>1</v>
      </c>
      <c r="AA592" s="16">
        <v>12</v>
      </c>
      <c r="AB592" s="16" t="s">
        <v>455</v>
      </c>
      <c r="AC592" s="16" t="s">
        <v>455</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10456</v>
      </c>
      <c r="T593" s="16" t="s">
        <v>14834</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20508</v>
      </c>
      <c r="L594" s="16" t="s">
        <v>4437</v>
      </c>
      <c r="M594" s="16" t="s">
        <v>3664</v>
      </c>
      <c r="N594" s="16" t="s">
        <v>4949</v>
      </c>
      <c r="O594" s="16" t="s">
        <v>4593</v>
      </c>
      <c r="P594" s="3">
        <v>41103</v>
      </c>
      <c r="Q594" s="28" t="s">
        <v>3665</v>
      </c>
      <c r="R594" s="16" t="s">
        <v>10457</v>
      </c>
      <c r="S594" s="16" t="s">
        <v>10458</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4.25" customHeight="1">
      <c r="A595" s="16">
        <v>3723</v>
      </c>
      <c r="B595" s="16">
        <v>3723</v>
      </c>
      <c r="C595" s="3">
        <v>41072</v>
      </c>
      <c r="D595" s="3">
        <v>41182</v>
      </c>
      <c r="E595" s="16" t="s">
        <v>1307</v>
      </c>
      <c r="F595" s="16" t="s">
        <v>1308</v>
      </c>
      <c r="G595" s="16" t="s">
        <v>3549</v>
      </c>
      <c r="H595" s="16" t="s">
        <v>8972</v>
      </c>
      <c r="I595" s="3">
        <v>41197</v>
      </c>
      <c r="J595" s="16" t="s">
        <v>3666</v>
      </c>
      <c r="K595" s="16" t="s">
        <v>6841</v>
      </c>
      <c r="L595" s="16" t="s">
        <v>5810</v>
      </c>
      <c r="M595" s="16" t="s">
        <v>6842</v>
      </c>
      <c r="N595" s="16" t="s">
        <v>8973</v>
      </c>
      <c r="O595" s="16" t="s">
        <v>7811</v>
      </c>
      <c r="P595" s="3">
        <v>41221</v>
      </c>
      <c r="Q595" s="28" t="s">
        <v>6843</v>
      </c>
      <c r="R595" s="16" t="s">
        <v>10459</v>
      </c>
      <c r="S595" s="16" t="s">
        <v>10460</v>
      </c>
      <c r="T595" s="16" t="s">
        <v>14834</v>
      </c>
      <c r="U595" s="16" t="s">
        <v>14864</v>
      </c>
      <c r="V595" s="16">
        <v>17</v>
      </c>
      <c r="W595" s="16">
        <v>49</v>
      </c>
      <c r="X595" s="16">
        <v>8</v>
      </c>
      <c r="Y595" s="16">
        <v>40</v>
      </c>
      <c r="Z595" s="16">
        <v>20</v>
      </c>
      <c r="AA595" s="16">
        <v>30</v>
      </c>
      <c r="AB595" s="16" t="s">
        <v>455</v>
      </c>
      <c r="AC595" s="16" t="s">
        <v>455</v>
      </c>
      <c r="AD595" s="16" t="s">
        <v>455</v>
      </c>
    </row>
    <row r="596" spans="1:30" s="16" customFormat="1" ht="14.25" customHeight="1">
      <c r="A596" s="16">
        <v>3734</v>
      </c>
      <c r="B596" s="16">
        <v>3734</v>
      </c>
      <c r="C596" s="3">
        <v>41073</v>
      </c>
      <c r="D596" s="3">
        <v>41211</v>
      </c>
      <c r="E596" s="16" t="s">
        <v>1307</v>
      </c>
      <c r="F596" s="16" t="s">
        <v>1308</v>
      </c>
      <c r="G596" s="16" t="s">
        <v>2111</v>
      </c>
      <c r="H596" s="16" t="s">
        <v>12592</v>
      </c>
      <c r="I596" s="3">
        <v>41232</v>
      </c>
      <c r="J596" s="16" t="s">
        <v>3667</v>
      </c>
      <c r="K596" s="16" t="s">
        <v>3668</v>
      </c>
      <c r="L596" s="16" t="s">
        <v>4437</v>
      </c>
      <c r="M596" s="16" t="s">
        <v>3669</v>
      </c>
      <c r="N596" s="16" t="s">
        <v>12593</v>
      </c>
      <c r="O596" s="16" t="s">
        <v>7415</v>
      </c>
      <c r="P596" s="3">
        <v>41255</v>
      </c>
      <c r="Q596" s="28" t="s">
        <v>8130</v>
      </c>
      <c r="R596" s="16" t="s">
        <v>12594</v>
      </c>
      <c r="S596" s="16" t="s">
        <v>10461</v>
      </c>
      <c r="T596" s="16" t="s">
        <v>14834</v>
      </c>
      <c r="U596" s="16" t="s">
        <v>14969</v>
      </c>
      <c r="V596" s="16">
        <v>19</v>
      </c>
      <c r="W596" s="16">
        <v>56</v>
      </c>
      <c r="X596" s="16">
        <v>43</v>
      </c>
      <c r="Y596" s="16">
        <v>43</v>
      </c>
      <c r="Z596" s="16">
        <v>29</v>
      </c>
      <c r="AA596" s="16">
        <v>28</v>
      </c>
      <c r="AB596" s="16" t="s">
        <v>455</v>
      </c>
      <c r="AC596" s="16" t="s">
        <v>455</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20347</v>
      </c>
      <c r="L597" s="16" t="s">
        <v>4437</v>
      </c>
      <c r="M597" s="16" t="s">
        <v>3671</v>
      </c>
      <c r="N597" s="16" t="s">
        <v>7190</v>
      </c>
      <c r="O597" s="16" t="s">
        <v>4884</v>
      </c>
      <c r="P597" s="3">
        <v>41165</v>
      </c>
      <c r="Q597" s="28" t="s">
        <v>6844</v>
      </c>
      <c r="R597" s="16" t="s">
        <v>10462</v>
      </c>
      <c r="S597" s="16" t="s">
        <v>10463</v>
      </c>
      <c r="T597" s="16" t="s">
        <v>3997</v>
      </c>
      <c r="U597" s="16" t="s">
        <v>455</v>
      </c>
      <c r="V597" s="16">
        <v>19</v>
      </c>
      <c r="W597" s="16">
        <v>55</v>
      </c>
      <c r="X597" s="16">
        <v>49</v>
      </c>
      <c r="Y597" s="16">
        <v>43</v>
      </c>
      <c r="Z597" s="16">
        <v>29</v>
      </c>
      <c r="AA597" s="16">
        <v>6</v>
      </c>
      <c r="AB597" s="16" t="s">
        <v>455</v>
      </c>
      <c r="AC597" s="16" t="s">
        <v>455</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10464</v>
      </c>
      <c r="S598" s="16" t="s">
        <v>10465</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14970</v>
      </c>
      <c r="L599" s="16" t="s">
        <v>4437</v>
      </c>
      <c r="M599" s="16" t="s">
        <v>3677</v>
      </c>
      <c r="N599" s="16" t="s">
        <v>4952</v>
      </c>
      <c r="O599" s="16" t="s">
        <v>4953</v>
      </c>
      <c r="P599" s="3">
        <v>41107</v>
      </c>
      <c r="Q599" s="28" t="s">
        <v>4100</v>
      </c>
      <c r="R599" s="16" t="s">
        <v>10466</v>
      </c>
      <c r="S599" s="16" t="s">
        <v>10467</v>
      </c>
      <c r="T599" s="16" t="s">
        <v>3997</v>
      </c>
      <c r="U599" s="16" t="s">
        <v>14971</v>
      </c>
      <c r="V599" s="16">
        <v>19</v>
      </c>
      <c r="W599" s="16">
        <v>56</v>
      </c>
      <c r="X599" s="16">
        <v>55</v>
      </c>
      <c r="Y599" s="16">
        <v>43</v>
      </c>
      <c r="Z599" s="16">
        <v>29</v>
      </c>
      <c r="AA599" s="16">
        <v>50</v>
      </c>
      <c r="AB599" s="16" t="s">
        <v>455</v>
      </c>
      <c r="AC599" s="16" t="s">
        <v>455</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10468</v>
      </c>
      <c r="S600" s="16" t="s">
        <v>10469</v>
      </c>
      <c r="T600" s="16" t="s">
        <v>3997</v>
      </c>
      <c r="U600" s="16" t="s">
        <v>455</v>
      </c>
      <c r="V600" s="16">
        <v>19</v>
      </c>
      <c r="W600" s="16">
        <v>57</v>
      </c>
      <c r="X600" s="16">
        <v>8</v>
      </c>
      <c r="Y600" s="16">
        <v>43</v>
      </c>
      <c r="Z600" s="16">
        <v>28</v>
      </c>
      <c r="AA600" s="16">
        <v>59</v>
      </c>
      <c r="AB600" s="16" t="s">
        <v>455</v>
      </c>
      <c r="AC600" s="16" t="s">
        <v>455</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10470</v>
      </c>
      <c r="S601" s="16" t="s">
        <v>10471</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4.25" customHeight="1">
      <c r="A602" s="16">
        <v>3658</v>
      </c>
      <c r="B602" s="16">
        <v>3658</v>
      </c>
      <c r="C602" s="3">
        <v>41066</v>
      </c>
      <c r="D602" s="3">
        <v>41175</v>
      </c>
      <c r="E602" s="16" t="s">
        <v>1307</v>
      </c>
      <c r="F602" s="16" t="s">
        <v>1308</v>
      </c>
      <c r="G602" s="16" t="s">
        <v>3482</v>
      </c>
      <c r="H602" s="16" t="s">
        <v>13115</v>
      </c>
      <c r="I602" s="3">
        <v>41204</v>
      </c>
      <c r="J602" s="16" t="s">
        <v>3684</v>
      </c>
      <c r="K602" s="16" t="s">
        <v>3685</v>
      </c>
      <c r="L602" s="16" t="s">
        <v>5812</v>
      </c>
      <c r="M602" s="16" t="s">
        <v>6824</v>
      </c>
      <c r="N602" s="16" t="s">
        <v>13116</v>
      </c>
      <c r="O602" s="16" t="s">
        <v>13109</v>
      </c>
      <c r="P602" s="3">
        <v>41263</v>
      </c>
      <c r="Q602" s="28" t="s">
        <v>6825</v>
      </c>
      <c r="R602" s="16" t="s">
        <v>13117</v>
      </c>
      <c r="S602" s="16" t="s">
        <v>10472</v>
      </c>
      <c r="T602" s="16" t="s">
        <v>14834</v>
      </c>
      <c r="U602" s="16" t="s">
        <v>14969</v>
      </c>
      <c r="V602" s="16">
        <v>17</v>
      </c>
      <c r="W602" s="16">
        <v>44</v>
      </c>
      <c r="X602" s="16">
        <v>23</v>
      </c>
      <c r="Y602" s="16">
        <v>46</v>
      </c>
      <c r="Z602" s="16">
        <v>9</v>
      </c>
      <c r="AA602" s="16">
        <v>47</v>
      </c>
      <c r="AB602" s="16" t="s">
        <v>455</v>
      </c>
      <c r="AC602" s="16" t="s">
        <v>455</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10473</v>
      </c>
      <c r="S603" s="16" t="s">
        <v>10474</v>
      </c>
      <c r="T603" s="16" t="s">
        <v>3997</v>
      </c>
      <c r="U603" s="16" t="s">
        <v>14933</v>
      </c>
      <c r="V603" s="16">
        <v>17</v>
      </c>
      <c r="W603" s="16">
        <v>45</v>
      </c>
      <c r="X603" s="16">
        <v>1</v>
      </c>
      <c r="Y603" s="16">
        <v>46</v>
      </c>
      <c r="Z603" s="16">
        <v>10</v>
      </c>
      <c r="AA603" s="16">
        <v>47</v>
      </c>
      <c r="AB603" s="16" t="s">
        <v>455</v>
      </c>
      <c r="AC603" s="16" t="s">
        <v>455</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10475</v>
      </c>
      <c r="S604" s="16" t="s">
        <v>10476</v>
      </c>
      <c r="T604" s="16" t="s">
        <v>3997</v>
      </c>
      <c r="U604" s="16" t="s">
        <v>455</v>
      </c>
      <c r="V604" s="16">
        <v>17</v>
      </c>
      <c r="W604" s="16">
        <v>46</v>
      </c>
      <c r="X604" s="16">
        <v>14</v>
      </c>
      <c r="Y604" s="16">
        <v>47</v>
      </c>
      <c r="Z604" s="16">
        <v>5</v>
      </c>
      <c r="AA604" s="16">
        <v>33</v>
      </c>
      <c r="AB604" s="16" t="s">
        <v>455</v>
      </c>
      <c r="AC604" s="16" t="s">
        <v>455</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15316</v>
      </c>
      <c r="K605" s="16" t="s">
        <v>3693</v>
      </c>
      <c r="L605" s="16" t="s">
        <v>4511</v>
      </c>
      <c r="M605" s="16" t="s">
        <v>3694</v>
      </c>
      <c r="N605" s="16" t="s">
        <v>6262</v>
      </c>
      <c r="O605" s="16" t="s">
        <v>4884</v>
      </c>
      <c r="P605" s="3">
        <v>41137</v>
      </c>
      <c r="Q605" s="28" t="s">
        <v>3695</v>
      </c>
      <c r="R605" s="16" t="s">
        <v>10477</v>
      </c>
      <c r="S605" s="16" t="s">
        <v>10478</v>
      </c>
      <c r="T605" s="16" t="s">
        <v>3997</v>
      </c>
      <c r="U605" s="16" t="s">
        <v>14897</v>
      </c>
      <c r="V605" s="16">
        <v>18</v>
      </c>
      <c r="W605" s="16">
        <v>10</v>
      </c>
      <c r="X605" s="16">
        <v>40</v>
      </c>
      <c r="Y605" s="16">
        <v>46</v>
      </c>
      <c r="Z605" s="16">
        <v>48</v>
      </c>
      <c r="AA605" s="16">
        <v>23</v>
      </c>
      <c r="AB605" s="16" t="s">
        <v>455</v>
      </c>
      <c r="AC605" s="16" t="s">
        <v>455</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10479</v>
      </c>
      <c r="S606" s="16" t="s">
        <v>10480</v>
      </c>
      <c r="T606" s="16" t="s">
        <v>3997</v>
      </c>
      <c r="U606" s="16" t="s">
        <v>14859</v>
      </c>
      <c r="V606" s="16">
        <v>18</v>
      </c>
      <c r="W606" s="16">
        <v>3</v>
      </c>
      <c r="X606" s="16">
        <v>31</v>
      </c>
      <c r="Y606" s="16">
        <v>46</v>
      </c>
      <c r="Z606" s="16">
        <v>41</v>
      </c>
      <c r="AA606" s="16">
        <v>26</v>
      </c>
      <c r="AB606" s="16" t="s">
        <v>455</v>
      </c>
      <c r="AC606" s="16" t="s">
        <v>455</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10481</v>
      </c>
      <c r="S607" s="16" t="s">
        <v>10482</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4.25" customHeight="1">
      <c r="A608" s="16">
        <v>3650</v>
      </c>
      <c r="B608" s="16">
        <v>3650</v>
      </c>
      <c r="C608" s="3">
        <v>41066</v>
      </c>
      <c r="D608" s="3">
        <v>41176</v>
      </c>
      <c r="E608" s="16" t="s">
        <v>1307</v>
      </c>
      <c r="F608" s="16" t="s">
        <v>1308</v>
      </c>
      <c r="G608" s="16" t="s">
        <v>2392</v>
      </c>
      <c r="H608" s="16" t="s">
        <v>13118</v>
      </c>
      <c r="I608" s="3">
        <v>41204</v>
      </c>
      <c r="J608" s="16" t="s">
        <v>3713</v>
      </c>
      <c r="K608" s="16" t="s">
        <v>3714</v>
      </c>
      <c r="L608" s="16" t="s">
        <v>4496</v>
      </c>
      <c r="M608" s="16" t="s">
        <v>6826</v>
      </c>
      <c r="N608" s="16" t="s">
        <v>13119</v>
      </c>
      <c r="O608" s="16" t="s">
        <v>9206</v>
      </c>
      <c r="P608" s="3">
        <v>41263</v>
      </c>
      <c r="Q608" s="28" t="s">
        <v>6827</v>
      </c>
      <c r="R608" s="16" t="s">
        <v>13120</v>
      </c>
      <c r="S608" s="16" t="s">
        <v>9940</v>
      </c>
      <c r="T608" s="16" t="s">
        <v>14834</v>
      </c>
      <c r="U608" s="16" t="s">
        <v>14969</v>
      </c>
      <c r="V608" s="16">
        <v>17</v>
      </c>
      <c r="W608" s="16">
        <v>46</v>
      </c>
      <c r="X608" s="16">
        <v>12</v>
      </c>
      <c r="Y608" s="16">
        <v>47</v>
      </c>
      <c r="Z608" s="16">
        <v>5</v>
      </c>
      <c r="AA608" s="16">
        <v>43</v>
      </c>
      <c r="AB608" s="16" t="s">
        <v>455</v>
      </c>
      <c r="AC608" s="16" t="s">
        <v>455</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20509</v>
      </c>
      <c r="K609" s="16" t="s">
        <v>3741</v>
      </c>
      <c r="L609" s="16" t="s">
        <v>4202</v>
      </c>
      <c r="M609" s="16" t="s">
        <v>3742</v>
      </c>
      <c r="N609" s="16" t="s">
        <v>5309</v>
      </c>
      <c r="O609" s="16" t="s">
        <v>5310</v>
      </c>
      <c r="P609" s="3">
        <v>41117</v>
      </c>
      <c r="Q609" s="28" t="s">
        <v>3743</v>
      </c>
      <c r="R609" s="16" t="s">
        <v>10483</v>
      </c>
      <c r="S609" s="16" t="s">
        <v>10484</v>
      </c>
      <c r="T609" s="16" t="s">
        <v>3997</v>
      </c>
      <c r="U609" s="16" t="s">
        <v>14972</v>
      </c>
      <c r="V609" s="16">
        <v>19</v>
      </c>
      <c r="W609" s="16">
        <v>49</v>
      </c>
      <c r="X609" s="16">
        <v>4</v>
      </c>
      <c r="Y609" s="16">
        <v>43</v>
      </c>
      <c r="Z609" s="16">
        <v>4</v>
      </c>
      <c r="AA609" s="16">
        <v>3</v>
      </c>
      <c r="AB609" s="16" t="s">
        <v>455</v>
      </c>
      <c r="AC609" s="16" t="s">
        <v>455</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10485</v>
      </c>
      <c r="S610" s="16" t="s">
        <v>10486</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4.25" customHeight="1">
      <c r="A611" s="16">
        <v>3672</v>
      </c>
      <c r="B611" s="16">
        <v>3672</v>
      </c>
      <c r="C611" s="3">
        <v>41071</v>
      </c>
      <c r="D611" s="3">
        <v>41200</v>
      </c>
      <c r="E611" s="16" t="s">
        <v>1307</v>
      </c>
      <c r="F611" s="16" t="s">
        <v>1308</v>
      </c>
      <c r="G611" s="16" t="s">
        <v>3550</v>
      </c>
      <c r="H611" s="16" t="s">
        <v>17529</v>
      </c>
      <c r="I611" s="3">
        <v>41197</v>
      </c>
      <c r="J611" s="16" t="s">
        <v>3748</v>
      </c>
      <c r="K611" s="16" t="s">
        <v>3749</v>
      </c>
      <c r="L611" s="16" t="s">
        <v>4956</v>
      </c>
      <c r="M611" s="16" t="s">
        <v>3750</v>
      </c>
      <c r="N611" s="16" t="s">
        <v>17530</v>
      </c>
      <c r="O611" s="16" t="s">
        <v>7205</v>
      </c>
      <c r="P611" s="3">
        <v>41383</v>
      </c>
      <c r="Q611" s="28" t="s">
        <v>6828</v>
      </c>
      <c r="R611" s="16" t="s">
        <v>17531</v>
      </c>
      <c r="S611" s="16" t="s">
        <v>10487</v>
      </c>
      <c r="T611" s="16" t="s">
        <v>14834</v>
      </c>
      <c r="U611" s="16" t="s">
        <v>14919</v>
      </c>
      <c r="V611" s="16">
        <v>17</v>
      </c>
      <c r="W611" s="16">
        <v>55</v>
      </c>
      <c r="X611" s="16">
        <v>49</v>
      </c>
      <c r="Y611" s="16">
        <v>41</v>
      </c>
      <c r="Z611" s="16">
        <v>54</v>
      </c>
      <c r="AA611" s="16">
        <v>45</v>
      </c>
      <c r="AB611" s="16" t="s">
        <v>455</v>
      </c>
      <c r="AC611" s="16" t="s">
        <v>455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10488</v>
      </c>
      <c r="S612" s="16" t="s">
        <v>10489</v>
      </c>
      <c r="T612" s="16" t="s">
        <v>3997</v>
      </c>
      <c r="U612" s="16" t="s">
        <v>14860</v>
      </c>
      <c r="V612" s="16">
        <v>17</v>
      </c>
      <c r="W612" s="16">
        <v>51</v>
      </c>
      <c r="X612" s="16">
        <v>10</v>
      </c>
      <c r="Y612" s="16">
        <v>41</v>
      </c>
      <c r="Z612" s="16">
        <v>29</v>
      </c>
      <c r="AA612" s="16">
        <v>14</v>
      </c>
      <c r="AB612" s="16" t="s">
        <v>455</v>
      </c>
      <c r="AC612" s="16" t="s">
        <v>455</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10490</v>
      </c>
      <c r="S613" s="16" t="s">
        <v>10491</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4.25" customHeight="1">
      <c r="A614" s="16">
        <v>3783</v>
      </c>
      <c r="B614" s="16">
        <v>3783</v>
      </c>
      <c r="C614" s="3">
        <v>41079</v>
      </c>
      <c r="D614" s="3">
        <v>41474</v>
      </c>
      <c r="E614" s="16" t="s">
        <v>1307</v>
      </c>
      <c r="F614" s="16" t="s">
        <v>14084</v>
      </c>
      <c r="G614" s="16" t="s">
        <v>3755</v>
      </c>
      <c r="H614" s="16" t="s">
        <v>19886</v>
      </c>
      <c r="I614" s="16" t="s">
        <v>455</v>
      </c>
      <c r="J614" s="16" t="s">
        <v>3760</v>
      </c>
      <c r="K614" s="16" t="s">
        <v>3761</v>
      </c>
      <c r="L614" s="16" t="s">
        <v>4958</v>
      </c>
      <c r="M614" s="16" t="s">
        <v>3762</v>
      </c>
      <c r="N614" s="16" t="s">
        <v>19887</v>
      </c>
      <c r="O614" s="16" t="s">
        <v>19880</v>
      </c>
      <c r="P614" s="3">
        <v>41452</v>
      </c>
      <c r="Q614" s="16" t="s">
        <v>4959</v>
      </c>
      <c r="R614" s="16" t="s">
        <v>19888</v>
      </c>
      <c r="S614" s="16" t="s">
        <v>10492</v>
      </c>
      <c r="T614" s="16" t="s">
        <v>14834</v>
      </c>
      <c r="U614" s="16" t="s">
        <v>15400</v>
      </c>
      <c r="V614" s="16">
        <v>21</v>
      </c>
      <c r="W614" s="16">
        <v>21</v>
      </c>
      <c r="X614" s="16">
        <v>0</v>
      </c>
      <c r="Y614" s="16">
        <v>44</v>
      </c>
      <c r="Z614" s="16">
        <v>1</v>
      </c>
      <c r="AA614" s="16">
        <v>87</v>
      </c>
      <c r="AB614" s="16" t="s">
        <v>455</v>
      </c>
      <c r="AC614" s="16" t="s">
        <v>455</v>
      </c>
      <c r="AD614" s="16" t="s">
        <v>455</v>
      </c>
    </row>
    <row r="615" spans="1:30" s="16" customFormat="1" ht="14.25"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10493</v>
      </c>
      <c r="S615" s="16" t="s">
        <v>10494</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10495</v>
      </c>
      <c r="S616" s="16" t="s">
        <v>10496</v>
      </c>
      <c r="T616" s="16" t="s">
        <v>3997</v>
      </c>
      <c r="U616" s="16" t="s">
        <v>14973</v>
      </c>
      <c r="V616" s="16">
        <v>19</v>
      </c>
      <c r="W616" s="16">
        <v>5</v>
      </c>
      <c r="X616" s="16">
        <v>23</v>
      </c>
      <c r="Y616" s="16">
        <v>43</v>
      </c>
      <c r="Z616" s="16">
        <v>8</v>
      </c>
      <c r="AA616" s="16">
        <v>18</v>
      </c>
      <c r="AB616" s="16" t="s">
        <v>455</v>
      </c>
      <c r="AC616" s="16" t="s">
        <v>455</v>
      </c>
      <c r="AD616" s="16" t="s">
        <v>455</v>
      </c>
    </row>
    <row r="617" spans="1:30" s="16" customFormat="1" ht="14.25" customHeight="1">
      <c r="A617" s="16">
        <v>3662</v>
      </c>
      <c r="B617" s="16">
        <v>3662</v>
      </c>
      <c r="C617" s="3">
        <v>41066</v>
      </c>
      <c r="D617" s="3">
        <v>41111</v>
      </c>
      <c r="E617" s="16" t="s">
        <v>1307</v>
      </c>
      <c r="F617" s="16" t="s">
        <v>1308</v>
      </c>
      <c r="G617" s="16" t="s">
        <v>3942</v>
      </c>
      <c r="H617" s="16" t="s">
        <v>8494</v>
      </c>
      <c r="I617" s="3">
        <v>41141</v>
      </c>
      <c r="J617" s="16" t="s">
        <v>3943</v>
      </c>
      <c r="K617" s="16" t="s">
        <v>3944</v>
      </c>
      <c r="L617" s="16" t="s">
        <v>5100</v>
      </c>
      <c r="M617" s="16" t="s">
        <v>5101</v>
      </c>
      <c r="N617" s="16" t="s">
        <v>8602</v>
      </c>
      <c r="O617" s="16" t="s">
        <v>4593</v>
      </c>
      <c r="P617" s="3">
        <v>41205</v>
      </c>
      <c r="Q617" s="28" t="s">
        <v>3945</v>
      </c>
      <c r="R617" s="16" t="s">
        <v>10497</v>
      </c>
      <c r="S617" s="16" t="s">
        <v>10498</v>
      </c>
      <c r="T617" s="16" t="s">
        <v>3997</v>
      </c>
      <c r="U617" s="16" t="s">
        <v>14974</v>
      </c>
      <c r="V617" s="16">
        <v>18</v>
      </c>
      <c r="W617" s="16">
        <v>56</v>
      </c>
      <c r="X617" s="16">
        <v>47</v>
      </c>
      <c r="Y617" s="16">
        <v>46</v>
      </c>
      <c r="Z617" s="16">
        <v>40</v>
      </c>
      <c r="AA617" s="16">
        <v>27</v>
      </c>
      <c r="AB617" s="16" t="s">
        <v>455</v>
      </c>
      <c r="AC617" s="16" t="s">
        <v>455</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10499</v>
      </c>
      <c r="S618" s="16" t="s">
        <v>10500</v>
      </c>
      <c r="T618" s="16" t="s">
        <v>3997</v>
      </c>
      <c r="U618" s="16" t="s">
        <v>14975</v>
      </c>
      <c r="V618" s="16">
        <v>19</v>
      </c>
      <c r="W618" s="16">
        <v>57</v>
      </c>
      <c r="X618" s="16">
        <v>5</v>
      </c>
      <c r="Y618" s="16">
        <v>44</v>
      </c>
      <c r="Z618" s="16">
        <v>8</v>
      </c>
      <c r="AA618" s="16">
        <v>59</v>
      </c>
      <c r="AB618" s="16" t="s">
        <v>455</v>
      </c>
      <c r="AC618" s="16" t="s">
        <v>455</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10501</v>
      </c>
      <c r="S619" s="16" t="s">
        <v>10502</v>
      </c>
      <c r="T619" s="16" t="s">
        <v>3997</v>
      </c>
      <c r="U619" s="16" t="s">
        <v>14976</v>
      </c>
      <c r="V619" s="16">
        <v>19</v>
      </c>
      <c r="W619" s="16">
        <v>56</v>
      </c>
      <c r="X619" s="16">
        <v>24</v>
      </c>
      <c r="Y619" s="16">
        <v>44</v>
      </c>
      <c r="Z619" s="16">
        <v>6</v>
      </c>
      <c r="AA619" s="16">
        <v>51</v>
      </c>
      <c r="AB619" s="16" t="s">
        <v>455</v>
      </c>
      <c r="AC619" s="16" t="s">
        <v>455</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10503</v>
      </c>
      <c r="S620" s="16" t="s">
        <v>10504</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10505</v>
      </c>
      <c r="S621" s="16" t="s">
        <v>10506</v>
      </c>
      <c r="T621" s="16" t="s">
        <v>3997</v>
      </c>
      <c r="U621" s="16" t="s">
        <v>14857</v>
      </c>
      <c r="V621" s="16">
        <v>19</v>
      </c>
      <c r="W621" s="16">
        <v>56</v>
      </c>
      <c r="X621" s="16">
        <v>49</v>
      </c>
      <c r="Y621" s="16">
        <v>44</v>
      </c>
      <c r="Z621" s="16">
        <v>9</v>
      </c>
      <c r="AA621" s="16">
        <v>31</v>
      </c>
      <c r="AB621" s="16" t="s">
        <v>455</v>
      </c>
      <c r="AC621" s="16" t="s">
        <v>455</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20510</v>
      </c>
      <c r="L622" s="16" t="s">
        <v>4669</v>
      </c>
      <c r="M622" s="16" t="s">
        <v>3963</v>
      </c>
      <c r="N622" s="16" t="s">
        <v>5311</v>
      </c>
      <c r="O622" s="16" t="s">
        <v>1570</v>
      </c>
      <c r="P622" s="3">
        <v>41116</v>
      </c>
      <c r="Q622" s="16" t="s">
        <v>3964</v>
      </c>
      <c r="R622" s="16" t="s">
        <v>10507</v>
      </c>
      <c r="S622" s="16" t="s">
        <v>10508</v>
      </c>
      <c r="T622" s="16" t="s">
        <v>3997</v>
      </c>
      <c r="U622" s="16" t="s">
        <v>14977</v>
      </c>
      <c r="V622" s="16">
        <v>19</v>
      </c>
      <c r="W622" s="16">
        <v>57</v>
      </c>
      <c r="X622" s="16">
        <v>44</v>
      </c>
      <c r="Y622" s="16">
        <v>44</v>
      </c>
      <c r="Z622" s="16">
        <v>9</v>
      </c>
      <c r="AA622" s="16">
        <v>42</v>
      </c>
      <c r="AB622" s="16" t="s">
        <v>455</v>
      </c>
      <c r="AC622" s="16" t="s">
        <v>455</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10509</v>
      </c>
      <c r="S623" s="16" t="s">
        <v>10510</v>
      </c>
      <c r="T623" s="16" t="s">
        <v>3997</v>
      </c>
      <c r="U623" s="16" t="s">
        <v>14953</v>
      </c>
      <c r="V623" s="16">
        <v>19</v>
      </c>
      <c r="W623" s="16">
        <v>56</v>
      </c>
      <c r="X623" s="16">
        <v>43</v>
      </c>
      <c r="Y623" s="16">
        <v>44</v>
      </c>
      <c r="Z623" s="16">
        <v>10</v>
      </c>
      <c r="AA623" s="16">
        <v>54</v>
      </c>
      <c r="AB623" s="16" t="s">
        <v>455</v>
      </c>
      <c r="AC623" s="16" t="s">
        <v>455</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20511</v>
      </c>
      <c r="K624" s="16" t="s">
        <v>3969</v>
      </c>
      <c r="L624" s="16" t="s">
        <v>4671</v>
      </c>
      <c r="M624" s="16" t="s">
        <v>3970</v>
      </c>
      <c r="N624" s="16" t="s">
        <v>5691</v>
      </c>
      <c r="O624" s="16" t="s">
        <v>1570</v>
      </c>
      <c r="P624" s="3">
        <v>41122</v>
      </c>
      <c r="Q624" s="16" t="s">
        <v>3971</v>
      </c>
      <c r="R624" s="16" t="s">
        <v>10511</v>
      </c>
      <c r="S624" s="16" t="s">
        <v>10512</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15786</v>
      </c>
      <c r="K625" s="16" t="s">
        <v>3972</v>
      </c>
      <c r="L625" s="16" t="s">
        <v>4672</v>
      </c>
      <c r="M625" s="16" t="s">
        <v>3973</v>
      </c>
      <c r="N625" s="16" t="s">
        <v>5693</v>
      </c>
      <c r="O625" s="16" t="s">
        <v>5694</v>
      </c>
      <c r="P625" s="3">
        <v>41122</v>
      </c>
      <c r="Q625" s="16" t="s">
        <v>3974</v>
      </c>
      <c r="R625" s="16" t="s">
        <v>10513</v>
      </c>
      <c r="S625" s="16" t="s">
        <v>10514</v>
      </c>
      <c r="T625" s="16" t="s">
        <v>3997</v>
      </c>
      <c r="U625" s="16" t="s">
        <v>14978</v>
      </c>
      <c r="V625" s="16">
        <v>19</v>
      </c>
      <c r="W625" s="16">
        <v>50</v>
      </c>
      <c r="X625" s="16">
        <v>24</v>
      </c>
      <c r="Y625" s="16">
        <v>44</v>
      </c>
      <c r="Z625" s="16">
        <v>9</v>
      </c>
      <c r="AA625" s="16">
        <v>5</v>
      </c>
      <c r="AB625" s="16" t="s">
        <v>455</v>
      </c>
      <c r="AC625" s="16" t="s">
        <v>455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12193</v>
      </c>
      <c r="K626" s="16" t="s">
        <v>3975</v>
      </c>
      <c r="L626" s="16" t="s">
        <v>4673</v>
      </c>
      <c r="M626" s="16">
        <v>3135922933</v>
      </c>
      <c r="N626" s="16" t="s">
        <v>9466</v>
      </c>
      <c r="O626" s="16" t="s">
        <v>3734</v>
      </c>
      <c r="P626" s="3">
        <v>41110</v>
      </c>
      <c r="Q626" s="16" t="s">
        <v>3976</v>
      </c>
      <c r="R626" s="16" t="s">
        <v>10515</v>
      </c>
      <c r="S626" s="16" t="s">
        <v>10516</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10517</v>
      </c>
      <c r="S627" s="16" t="s">
        <v>10518</v>
      </c>
      <c r="T627" s="16" t="s">
        <v>3997</v>
      </c>
      <c r="U627" s="16" t="s">
        <v>14979</v>
      </c>
      <c r="V627" s="16">
        <v>19</v>
      </c>
      <c r="W627" s="16">
        <v>55</v>
      </c>
      <c r="X627" s="16">
        <v>40</v>
      </c>
      <c r="Y627" s="16">
        <v>44</v>
      </c>
      <c r="Z627" s="16">
        <v>6</v>
      </c>
      <c r="AA627" s="16">
        <v>7</v>
      </c>
      <c r="AB627" s="16" t="s">
        <v>455</v>
      </c>
      <c r="AC627" s="16" t="s">
        <v>455</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10519</v>
      </c>
      <c r="S628" s="16" t="s">
        <v>10520</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10521</v>
      </c>
      <c r="S629" s="16" t="s">
        <v>10522</v>
      </c>
      <c r="T629" s="16" t="s">
        <v>3997</v>
      </c>
      <c r="U629" s="16" t="s">
        <v>14857</v>
      </c>
      <c r="V629" s="16">
        <v>19</v>
      </c>
      <c r="W629" s="16">
        <v>56</v>
      </c>
      <c r="X629" s="16">
        <v>3</v>
      </c>
      <c r="Y629" s="16">
        <v>44</v>
      </c>
      <c r="Z629" s="16">
        <v>8</v>
      </c>
      <c r="AA629" s="16">
        <v>7</v>
      </c>
      <c r="AB629" s="16" t="s">
        <v>455</v>
      </c>
      <c r="AC629" s="16" t="s">
        <v>455</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20512</v>
      </c>
      <c r="K630" s="16" t="s">
        <v>3989</v>
      </c>
      <c r="L630" s="16" t="s">
        <v>4676</v>
      </c>
      <c r="M630" s="16" t="s">
        <v>3990</v>
      </c>
      <c r="N630" s="16" t="s">
        <v>5549</v>
      </c>
      <c r="O630" s="16" t="s">
        <v>3734</v>
      </c>
      <c r="P630" s="3">
        <v>41115</v>
      </c>
      <c r="Q630" s="16" t="s">
        <v>3991</v>
      </c>
      <c r="R630" s="16" t="s">
        <v>10523</v>
      </c>
      <c r="S630" s="16" t="s">
        <v>10524</v>
      </c>
      <c r="T630" s="16" t="s">
        <v>3997</v>
      </c>
      <c r="U630" s="16" t="s">
        <v>14905</v>
      </c>
      <c r="V630" s="16">
        <v>19</v>
      </c>
      <c r="W630" s="16">
        <v>56</v>
      </c>
      <c r="X630" s="16">
        <v>17</v>
      </c>
      <c r="Y630" s="16">
        <v>44</v>
      </c>
      <c r="Z630" s="16">
        <v>10</v>
      </c>
      <c r="AA630" s="16">
        <v>32</v>
      </c>
      <c r="AB630" s="16" t="s">
        <v>455</v>
      </c>
      <c r="AC630" s="16" t="s">
        <v>455</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20513</v>
      </c>
      <c r="K631" s="16" t="s">
        <v>3992</v>
      </c>
      <c r="L631" s="16" t="s">
        <v>4677</v>
      </c>
      <c r="M631" s="16" t="s">
        <v>15787</v>
      </c>
      <c r="N631" s="16" t="s">
        <v>5314</v>
      </c>
      <c r="O631" s="16" t="s">
        <v>455</v>
      </c>
      <c r="P631" s="3">
        <v>41116</v>
      </c>
      <c r="Q631" s="16" t="s">
        <v>3993</v>
      </c>
      <c r="R631" s="16" t="s">
        <v>10525</v>
      </c>
      <c r="S631" s="16" t="s">
        <v>10526</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20514</v>
      </c>
      <c r="K632" s="16" t="s">
        <v>3994</v>
      </c>
      <c r="L632" s="16" t="s">
        <v>4678</v>
      </c>
      <c r="M632" s="16" t="s">
        <v>3995</v>
      </c>
      <c r="N632" s="16" t="s">
        <v>5270</v>
      </c>
      <c r="O632" s="16" t="s">
        <v>5271</v>
      </c>
      <c r="P632" s="3">
        <v>41116</v>
      </c>
      <c r="Q632" s="16" t="s">
        <v>3996</v>
      </c>
      <c r="R632" s="16" t="s">
        <v>10527</v>
      </c>
      <c r="S632" s="16" t="s">
        <v>10528</v>
      </c>
      <c r="T632" s="16" t="s">
        <v>3997</v>
      </c>
      <c r="U632" s="16" t="s">
        <v>14945</v>
      </c>
      <c r="V632" s="16">
        <v>19</v>
      </c>
      <c r="W632" s="16">
        <v>55</v>
      </c>
      <c r="X632" s="16">
        <v>49</v>
      </c>
      <c r="Y632" s="16">
        <v>44</v>
      </c>
      <c r="Z632" s="16">
        <v>9</v>
      </c>
      <c r="AA632" s="16">
        <v>53</v>
      </c>
      <c r="AB632" s="16" t="s">
        <v>455</v>
      </c>
      <c r="AC632" s="16" t="s">
        <v>455</v>
      </c>
      <c r="AD632" s="16" t="s">
        <v>455</v>
      </c>
    </row>
    <row r="633" spans="1:30" s="16" customFormat="1" ht="14.25" customHeight="1">
      <c r="A633" s="16">
        <v>3656</v>
      </c>
      <c r="B633" s="16">
        <v>3656</v>
      </c>
      <c r="C633" s="3">
        <v>41066</v>
      </c>
      <c r="D633" s="3">
        <v>41151</v>
      </c>
      <c r="E633" s="16" t="s">
        <v>1307</v>
      </c>
      <c r="F633" s="16" t="s">
        <v>1308</v>
      </c>
      <c r="G633" s="16" t="s">
        <v>4005</v>
      </c>
      <c r="H633" s="16" t="s">
        <v>15895</v>
      </c>
      <c r="I633" s="3">
        <v>41169</v>
      </c>
      <c r="J633" s="16" t="s">
        <v>4018</v>
      </c>
      <c r="K633" s="16" t="s">
        <v>6515</v>
      </c>
      <c r="L633" s="16" t="s">
        <v>4961</v>
      </c>
      <c r="M633" s="16" t="s">
        <v>4019</v>
      </c>
      <c r="N633" s="16" t="s">
        <v>15948</v>
      </c>
      <c r="O633" s="16" t="s">
        <v>4884</v>
      </c>
      <c r="P633" s="3">
        <v>41367</v>
      </c>
      <c r="Q633" s="28" t="s">
        <v>6516</v>
      </c>
      <c r="R633" s="16" t="s">
        <v>15896</v>
      </c>
      <c r="S633" s="16" t="s">
        <v>10529</v>
      </c>
      <c r="T633" s="16" t="s">
        <v>14834</v>
      </c>
      <c r="U633" s="16" t="s">
        <v>15044</v>
      </c>
      <c r="V633" s="16">
        <v>19</v>
      </c>
      <c r="W633" s="16">
        <v>6</v>
      </c>
      <c r="X633" s="16">
        <v>62</v>
      </c>
      <c r="Y633" s="16">
        <v>46</v>
      </c>
      <c r="Z633" s="16">
        <v>40</v>
      </c>
      <c r="AA633" s="16">
        <v>78</v>
      </c>
      <c r="AB633" s="16" t="s">
        <v>455</v>
      </c>
      <c r="AC633" s="16" t="s">
        <v>455</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10530</v>
      </c>
      <c r="S634" s="16" t="s">
        <v>10531</v>
      </c>
      <c r="T634" s="16" t="s">
        <v>14834</v>
      </c>
      <c r="U634" s="16" t="s">
        <v>14980</v>
      </c>
      <c r="V634" s="16">
        <v>19</v>
      </c>
      <c r="W634" s="16">
        <v>6</v>
      </c>
      <c r="X634" s="16">
        <v>44</v>
      </c>
      <c r="Y634" s="16">
        <v>46</v>
      </c>
      <c r="Z634" s="16">
        <v>40</v>
      </c>
      <c r="AA634" s="16">
        <v>56</v>
      </c>
      <c r="AB634" s="16" t="s">
        <v>455</v>
      </c>
      <c r="AC634" s="16" t="s">
        <v>455</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10532</v>
      </c>
      <c r="S635" s="16" t="s">
        <v>10533</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10534</v>
      </c>
      <c r="S636" s="16" t="s">
        <v>10535</v>
      </c>
      <c r="T636" s="16" t="s">
        <v>3997</v>
      </c>
      <c r="U636" s="16" t="s">
        <v>14976</v>
      </c>
      <c r="V636" s="16">
        <v>19</v>
      </c>
      <c r="W636" s="16">
        <v>53</v>
      </c>
      <c r="X636" s="16">
        <v>37</v>
      </c>
      <c r="Y636" s="16">
        <v>44</v>
      </c>
      <c r="Z636" s="16">
        <v>16</v>
      </c>
      <c r="AA636" s="16">
        <v>16</v>
      </c>
      <c r="AB636" s="16" t="s">
        <v>455</v>
      </c>
      <c r="AC636" s="16" t="s">
        <v>455</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10536</v>
      </c>
      <c r="S637" s="16" t="s">
        <v>10537</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14726</v>
      </c>
      <c r="L638" s="16" t="s">
        <v>4682</v>
      </c>
      <c r="M638" s="16" t="s">
        <v>4111</v>
      </c>
      <c r="N638" s="16" t="s">
        <v>5701</v>
      </c>
      <c r="O638" s="16" t="s">
        <v>5266</v>
      </c>
      <c r="P638" s="3">
        <v>41124</v>
      </c>
      <c r="Q638" s="16" t="s">
        <v>455</v>
      </c>
      <c r="R638" s="16" t="s">
        <v>10538</v>
      </c>
      <c r="S638" s="16" t="s">
        <v>10539</v>
      </c>
      <c r="T638" s="16" t="s">
        <v>3997</v>
      </c>
      <c r="U638" s="16" t="s">
        <v>14857</v>
      </c>
      <c r="V638" s="16">
        <v>19</v>
      </c>
      <c r="W638" s="16">
        <v>56</v>
      </c>
      <c r="X638" s="16">
        <v>53</v>
      </c>
      <c r="Y638" s="16">
        <v>44</v>
      </c>
      <c r="Z638" s="16">
        <v>11</v>
      </c>
      <c r="AA638" s="16">
        <v>39</v>
      </c>
      <c r="AB638" s="16" t="s">
        <v>455</v>
      </c>
      <c r="AC638" s="16" t="s">
        <v>455</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10540</v>
      </c>
      <c r="S639" s="16" t="s">
        <v>10541</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10542</v>
      </c>
      <c r="S640" s="16" t="s">
        <v>10543</v>
      </c>
      <c r="T640" s="16" t="s">
        <v>3997</v>
      </c>
      <c r="U640" s="16" t="s">
        <v>455</v>
      </c>
      <c r="V640" s="16">
        <v>19</v>
      </c>
      <c r="W640" s="16">
        <v>57</v>
      </c>
      <c r="X640" s="16">
        <v>0</v>
      </c>
      <c r="Y640" s="16">
        <v>44</v>
      </c>
      <c r="Z640" s="16">
        <v>7</v>
      </c>
      <c r="AA640" s="16">
        <v>5</v>
      </c>
      <c r="AB640" s="16" t="s">
        <v>455</v>
      </c>
      <c r="AC640" s="16" t="s">
        <v>455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10544</v>
      </c>
      <c r="S641" s="16" t="s">
        <v>10545</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10546</v>
      </c>
      <c r="S642" s="16" t="s">
        <v>10547</v>
      </c>
      <c r="T642" s="16" t="s">
        <v>3997</v>
      </c>
      <c r="U642" s="16" t="s">
        <v>14981</v>
      </c>
      <c r="V642" s="16">
        <v>19</v>
      </c>
      <c r="W642" s="16">
        <v>57</v>
      </c>
      <c r="X642" s="16">
        <v>1</v>
      </c>
      <c r="Y642" s="16">
        <v>44</v>
      </c>
      <c r="Z642" s="16">
        <v>7</v>
      </c>
      <c r="AA642" s="16">
        <v>11</v>
      </c>
      <c r="AB642" s="16" t="s">
        <v>455</v>
      </c>
      <c r="AC642" s="16" t="s">
        <v>455</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10548</v>
      </c>
      <c r="S643" s="16" t="s">
        <v>10549</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10550</v>
      </c>
      <c r="S644" s="16" t="s">
        <v>10551</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10552</v>
      </c>
      <c r="S645" s="16" t="s">
        <v>10553</v>
      </c>
      <c r="T645" s="16" t="s">
        <v>3997</v>
      </c>
      <c r="U645" s="16" t="s">
        <v>5119</v>
      </c>
      <c r="V645" s="16">
        <v>19</v>
      </c>
      <c r="W645" s="16">
        <v>56</v>
      </c>
      <c r="X645" s="16">
        <v>6</v>
      </c>
      <c r="Y645" s="16">
        <v>44</v>
      </c>
      <c r="Z645" s="16">
        <v>6</v>
      </c>
      <c r="AA645" s="16">
        <v>5</v>
      </c>
      <c r="AB645" s="16" t="s">
        <v>455</v>
      </c>
      <c r="AC645" s="16" t="s">
        <v>455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14727</v>
      </c>
      <c r="L646" s="16" t="s">
        <v>4690</v>
      </c>
      <c r="M646" s="16" t="s">
        <v>4134</v>
      </c>
      <c r="N646" s="16" t="s">
        <v>5813</v>
      </c>
      <c r="O646" s="16" t="s">
        <v>5694</v>
      </c>
      <c r="P646" s="3">
        <v>41127</v>
      </c>
      <c r="Q646" s="16" t="s">
        <v>15949</v>
      </c>
      <c r="R646" s="16" t="s">
        <v>10554</v>
      </c>
      <c r="S646" s="16" t="s">
        <v>10555</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10556</v>
      </c>
      <c r="S647" s="16" t="s">
        <v>10557</v>
      </c>
      <c r="T647" s="16" t="s">
        <v>3997</v>
      </c>
      <c r="U647" s="16" t="s">
        <v>14982</v>
      </c>
      <c r="V647" s="16">
        <v>19</v>
      </c>
      <c r="W647" s="16">
        <v>57</v>
      </c>
      <c r="X647" s="16">
        <v>32</v>
      </c>
      <c r="Y647" s="16">
        <v>44</v>
      </c>
      <c r="Z647" s="16">
        <v>8</v>
      </c>
      <c r="AA647" s="16">
        <v>44</v>
      </c>
      <c r="AB647" s="16" t="s">
        <v>455</v>
      </c>
      <c r="AC647" s="16" t="s">
        <v>455</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10558</v>
      </c>
      <c r="S648" s="16" t="s">
        <v>10559</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14728</v>
      </c>
      <c r="L649" s="16" t="s">
        <v>4693</v>
      </c>
      <c r="M649" s="16" t="s">
        <v>4142</v>
      </c>
      <c r="N649" s="16" t="s">
        <v>5815</v>
      </c>
      <c r="O649" s="16" t="s">
        <v>5816</v>
      </c>
      <c r="P649" s="3">
        <v>41128</v>
      </c>
      <c r="Q649" s="16" t="s">
        <v>455</v>
      </c>
      <c r="R649" s="16" t="s">
        <v>10560</v>
      </c>
      <c r="S649" s="16" t="s">
        <v>10561</v>
      </c>
      <c r="T649" s="16" t="s">
        <v>3997</v>
      </c>
      <c r="U649" s="16" t="s">
        <v>14983</v>
      </c>
      <c r="V649" s="16">
        <v>19</v>
      </c>
      <c r="W649" s="16">
        <v>58</v>
      </c>
      <c r="X649" s="16">
        <v>56</v>
      </c>
      <c r="Y649" s="16">
        <v>44</v>
      </c>
      <c r="Z649" s="16">
        <v>9</v>
      </c>
      <c r="AA649" s="16">
        <v>44</v>
      </c>
      <c r="AB649" s="16" t="s">
        <v>455</v>
      </c>
      <c r="AC649" s="16" t="s">
        <v>455</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15935</v>
      </c>
      <c r="R650" s="16" t="s">
        <v>10562</v>
      </c>
      <c r="S650" s="16" t="s">
        <v>10563</v>
      </c>
      <c r="T650" s="16" t="s">
        <v>3997</v>
      </c>
      <c r="U650" s="16" t="s">
        <v>14960</v>
      </c>
      <c r="V650" s="16">
        <v>20</v>
      </c>
      <c r="W650" s="16">
        <v>1</v>
      </c>
      <c r="X650" s="16">
        <v>29</v>
      </c>
      <c r="Y650" s="16">
        <v>44</v>
      </c>
      <c r="Z650" s="16">
        <v>13</v>
      </c>
      <c r="AA650" s="16">
        <v>51</v>
      </c>
      <c r="AB650" s="16" t="s">
        <v>455</v>
      </c>
      <c r="AC650" s="16" t="s">
        <v>455</v>
      </c>
      <c r="AD650" s="16" t="s">
        <v>455</v>
      </c>
    </row>
    <row r="651" spans="1:30" s="16" customFormat="1" ht="14.25"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10564</v>
      </c>
      <c r="T651" s="16" t="s">
        <v>14834</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10565</v>
      </c>
      <c r="S652" s="16" t="s">
        <v>4694</v>
      </c>
      <c r="T652" s="16" t="s">
        <v>3997</v>
      </c>
      <c r="U652" s="16" t="s">
        <v>14960</v>
      </c>
      <c r="V652" s="16">
        <v>19</v>
      </c>
      <c r="W652" s="16">
        <v>57</v>
      </c>
      <c r="X652" s="16">
        <v>48</v>
      </c>
      <c r="Y652" s="16">
        <v>44</v>
      </c>
      <c r="Z652" s="16">
        <v>11</v>
      </c>
      <c r="AA652" s="16">
        <v>19</v>
      </c>
      <c r="AB652" s="16" t="s">
        <v>455</v>
      </c>
      <c r="AC652" s="16" t="s">
        <v>455</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10566</v>
      </c>
      <c r="S653" s="16" t="s">
        <v>10567</v>
      </c>
      <c r="T653" s="16" t="s">
        <v>3997</v>
      </c>
      <c r="U653" s="16" t="s">
        <v>14984</v>
      </c>
      <c r="V653" s="16">
        <v>19</v>
      </c>
      <c r="W653" s="16">
        <v>54</v>
      </c>
      <c r="X653" s="16">
        <v>7</v>
      </c>
      <c r="Y653" s="16">
        <v>45</v>
      </c>
      <c r="Z653" s="16">
        <v>5</v>
      </c>
      <c r="AA653" s="16">
        <v>57</v>
      </c>
      <c r="AB653" s="16" t="s">
        <v>455</v>
      </c>
      <c r="AC653" s="16" t="s">
        <v>455</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10568</v>
      </c>
      <c r="S654" s="16" t="s">
        <v>10569</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14729</v>
      </c>
      <c r="L655" s="16" t="s">
        <v>4696</v>
      </c>
      <c r="M655" s="16" t="s">
        <v>4147</v>
      </c>
      <c r="N655" s="16" t="s">
        <v>5990</v>
      </c>
      <c r="O655" s="16" t="s">
        <v>5991</v>
      </c>
      <c r="P655" s="3">
        <v>41134</v>
      </c>
      <c r="Q655" s="16" t="s">
        <v>455</v>
      </c>
      <c r="R655" s="16" t="s">
        <v>10570</v>
      </c>
      <c r="S655" s="16" t="s">
        <v>10571</v>
      </c>
      <c r="T655" s="16" t="s">
        <v>3997</v>
      </c>
      <c r="U655" s="16" t="s">
        <v>14976</v>
      </c>
      <c r="V655" s="16">
        <v>18</v>
      </c>
      <c r="W655" s="16">
        <v>57</v>
      </c>
      <c r="X655" s="16">
        <v>51</v>
      </c>
      <c r="Y655" s="16">
        <v>44</v>
      </c>
      <c r="Z655" s="16">
        <v>10</v>
      </c>
      <c r="AA655" s="16">
        <v>14</v>
      </c>
      <c r="AB655" s="16" t="s">
        <v>455</v>
      </c>
      <c r="AC655" s="16" t="s">
        <v>455</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14730</v>
      </c>
      <c r="K656" s="16" t="s">
        <v>4157</v>
      </c>
      <c r="L656" s="16" t="s">
        <v>4697</v>
      </c>
      <c r="M656" s="16" t="s">
        <v>4158</v>
      </c>
      <c r="N656" s="16" t="s">
        <v>6774</v>
      </c>
      <c r="O656" s="16" t="s">
        <v>3717</v>
      </c>
      <c r="P656" s="3">
        <v>41151</v>
      </c>
      <c r="Q656" s="16" t="s">
        <v>14731</v>
      </c>
      <c r="R656" s="16" t="s">
        <v>10572</v>
      </c>
      <c r="S656" s="16" t="s">
        <v>10573</v>
      </c>
      <c r="T656" s="16" t="s">
        <v>14834</v>
      </c>
      <c r="U656" s="16" t="s">
        <v>14944</v>
      </c>
      <c r="V656" s="16">
        <v>19</v>
      </c>
      <c r="W656" s="16">
        <v>58</v>
      </c>
      <c r="X656" s="16">
        <v>27</v>
      </c>
      <c r="Y656" s="16">
        <v>44</v>
      </c>
      <c r="Z656" s="16">
        <v>8</v>
      </c>
      <c r="AA656" s="16">
        <v>25</v>
      </c>
      <c r="AB656" s="16" t="s">
        <v>455</v>
      </c>
      <c r="AC656" s="16" t="s">
        <v>455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14732</v>
      </c>
      <c r="K657" s="16" t="s">
        <v>14733</v>
      </c>
      <c r="L657" s="16" t="s">
        <v>4698</v>
      </c>
      <c r="M657" s="16" t="s">
        <v>4159</v>
      </c>
      <c r="N657" s="16" t="s">
        <v>6529</v>
      </c>
      <c r="O657" s="16" t="s">
        <v>3734</v>
      </c>
      <c r="P657" s="3">
        <v>41151</v>
      </c>
      <c r="Q657" s="16" t="s">
        <v>15788</v>
      </c>
      <c r="R657" s="16" t="s">
        <v>10574</v>
      </c>
      <c r="S657" s="16" t="s">
        <v>10575</v>
      </c>
      <c r="T657" s="16" t="s">
        <v>3997</v>
      </c>
      <c r="U657" s="16" t="s">
        <v>14882</v>
      </c>
      <c r="V657" s="16">
        <v>19</v>
      </c>
      <c r="W657" s="16">
        <v>58</v>
      </c>
      <c r="X657" s="16">
        <v>26</v>
      </c>
      <c r="Y657" s="16">
        <v>44</v>
      </c>
      <c r="Z657" s="16">
        <v>8</v>
      </c>
      <c r="AA657" s="16">
        <v>24</v>
      </c>
      <c r="AB657" s="16" t="s">
        <v>455</v>
      </c>
      <c r="AC657" s="16" t="s">
        <v>455</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20515</v>
      </c>
      <c r="K658" s="16" t="s">
        <v>4699</v>
      </c>
      <c r="L658" s="16" t="s">
        <v>4700</v>
      </c>
      <c r="M658" s="16" t="s">
        <v>4701</v>
      </c>
      <c r="N658" s="16" t="s">
        <v>4730</v>
      </c>
      <c r="O658" s="16" t="s">
        <v>4731</v>
      </c>
      <c r="P658" s="3">
        <v>41096</v>
      </c>
      <c r="Q658" s="16" t="s">
        <v>455</v>
      </c>
      <c r="R658" s="16" t="s">
        <v>10576</v>
      </c>
      <c r="S658" s="16" t="s">
        <v>10577</v>
      </c>
      <c r="T658" s="16" t="s">
        <v>3997</v>
      </c>
      <c r="U658" s="16" t="s">
        <v>14985</v>
      </c>
      <c r="V658" s="16">
        <v>19</v>
      </c>
      <c r="W658" s="16">
        <v>52</v>
      </c>
      <c r="X658" s="16">
        <v>18</v>
      </c>
      <c r="Y658" s="16">
        <v>43</v>
      </c>
      <c r="Z658" s="16">
        <v>56</v>
      </c>
      <c r="AA658" s="16">
        <v>18</v>
      </c>
      <c r="AB658" s="16" t="s">
        <v>455</v>
      </c>
      <c r="AC658" s="16" t="s">
        <v>455</v>
      </c>
      <c r="AD658" s="16" t="s">
        <v>455</v>
      </c>
    </row>
    <row r="659" spans="1:30" s="16" customFormat="1" ht="14.25" customHeight="1">
      <c r="A659" s="16">
        <v>3684</v>
      </c>
      <c r="B659" s="16">
        <v>3684</v>
      </c>
      <c r="C659" s="3">
        <v>41095</v>
      </c>
      <c r="D659" s="3">
        <v>41210</v>
      </c>
      <c r="E659" s="16" t="s">
        <v>1307</v>
      </c>
      <c r="F659" s="16" t="s">
        <v>1308</v>
      </c>
      <c r="G659" s="16" t="s">
        <v>171</v>
      </c>
      <c r="H659" s="16" t="s">
        <v>8866</v>
      </c>
      <c r="I659" s="3">
        <v>41204</v>
      </c>
      <c r="J659" s="16" t="s">
        <v>8408</v>
      </c>
      <c r="K659" s="16" t="s">
        <v>8409</v>
      </c>
      <c r="L659" s="16" t="s">
        <v>5173</v>
      </c>
      <c r="M659" s="16" t="s">
        <v>4771</v>
      </c>
      <c r="N659" s="16" t="s">
        <v>8914</v>
      </c>
      <c r="O659" s="16" t="s">
        <v>7978</v>
      </c>
      <c r="P659" s="3">
        <v>41208</v>
      </c>
      <c r="Q659" s="16" t="s">
        <v>13600</v>
      </c>
      <c r="R659" s="16" t="s">
        <v>10578</v>
      </c>
      <c r="S659" s="16" t="s">
        <v>10579</v>
      </c>
      <c r="T659" s="16" t="s">
        <v>3997</v>
      </c>
      <c r="U659" s="16" t="s">
        <v>455</v>
      </c>
      <c r="V659" s="16">
        <v>17</v>
      </c>
      <c r="W659" s="16">
        <v>51</v>
      </c>
      <c r="X659" s="16">
        <v>9</v>
      </c>
      <c r="Y659" s="16">
        <v>41</v>
      </c>
      <c r="Z659" s="16">
        <v>51</v>
      </c>
      <c r="AA659" s="16">
        <v>7</v>
      </c>
      <c r="AB659" s="16" t="s">
        <v>455</v>
      </c>
      <c r="AC659" s="16" t="s">
        <v>455</v>
      </c>
      <c r="AD659" s="16" t="s">
        <v>455</v>
      </c>
    </row>
    <row r="660" spans="1:30" s="16" customFormat="1" ht="14.25" customHeight="1">
      <c r="A660" s="16">
        <v>3683</v>
      </c>
      <c r="B660" s="16">
        <v>3683</v>
      </c>
      <c r="C660" s="3">
        <v>41095</v>
      </c>
      <c r="D660" s="3">
        <v>41140</v>
      </c>
      <c r="E660" s="16" t="s">
        <v>1307</v>
      </c>
      <c r="F660" s="16" t="s">
        <v>1308</v>
      </c>
      <c r="G660" s="16" t="s">
        <v>171</v>
      </c>
      <c r="H660" s="16" t="s">
        <v>20785</v>
      </c>
      <c r="I660" s="3">
        <v>41207</v>
      </c>
      <c r="J660" s="16" t="s">
        <v>4772</v>
      </c>
      <c r="K660" s="16" t="s">
        <v>4773</v>
      </c>
      <c r="L660" s="16">
        <v>39800000</v>
      </c>
      <c r="M660" s="16" t="s">
        <v>4774</v>
      </c>
      <c r="N660" s="16" t="s">
        <v>8867</v>
      </c>
      <c r="O660" s="16" t="s">
        <v>7811</v>
      </c>
      <c r="P660" s="3">
        <v>41207</v>
      </c>
      <c r="Q660" s="16" t="s">
        <v>455</v>
      </c>
      <c r="R660" s="16" t="s">
        <v>10580</v>
      </c>
      <c r="S660" s="16" t="s">
        <v>10581</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4.25" customHeight="1">
      <c r="A661" s="16">
        <v>3675</v>
      </c>
      <c r="B661" s="16">
        <v>3675</v>
      </c>
      <c r="C661" s="3">
        <v>41095</v>
      </c>
      <c r="D661" s="3">
        <v>41140</v>
      </c>
      <c r="E661" s="16" t="s">
        <v>1307</v>
      </c>
      <c r="F661" s="16" t="s">
        <v>1308</v>
      </c>
      <c r="G661" s="16" t="s">
        <v>171</v>
      </c>
      <c r="H661" s="16" t="s">
        <v>8603</v>
      </c>
      <c r="I661" s="3">
        <v>41169</v>
      </c>
      <c r="J661" s="16" t="s">
        <v>4775</v>
      </c>
      <c r="K661" s="16" t="s">
        <v>4776</v>
      </c>
      <c r="L661" s="16">
        <v>39800000</v>
      </c>
      <c r="M661" s="16" t="s">
        <v>4777</v>
      </c>
      <c r="N661" s="16" t="s">
        <v>8974</v>
      </c>
      <c r="O661" s="16" t="s">
        <v>7978</v>
      </c>
      <c r="P661" s="3">
        <v>41213</v>
      </c>
      <c r="Q661" s="16" t="s">
        <v>455</v>
      </c>
      <c r="R661" s="16" t="s">
        <v>10582</v>
      </c>
      <c r="S661" s="16" t="s">
        <v>10583</v>
      </c>
      <c r="T661" s="16" t="s">
        <v>14834</v>
      </c>
      <c r="U661" s="16" t="s">
        <v>14926</v>
      </c>
      <c r="V661" s="16">
        <v>17</v>
      </c>
      <c r="W661" s="16">
        <v>50</v>
      </c>
      <c r="X661" s="16">
        <v>27</v>
      </c>
      <c r="Y661" s="16">
        <v>41</v>
      </c>
      <c r="Z661" s="16">
        <v>30</v>
      </c>
      <c r="AA661" s="16">
        <v>38</v>
      </c>
      <c r="AB661" s="16" t="s">
        <v>455</v>
      </c>
      <c r="AC661" s="16" t="s">
        <v>455</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20421</v>
      </c>
      <c r="K662" s="16" t="s">
        <v>4778</v>
      </c>
      <c r="L662" s="16" t="s">
        <v>14987</v>
      </c>
      <c r="M662" s="16">
        <v>3332361537</v>
      </c>
      <c r="N662" s="16" t="s">
        <v>5818</v>
      </c>
      <c r="O662" s="16" t="s">
        <v>4942</v>
      </c>
      <c r="P662" s="3">
        <v>41128</v>
      </c>
      <c r="Q662" s="16" t="s">
        <v>455</v>
      </c>
      <c r="R662" s="16" t="s">
        <v>10584</v>
      </c>
      <c r="S662" s="16" t="s">
        <v>10585</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20422</v>
      </c>
      <c r="K663" s="16" t="s">
        <v>15203</v>
      </c>
      <c r="L663" s="16" t="s">
        <v>14987</v>
      </c>
      <c r="M663" s="16">
        <v>3332361537</v>
      </c>
      <c r="N663" s="16" t="s">
        <v>5993</v>
      </c>
      <c r="O663" s="16" t="s">
        <v>2107</v>
      </c>
      <c r="P663" s="3">
        <v>41130</v>
      </c>
      <c r="Q663" s="16" t="s">
        <v>455</v>
      </c>
      <c r="R663" s="16" t="s">
        <v>10586</v>
      </c>
      <c r="S663" s="16" t="s">
        <v>10587</v>
      </c>
      <c r="T663" s="16" t="s">
        <v>3997</v>
      </c>
      <c r="U663" s="16" t="s">
        <v>14855</v>
      </c>
      <c r="V663" s="16">
        <v>18</v>
      </c>
      <c r="W663" s="16">
        <v>57</v>
      </c>
      <c r="X663" s="16">
        <v>11</v>
      </c>
      <c r="Y663" s="16">
        <v>41</v>
      </c>
      <c r="Z663" s="16">
        <v>57</v>
      </c>
      <c r="AA663" s="16">
        <v>59</v>
      </c>
      <c r="AB663" s="16" t="s">
        <v>455</v>
      </c>
      <c r="AC663" s="16" t="s">
        <v>455</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20423</v>
      </c>
      <c r="K664" s="16" t="s">
        <v>14986</v>
      </c>
      <c r="L664" s="16" t="s">
        <v>14987</v>
      </c>
      <c r="M664" s="16">
        <v>3332361537</v>
      </c>
      <c r="N664" s="16" t="s">
        <v>5820</v>
      </c>
      <c r="O664" s="16" t="s">
        <v>1963</v>
      </c>
      <c r="P664" s="3">
        <v>41128</v>
      </c>
      <c r="Q664" s="16" t="s">
        <v>455</v>
      </c>
      <c r="R664" s="16" t="s">
        <v>10588</v>
      </c>
      <c r="S664" s="16" t="s">
        <v>10589</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4.25" customHeight="1">
      <c r="A665" s="16" t="s">
        <v>8131</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10590</v>
      </c>
      <c r="T665" s="16" t="s">
        <v>14834</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4.25" customHeight="1">
      <c r="A666" s="16">
        <v>3850</v>
      </c>
      <c r="B666" s="16">
        <v>3850</v>
      </c>
      <c r="C666" s="3">
        <v>41095</v>
      </c>
      <c r="D666" s="3">
        <v>41143</v>
      </c>
      <c r="E666" s="16" t="s">
        <v>1307</v>
      </c>
      <c r="F666" s="16" t="s">
        <v>1308</v>
      </c>
      <c r="G666" s="16" t="s">
        <v>2099</v>
      </c>
      <c r="H666" s="16" t="s">
        <v>8975</v>
      </c>
      <c r="I666" s="3">
        <v>41162</v>
      </c>
      <c r="J666" s="16" t="s">
        <v>20416</v>
      </c>
      <c r="K666" s="16" t="s">
        <v>20786</v>
      </c>
      <c r="L666" s="16" t="s">
        <v>4444</v>
      </c>
      <c r="M666" s="16" t="s">
        <v>4780</v>
      </c>
      <c r="N666" s="16" t="s">
        <v>9136</v>
      </c>
      <c r="O666" s="16" t="s">
        <v>6136</v>
      </c>
      <c r="P666" s="3">
        <v>41222</v>
      </c>
      <c r="Q666" s="28" t="s">
        <v>5174</v>
      </c>
      <c r="R666" s="16" t="s">
        <v>10591</v>
      </c>
      <c r="S666" s="16" t="s">
        <v>10592</v>
      </c>
      <c r="T666" s="16" t="s">
        <v>14834</v>
      </c>
      <c r="U666" s="16" t="s">
        <v>14894</v>
      </c>
      <c r="V666" s="16">
        <v>21</v>
      </c>
      <c r="W666" s="16">
        <v>18</v>
      </c>
      <c r="X666" s="16">
        <v>25</v>
      </c>
      <c r="Y666" s="16">
        <v>43</v>
      </c>
      <c r="Z666" s="16">
        <v>45</v>
      </c>
      <c r="AA666" s="16">
        <v>25</v>
      </c>
      <c r="AB666" s="16" t="s">
        <v>455</v>
      </c>
      <c r="AC666" s="16" t="s">
        <v>455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20416</v>
      </c>
      <c r="K667" s="16" t="s">
        <v>20424</v>
      </c>
      <c r="L667" s="16" t="s">
        <v>4444</v>
      </c>
      <c r="M667" s="16" t="s">
        <v>4780</v>
      </c>
      <c r="N667" s="16" t="s">
        <v>5822</v>
      </c>
      <c r="O667" s="16" t="s">
        <v>617</v>
      </c>
      <c r="P667" s="3">
        <v>41134</v>
      </c>
      <c r="Q667" s="16" t="s">
        <v>455</v>
      </c>
      <c r="R667" s="16" t="s">
        <v>10593</v>
      </c>
      <c r="S667" s="16" t="s">
        <v>10594</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20425</v>
      </c>
      <c r="K668" s="16" t="s">
        <v>8976</v>
      </c>
      <c r="L668" s="16" t="s">
        <v>4444</v>
      </c>
      <c r="M668" s="16" t="s">
        <v>4781</v>
      </c>
      <c r="N668" s="16" t="s">
        <v>8977</v>
      </c>
      <c r="O668" s="16" t="s">
        <v>8957</v>
      </c>
      <c r="P668" s="3">
        <v>41221</v>
      </c>
      <c r="Q668" s="28" t="s">
        <v>6830</v>
      </c>
      <c r="R668" s="16" t="s">
        <v>10595</v>
      </c>
      <c r="S668" s="16" t="s">
        <v>10596</v>
      </c>
      <c r="T668" s="16" t="s">
        <v>3997</v>
      </c>
      <c r="U668" s="16" t="s">
        <v>14974</v>
      </c>
      <c r="V668" s="16">
        <v>21</v>
      </c>
      <c r="W668" s="16">
        <v>17</v>
      </c>
      <c r="X668" s="16">
        <v>8</v>
      </c>
      <c r="Y668" s="16">
        <v>43</v>
      </c>
      <c r="Z668" s="16">
        <v>49</v>
      </c>
      <c r="AA668" s="16">
        <v>41</v>
      </c>
      <c r="AB668" s="16" t="s">
        <v>455</v>
      </c>
      <c r="AC668" s="16" t="s">
        <v>455</v>
      </c>
      <c r="AD668" s="16" t="s">
        <v>455</v>
      </c>
    </row>
    <row r="669" spans="1:30" s="16" customFormat="1" ht="14.25" customHeight="1">
      <c r="A669" s="16">
        <v>3856</v>
      </c>
      <c r="B669" s="16">
        <v>3856</v>
      </c>
      <c r="C669" s="3">
        <v>41094</v>
      </c>
      <c r="D669" s="3">
        <v>41257</v>
      </c>
      <c r="E669" s="16" t="s">
        <v>1316</v>
      </c>
      <c r="F669" s="16" t="s">
        <v>1308</v>
      </c>
      <c r="G669" s="16" t="s">
        <v>2099</v>
      </c>
      <c r="H669" s="16" t="s">
        <v>17532</v>
      </c>
      <c r="I669" s="3">
        <v>41344</v>
      </c>
      <c r="J669" s="16" t="s">
        <v>4779</v>
      </c>
      <c r="K669" s="16" t="s">
        <v>4782</v>
      </c>
      <c r="L669" s="16" t="s">
        <v>4444</v>
      </c>
      <c r="M669" s="16" t="s">
        <v>4783</v>
      </c>
      <c r="N669" s="16" t="s">
        <v>455</v>
      </c>
      <c r="O669" s="16" t="s">
        <v>455</v>
      </c>
      <c r="P669" s="16" t="s">
        <v>455</v>
      </c>
      <c r="Q669" s="16" t="s">
        <v>19435</v>
      </c>
      <c r="R669" s="16" t="s">
        <v>17533</v>
      </c>
      <c r="S669" s="16" t="s">
        <v>10597</v>
      </c>
      <c r="T669" s="16" t="s">
        <v>14834</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20516</v>
      </c>
      <c r="K670" s="16" t="s">
        <v>4784</v>
      </c>
      <c r="L670" s="16" t="s">
        <v>4444</v>
      </c>
      <c r="M670" s="16" t="s">
        <v>4785</v>
      </c>
      <c r="N670" s="16" t="s">
        <v>5996</v>
      </c>
      <c r="O670" s="16" t="s">
        <v>5931</v>
      </c>
      <c r="P670" s="3">
        <v>41131</v>
      </c>
      <c r="Q670" s="28" t="s">
        <v>455</v>
      </c>
      <c r="R670" s="16" t="s">
        <v>10598</v>
      </c>
      <c r="S670" s="16" t="s">
        <v>10599</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10600</v>
      </c>
      <c r="S671" s="16" t="s">
        <v>10601</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4.25" customHeight="1">
      <c r="A672" s="16">
        <v>3866</v>
      </c>
      <c r="B672" s="16">
        <v>3866</v>
      </c>
      <c r="C672" s="3">
        <v>41094</v>
      </c>
      <c r="D672" s="3">
        <v>41139</v>
      </c>
      <c r="E672" s="16" t="s">
        <v>1307</v>
      </c>
      <c r="F672" s="16" t="s">
        <v>1308</v>
      </c>
      <c r="G672" s="16" t="s">
        <v>1855</v>
      </c>
      <c r="H672" s="16" t="s">
        <v>7822</v>
      </c>
      <c r="I672" s="3">
        <v>41162</v>
      </c>
      <c r="J672" s="16" t="s">
        <v>4788</v>
      </c>
      <c r="K672" s="16" t="s">
        <v>4789</v>
      </c>
      <c r="L672" s="16" t="s">
        <v>4390</v>
      </c>
      <c r="M672" s="16" t="s">
        <v>4790</v>
      </c>
      <c r="N672" s="16" t="s">
        <v>8978</v>
      </c>
      <c r="O672" s="16" t="s">
        <v>7977</v>
      </c>
      <c r="P672" s="3">
        <v>41213</v>
      </c>
      <c r="Q672" s="28" t="s">
        <v>455</v>
      </c>
      <c r="R672" s="16" t="s">
        <v>10602</v>
      </c>
      <c r="S672" s="16" t="s">
        <v>10603</v>
      </c>
      <c r="T672" s="16" t="s">
        <v>3997</v>
      </c>
      <c r="U672" s="16" t="s">
        <v>14974</v>
      </c>
      <c r="V672" s="16">
        <v>20</v>
      </c>
      <c r="W672" s="16">
        <v>51</v>
      </c>
      <c r="X672" s="16">
        <v>44</v>
      </c>
      <c r="Y672" s="16">
        <v>46</v>
      </c>
      <c r="Z672" s="16">
        <v>23</v>
      </c>
      <c r="AA672" s="16">
        <v>22</v>
      </c>
      <c r="AB672" s="16" t="s">
        <v>455</v>
      </c>
      <c r="AC672" s="16" t="s">
        <v>455</v>
      </c>
      <c r="AD672" s="16" t="s">
        <v>455</v>
      </c>
    </row>
    <row r="673" spans="1:30" s="16" customFormat="1" ht="14.25" customHeight="1">
      <c r="A673" s="16">
        <v>3862</v>
      </c>
      <c r="B673" s="16">
        <v>3862</v>
      </c>
      <c r="C673" s="3">
        <v>41094</v>
      </c>
      <c r="D673" s="3">
        <v>41163</v>
      </c>
      <c r="E673" s="16" t="s">
        <v>1307</v>
      </c>
      <c r="F673" s="16" t="s">
        <v>1308</v>
      </c>
      <c r="G673" s="16" t="s">
        <v>1855</v>
      </c>
      <c r="H673" s="16" t="s">
        <v>7823</v>
      </c>
      <c r="I673" s="3">
        <v>41162</v>
      </c>
      <c r="J673" s="16" t="s">
        <v>20426</v>
      </c>
      <c r="K673" s="16" t="s">
        <v>5825</v>
      </c>
      <c r="L673" s="16" t="s">
        <v>4390</v>
      </c>
      <c r="M673" s="16" t="s">
        <v>5826</v>
      </c>
      <c r="N673" s="16" t="s">
        <v>7824</v>
      </c>
      <c r="O673" s="16" t="s">
        <v>7809</v>
      </c>
      <c r="P673" s="3">
        <v>41178</v>
      </c>
      <c r="Q673" s="28" t="s">
        <v>5827</v>
      </c>
      <c r="R673" s="16" t="s">
        <v>10604</v>
      </c>
      <c r="S673" s="16" t="s">
        <v>10605</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10606</v>
      </c>
      <c r="S674" s="16" t="s">
        <v>10607</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20427</v>
      </c>
      <c r="K675" s="16" t="s">
        <v>4794</v>
      </c>
      <c r="L675" s="16" t="s">
        <v>4390</v>
      </c>
      <c r="M675" s="16" t="s">
        <v>4795</v>
      </c>
      <c r="N675" s="16" t="s">
        <v>5718</v>
      </c>
      <c r="O675" s="16" t="s">
        <v>1344</v>
      </c>
      <c r="P675" s="3">
        <v>41123</v>
      </c>
      <c r="Q675" s="28" t="s">
        <v>455</v>
      </c>
      <c r="R675" s="16" t="s">
        <v>10608</v>
      </c>
      <c r="S675" s="16" t="s">
        <v>10609</v>
      </c>
      <c r="T675" s="16" t="s">
        <v>3997</v>
      </c>
      <c r="U675" s="16" t="s">
        <v>14988</v>
      </c>
      <c r="V675" s="16">
        <v>20</v>
      </c>
      <c r="W675" s="16">
        <v>51</v>
      </c>
      <c r="X675" s="16">
        <v>48</v>
      </c>
      <c r="Y675" s="16">
        <v>46</v>
      </c>
      <c r="Z675" s="16">
        <v>23</v>
      </c>
      <c r="AA675" s="16">
        <v>22</v>
      </c>
      <c r="AB675" s="16" t="s">
        <v>455</v>
      </c>
      <c r="AC675" s="16" t="s">
        <v>455</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10610</v>
      </c>
      <c r="S676" s="16" t="s">
        <v>10611</v>
      </c>
      <c r="T676" s="16" t="s">
        <v>3997</v>
      </c>
      <c r="U676" s="16" t="s">
        <v>14989</v>
      </c>
      <c r="V676" s="16">
        <v>20</v>
      </c>
      <c r="W676" s="16">
        <v>51</v>
      </c>
      <c r="X676" s="16">
        <v>52</v>
      </c>
      <c r="Y676" s="16">
        <v>46</v>
      </c>
      <c r="Z676" s="16">
        <v>23</v>
      </c>
      <c r="AA676" s="16">
        <v>23</v>
      </c>
      <c r="AB676" s="16" t="s">
        <v>455</v>
      </c>
      <c r="AC676" s="16" t="s">
        <v>455</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10612</v>
      </c>
      <c r="S677" s="16" t="s">
        <v>10613</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20428</v>
      </c>
      <c r="K678" s="16" t="s">
        <v>4801</v>
      </c>
      <c r="L678" s="16" t="s">
        <v>4390</v>
      </c>
      <c r="M678" s="16" t="s">
        <v>4802</v>
      </c>
      <c r="N678" s="16" t="s">
        <v>5723</v>
      </c>
      <c r="O678" s="16" t="s">
        <v>4884</v>
      </c>
      <c r="P678" s="3">
        <v>41124</v>
      </c>
      <c r="Q678" s="28" t="s">
        <v>455</v>
      </c>
      <c r="R678" s="16" t="s">
        <v>10614</v>
      </c>
      <c r="S678" s="16" t="s">
        <v>10615</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20429</v>
      </c>
      <c r="K679" s="16" t="s">
        <v>4803</v>
      </c>
      <c r="L679" s="16" t="s">
        <v>4390</v>
      </c>
      <c r="M679" s="16" t="s">
        <v>4804</v>
      </c>
      <c r="N679" s="16" t="s">
        <v>5725</v>
      </c>
      <c r="O679" s="16" t="s">
        <v>5726</v>
      </c>
      <c r="P679" s="3">
        <v>41124</v>
      </c>
      <c r="Q679" s="28" t="s">
        <v>455</v>
      </c>
      <c r="R679" s="16" t="s">
        <v>10616</v>
      </c>
      <c r="S679" s="16" t="s">
        <v>10617</v>
      </c>
      <c r="T679" s="16" t="s">
        <v>3997</v>
      </c>
      <c r="U679" s="16" t="s">
        <v>14990</v>
      </c>
      <c r="V679" s="16">
        <v>20</v>
      </c>
      <c r="W679" s="16">
        <v>51</v>
      </c>
      <c r="X679" s="16">
        <v>14</v>
      </c>
      <c r="Y679" s="16">
        <v>46</v>
      </c>
      <c r="Z679" s="16">
        <v>23</v>
      </c>
      <c r="AA679" s="16">
        <v>15</v>
      </c>
      <c r="AB679" s="16" t="s">
        <v>455</v>
      </c>
      <c r="AC679" s="16" t="s">
        <v>455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10618</v>
      </c>
      <c r="S680" s="16" t="s">
        <v>10619</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20430</v>
      </c>
      <c r="K681" s="16" t="s">
        <v>4808</v>
      </c>
      <c r="L681" s="16" t="s">
        <v>4390</v>
      </c>
      <c r="M681" s="16" t="s">
        <v>4809</v>
      </c>
      <c r="N681" s="16" t="s">
        <v>5998</v>
      </c>
      <c r="O681" s="16" t="s">
        <v>4884</v>
      </c>
      <c r="P681" s="3">
        <v>41131</v>
      </c>
      <c r="Q681" s="28" t="s">
        <v>455</v>
      </c>
      <c r="R681" s="16" t="s">
        <v>10620</v>
      </c>
      <c r="S681" s="16" t="s">
        <v>10621</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4.25" customHeight="1">
      <c r="A682" s="16">
        <v>3870</v>
      </c>
      <c r="B682" s="16">
        <v>3870</v>
      </c>
      <c r="C682" s="3">
        <v>41094</v>
      </c>
      <c r="D682" s="3">
        <v>41139</v>
      </c>
      <c r="E682" s="16" t="s">
        <v>1307</v>
      </c>
      <c r="F682" s="16" t="s">
        <v>1308</v>
      </c>
      <c r="G682" s="16" t="s">
        <v>2396</v>
      </c>
      <c r="H682" s="16" t="s">
        <v>9276</v>
      </c>
      <c r="I682" s="3">
        <v>41148</v>
      </c>
      <c r="J682" s="16" t="s">
        <v>4810</v>
      </c>
      <c r="K682" s="16" t="s">
        <v>4811</v>
      </c>
      <c r="L682" s="16" t="s">
        <v>4812</v>
      </c>
      <c r="M682" s="16" t="s">
        <v>4813</v>
      </c>
      <c r="N682" s="16" t="s">
        <v>9277</v>
      </c>
      <c r="O682" s="16" t="s">
        <v>5289</v>
      </c>
      <c r="P682" s="3">
        <v>41234</v>
      </c>
      <c r="Q682" s="28" t="s">
        <v>455</v>
      </c>
      <c r="R682" s="16" t="s">
        <v>10622</v>
      </c>
      <c r="S682" s="16" t="s">
        <v>10623</v>
      </c>
      <c r="T682" s="16" t="s">
        <v>3997</v>
      </c>
      <c r="U682" s="16" t="s">
        <v>14864</v>
      </c>
      <c r="V682" s="16">
        <v>22</v>
      </c>
      <c r="W682" s="16">
        <v>4</v>
      </c>
      <c r="X682" s="16">
        <v>7</v>
      </c>
      <c r="Y682" s="16">
        <v>45</v>
      </c>
      <c r="Z682" s="16">
        <v>32</v>
      </c>
      <c r="AA682" s="16">
        <v>7</v>
      </c>
      <c r="AB682" s="16" t="s">
        <v>455</v>
      </c>
      <c r="AC682" s="16" t="s">
        <v>455</v>
      </c>
      <c r="AD682" s="16" t="s">
        <v>455</v>
      </c>
    </row>
    <row r="683" spans="1:30" s="16" customFormat="1" ht="14.25" customHeight="1">
      <c r="A683" s="16">
        <v>3871</v>
      </c>
      <c r="B683" s="16">
        <v>3871</v>
      </c>
      <c r="C683" s="3">
        <v>41094</v>
      </c>
      <c r="D683" s="3">
        <v>41139</v>
      </c>
      <c r="E683" s="16" t="s">
        <v>1307</v>
      </c>
      <c r="F683" s="16" t="s">
        <v>1308</v>
      </c>
      <c r="G683" s="16" t="s">
        <v>2396</v>
      </c>
      <c r="H683" s="16" t="s">
        <v>9278</v>
      </c>
      <c r="I683" s="3">
        <v>41169</v>
      </c>
      <c r="J683" s="16" t="s">
        <v>4814</v>
      </c>
      <c r="K683" s="16" t="s">
        <v>4815</v>
      </c>
      <c r="L683" s="16" t="s">
        <v>4812</v>
      </c>
      <c r="M683" s="16" t="s">
        <v>4816</v>
      </c>
      <c r="N683" s="16" t="s">
        <v>9279</v>
      </c>
      <c r="O683" s="16" t="s">
        <v>6232</v>
      </c>
      <c r="P683" s="3">
        <v>41235</v>
      </c>
      <c r="Q683" s="28" t="s">
        <v>455</v>
      </c>
      <c r="R683" s="16" t="s">
        <v>10624</v>
      </c>
      <c r="S683" s="16" t="s">
        <v>10625</v>
      </c>
      <c r="T683" s="16" t="s">
        <v>14834</v>
      </c>
      <c r="U683" s="16" t="s">
        <v>14926</v>
      </c>
      <c r="V683" s="16">
        <v>22</v>
      </c>
      <c r="W683" s="16">
        <v>4</v>
      </c>
      <c r="X683" s="16">
        <v>2</v>
      </c>
      <c r="Y683" s="16">
        <v>45</v>
      </c>
      <c r="Z683" s="16">
        <v>32</v>
      </c>
      <c r="AA683" s="16">
        <v>28</v>
      </c>
      <c r="AB683" s="16" t="s">
        <v>455</v>
      </c>
      <c r="AC683" s="16" t="s">
        <v>455</v>
      </c>
      <c r="AD683" s="16" t="s">
        <v>455</v>
      </c>
    </row>
    <row r="684" spans="1:30" s="16" customFormat="1" ht="14.25" customHeight="1">
      <c r="A684" s="16">
        <v>3872</v>
      </c>
      <c r="B684" s="16">
        <v>3872</v>
      </c>
      <c r="C684" s="3">
        <v>41094</v>
      </c>
      <c r="D684" s="3">
        <v>41291</v>
      </c>
      <c r="E684" s="16" t="s">
        <v>1307</v>
      </c>
      <c r="F684" s="16" t="s">
        <v>14084</v>
      </c>
      <c r="G684" s="16" t="s">
        <v>2408</v>
      </c>
      <c r="H684" s="16" t="s">
        <v>14085</v>
      </c>
      <c r="I684" s="3">
        <v>41236</v>
      </c>
      <c r="J684" s="16" t="s">
        <v>4817</v>
      </c>
      <c r="K684" s="16" t="s">
        <v>8868</v>
      </c>
      <c r="L684" s="16" t="s">
        <v>4500</v>
      </c>
      <c r="M684" s="16" t="s">
        <v>12736</v>
      </c>
      <c r="N684" s="16" t="s">
        <v>14086</v>
      </c>
      <c r="O684" s="16" t="s">
        <v>12026</v>
      </c>
      <c r="P684" s="3">
        <v>41291</v>
      </c>
      <c r="Q684" s="28" t="s">
        <v>13601</v>
      </c>
      <c r="R684" s="16" t="s">
        <v>14087</v>
      </c>
      <c r="S684" s="16" t="s">
        <v>10626</v>
      </c>
      <c r="T684" s="16" t="s">
        <v>3997</v>
      </c>
      <c r="U684" s="16" t="s">
        <v>14877</v>
      </c>
      <c r="V684" s="16">
        <v>21</v>
      </c>
      <c r="W684" s="16">
        <v>10</v>
      </c>
      <c r="X684" s="16">
        <v>42</v>
      </c>
      <c r="Y684" s="16">
        <v>44</v>
      </c>
      <c r="Z684" s="16">
        <v>55</v>
      </c>
      <c r="AA684" s="16">
        <v>73</v>
      </c>
      <c r="AB684" s="16" t="s">
        <v>455</v>
      </c>
      <c r="AC684" s="16" t="s">
        <v>455</v>
      </c>
      <c r="AD684" s="16" t="s">
        <v>455</v>
      </c>
    </row>
    <row r="685" spans="1:30" s="16" customFormat="1" ht="14.25" customHeight="1">
      <c r="A685" s="16">
        <v>3873</v>
      </c>
      <c r="B685" s="16">
        <v>3873</v>
      </c>
      <c r="C685" s="3">
        <v>41094</v>
      </c>
      <c r="D685" s="3">
        <v>41139</v>
      </c>
      <c r="E685" s="16" t="s">
        <v>1307</v>
      </c>
      <c r="F685" s="16" t="s">
        <v>1540</v>
      </c>
      <c r="G685" s="16" t="s">
        <v>176</v>
      </c>
      <c r="H685" s="16" t="s">
        <v>14535</v>
      </c>
      <c r="I685" s="3">
        <v>41176</v>
      </c>
      <c r="J685" s="16" t="s">
        <v>20517</v>
      </c>
      <c r="K685" s="16" t="s">
        <v>7169</v>
      </c>
      <c r="L685" s="16" t="s">
        <v>4819</v>
      </c>
      <c r="M685" s="16" t="s">
        <v>4820</v>
      </c>
      <c r="N685" s="16" t="s">
        <v>14536</v>
      </c>
      <c r="O685" s="16" t="s">
        <v>5053</v>
      </c>
      <c r="P685" s="3">
        <v>41297</v>
      </c>
      <c r="Q685" s="28" t="s">
        <v>455</v>
      </c>
      <c r="R685" s="16" t="s">
        <v>14537</v>
      </c>
      <c r="S685" s="16" t="s">
        <v>10627</v>
      </c>
      <c r="T685" s="16" t="s">
        <v>14834</v>
      </c>
      <c r="U685" s="16" t="s">
        <v>14853</v>
      </c>
      <c r="V685" s="16">
        <v>19</v>
      </c>
      <c r="W685" s="16">
        <v>19</v>
      </c>
      <c r="X685" s="16">
        <v>44</v>
      </c>
      <c r="Y685" s="16">
        <v>43</v>
      </c>
      <c r="Z685" s="16">
        <v>55</v>
      </c>
      <c r="AA685" s="16">
        <v>55</v>
      </c>
      <c r="AB685" s="16" t="s">
        <v>455</v>
      </c>
      <c r="AC685" s="16" t="s">
        <v>455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20518</v>
      </c>
      <c r="K686" s="16" t="s">
        <v>4821</v>
      </c>
      <c r="L686" s="16" t="s">
        <v>4545</v>
      </c>
      <c r="M686" s="16" t="s">
        <v>4822</v>
      </c>
      <c r="N686" s="16" t="s">
        <v>5832</v>
      </c>
      <c r="O686" s="16" t="s">
        <v>1435</v>
      </c>
      <c r="P686" s="3">
        <v>41128</v>
      </c>
      <c r="Q686" s="28" t="s">
        <v>455</v>
      </c>
      <c r="R686" s="16" t="s">
        <v>10628</v>
      </c>
      <c r="S686" s="16" t="s">
        <v>10629</v>
      </c>
      <c r="T686" s="16" t="s">
        <v>3997</v>
      </c>
      <c r="U686" s="16" t="s">
        <v>14859</v>
      </c>
      <c r="V686" s="16">
        <v>21</v>
      </c>
      <c r="W686" s="16">
        <v>11</v>
      </c>
      <c r="X686" s="16">
        <v>13</v>
      </c>
      <c r="Y686" s="16">
        <v>43</v>
      </c>
      <c r="Z686" s="16">
        <v>58</v>
      </c>
      <c r="AA686" s="16">
        <v>2</v>
      </c>
      <c r="AB686" s="16" t="s">
        <v>455</v>
      </c>
      <c r="AC686" s="16" t="s">
        <v>455</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10630</v>
      </c>
      <c r="S687" s="16" t="s">
        <v>10631</v>
      </c>
      <c r="T687" s="16" t="s">
        <v>3997</v>
      </c>
      <c r="U687" s="16" t="s">
        <v>14991</v>
      </c>
      <c r="V687" s="16">
        <v>21</v>
      </c>
      <c r="W687" s="16">
        <v>11</v>
      </c>
      <c r="X687" s="16">
        <v>35</v>
      </c>
      <c r="Y687" s="16">
        <v>43</v>
      </c>
      <c r="Z687" s="16">
        <v>57</v>
      </c>
      <c r="AA687" s="16">
        <v>56</v>
      </c>
      <c r="AB687" s="16" t="s">
        <v>455</v>
      </c>
      <c r="AC687" s="16" t="s">
        <v>455</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10632</v>
      </c>
      <c r="S688" s="16" t="s">
        <v>10633</v>
      </c>
      <c r="T688" s="16" t="s">
        <v>3997</v>
      </c>
      <c r="U688" s="16" t="s">
        <v>455</v>
      </c>
      <c r="V688" s="16">
        <v>19</v>
      </c>
      <c r="W688" s="16">
        <v>8</v>
      </c>
      <c r="X688" s="16">
        <v>55</v>
      </c>
      <c r="Y688" s="16">
        <v>45</v>
      </c>
      <c r="Z688" s="16">
        <v>42</v>
      </c>
      <c r="AA688" s="16">
        <v>1</v>
      </c>
      <c r="AB688" s="16" t="s">
        <v>455</v>
      </c>
      <c r="AC688" s="16" t="s">
        <v>455</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10634</v>
      </c>
      <c r="S689" s="16" t="s">
        <v>10635</v>
      </c>
      <c r="T689" s="16" t="s">
        <v>3997</v>
      </c>
      <c r="U689" s="16" t="s">
        <v>14838</v>
      </c>
      <c r="V689" s="16">
        <v>19</v>
      </c>
      <c r="W689" s="16">
        <v>51</v>
      </c>
      <c r="X689" s="16">
        <v>39</v>
      </c>
      <c r="Y689" s="16">
        <v>43</v>
      </c>
      <c r="Z689" s="16">
        <v>51</v>
      </c>
      <c r="AA689" s="16">
        <v>47</v>
      </c>
      <c r="AB689" s="16" t="s">
        <v>455</v>
      </c>
      <c r="AC689" s="16" t="s">
        <v>455</v>
      </c>
      <c r="AD689" s="16" t="s">
        <v>455</v>
      </c>
    </row>
    <row r="690" spans="1:30" s="16" customFormat="1" ht="14.25" customHeight="1">
      <c r="A690" s="16">
        <v>3887</v>
      </c>
      <c r="B690" s="16">
        <v>3887</v>
      </c>
      <c r="C690" s="3">
        <v>41094</v>
      </c>
      <c r="D690" s="3">
        <v>41184</v>
      </c>
      <c r="E690" s="16" t="s">
        <v>1307</v>
      </c>
      <c r="F690" s="16" t="s">
        <v>1308</v>
      </c>
      <c r="G690" s="16" t="s">
        <v>4748</v>
      </c>
      <c r="H690" s="16" t="s">
        <v>7385</v>
      </c>
      <c r="I690" s="3">
        <v>41170</v>
      </c>
      <c r="J690" s="16" t="s">
        <v>4831</v>
      </c>
      <c r="K690" s="16" t="s">
        <v>4832</v>
      </c>
      <c r="L690" s="16" t="s">
        <v>4833</v>
      </c>
      <c r="M690" s="16" t="s">
        <v>4834</v>
      </c>
      <c r="N690" s="16" t="s">
        <v>7386</v>
      </c>
      <c r="O690" s="16" t="s">
        <v>5620</v>
      </c>
      <c r="P690" s="3">
        <v>41171</v>
      </c>
      <c r="Q690" s="28" t="s">
        <v>6846</v>
      </c>
      <c r="R690" s="16" t="s">
        <v>10636</v>
      </c>
      <c r="S690" s="16" t="s">
        <v>10637</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4.25" customHeight="1">
      <c r="A691" s="16">
        <v>3886</v>
      </c>
      <c r="B691" s="16">
        <v>3886</v>
      </c>
      <c r="C691" s="3">
        <v>41094</v>
      </c>
      <c r="D691" s="3">
        <v>41139</v>
      </c>
      <c r="E691" s="16" t="s">
        <v>1307</v>
      </c>
      <c r="F691" s="16" t="s">
        <v>1308</v>
      </c>
      <c r="G691" s="16" t="s">
        <v>4749</v>
      </c>
      <c r="H691" s="16" t="s">
        <v>9467</v>
      </c>
      <c r="I691" s="3">
        <v>41169</v>
      </c>
      <c r="J691" s="16" t="s">
        <v>4835</v>
      </c>
      <c r="K691" s="16" t="s">
        <v>4836</v>
      </c>
      <c r="L691" s="16" t="s">
        <v>4837</v>
      </c>
      <c r="M691" s="16" t="s">
        <v>4838</v>
      </c>
      <c r="N691" s="16" t="s">
        <v>10638</v>
      </c>
      <c r="O691" s="16" t="s">
        <v>9302</v>
      </c>
      <c r="P691" s="3">
        <v>41242</v>
      </c>
      <c r="Q691" s="28" t="s">
        <v>455</v>
      </c>
      <c r="R691" s="16" t="s">
        <v>10639</v>
      </c>
      <c r="S691" s="16" t="s">
        <v>10640</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4.25" customHeight="1">
      <c r="A692" s="16">
        <v>3885</v>
      </c>
      <c r="B692" s="16">
        <v>3885</v>
      </c>
      <c r="C692" s="3">
        <v>41094</v>
      </c>
      <c r="D692" s="3">
        <v>41153</v>
      </c>
      <c r="E692" s="16" t="s">
        <v>1307</v>
      </c>
      <c r="F692" s="16" t="s">
        <v>1308</v>
      </c>
      <c r="G692" s="16" t="s">
        <v>1725</v>
      </c>
      <c r="H692" s="16" t="s">
        <v>7825</v>
      </c>
      <c r="I692" s="3">
        <v>41166</v>
      </c>
      <c r="J692" s="16" t="s">
        <v>14734</v>
      </c>
      <c r="K692" s="16" t="s">
        <v>6530</v>
      </c>
      <c r="L692" s="16" t="s">
        <v>4326</v>
      </c>
      <c r="M692" s="16" t="s">
        <v>4839</v>
      </c>
      <c r="N692" s="16" t="s">
        <v>7826</v>
      </c>
      <c r="O692" s="16" t="s">
        <v>7827</v>
      </c>
      <c r="P692" s="3">
        <v>41187</v>
      </c>
      <c r="Q692" s="28" t="s">
        <v>6531</v>
      </c>
      <c r="R692" s="16" t="s">
        <v>10641</v>
      </c>
      <c r="S692" s="16" t="s">
        <v>10642</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4.25" customHeight="1">
      <c r="A693" s="16">
        <v>3884</v>
      </c>
      <c r="B693" s="16">
        <v>3884</v>
      </c>
      <c r="C693" s="3">
        <v>41094</v>
      </c>
      <c r="D693" s="3">
        <v>41179</v>
      </c>
      <c r="E693" s="16" t="s">
        <v>1307</v>
      </c>
      <c r="F693" s="16" t="s">
        <v>1308</v>
      </c>
      <c r="G693" s="16" t="s">
        <v>4750</v>
      </c>
      <c r="H693" s="16" t="s">
        <v>9213</v>
      </c>
      <c r="I693" s="3">
        <v>41164</v>
      </c>
      <c r="J693" s="16" t="s">
        <v>4840</v>
      </c>
      <c r="K693" s="16" t="s">
        <v>4841</v>
      </c>
      <c r="L693" s="16" t="s">
        <v>4842</v>
      </c>
      <c r="M693" s="16" t="s">
        <v>6532</v>
      </c>
      <c r="N693" s="16" t="s">
        <v>9214</v>
      </c>
      <c r="O693" s="16" t="s">
        <v>9205</v>
      </c>
      <c r="P693" s="3">
        <v>41227</v>
      </c>
      <c r="Q693" s="28" t="s">
        <v>6533</v>
      </c>
      <c r="R693" s="16" t="s">
        <v>10643</v>
      </c>
      <c r="S693" s="16" t="s">
        <v>10644</v>
      </c>
      <c r="T693" s="16" t="s">
        <v>3997</v>
      </c>
      <c r="U693" s="16" t="s">
        <v>14974</v>
      </c>
      <c r="V693" s="16">
        <v>17</v>
      </c>
      <c r="W693" s="16">
        <v>13</v>
      </c>
      <c r="X693" s="16">
        <v>32</v>
      </c>
      <c r="Y693" s="16">
        <v>46</v>
      </c>
      <c r="Z693" s="16">
        <v>51</v>
      </c>
      <c r="AA693" s="16">
        <v>3</v>
      </c>
      <c r="AB693" s="16" t="s">
        <v>455</v>
      </c>
      <c r="AC693" s="16" t="s">
        <v>455</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10645</v>
      </c>
      <c r="S694" s="16" t="s">
        <v>10646</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4.25" customHeight="1">
      <c r="A695" s="16">
        <v>3882</v>
      </c>
      <c r="B695" s="16">
        <v>3882</v>
      </c>
      <c r="C695" s="3">
        <v>41094</v>
      </c>
      <c r="D695" s="3">
        <v>41139</v>
      </c>
      <c r="E695" s="16" t="s">
        <v>1307</v>
      </c>
      <c r="F695" s="16" t="s">
        <v>1308</v>
      </c>
      <c r="G695" s="16" t="s">
        <v>4752</v>
      </c>
      <c r="H695" s="16" t="s">
        <v>8132</v>
      </c>
      <c r="I695" s="3">
        <v>41163</v>
      </c>
      <c r="J695" s="16" t="s">
        <v>4846</v>
      </c>
      <c r="K695" s="16" t="s">
        <v>4847</v>
      </c>
      <c r="L695" s="16">
        <v>37958000</v>
      </c>
      <c r="M695" s="16" t="s">
        <v>4848</v>
      </c>
      <c r="N695" s="16" t="s">
        <v>8259</v>
      </c>
      <c r="O695" s="16" t="s">
        <v>7853</v>
      </c>
      <c r="P695" s="3">
        <v>41187</v>
      </c>
      <c r="Q695" s="28" t="s">
        <v>455</v>
      </c>
      <c r="R695" s="16" t="s">
        <v>10647</v>
      </c>
      <c r="S695" s="16" t="s">
        <v>10648</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10649</v>
      </c>
      <c r="S696" s="16" t="s">
        <v>10650</v>
      </c>
      <c r="T696" s="16" t="s">
        <v>3997</v>
      </c>
      <c r="U696" s="16" t="s">
        <v>14992</v>
      </c>
      <c r="V696" s="16">
        <v>18</v>
      </c>
      <c r="W696" s="16">
        <v>47</v>
      </c>
      <c r="X696" s="16">
        <v>14</v>
      </c>
      <c r="Y696" s="16">
        <v>40</v>
      </c>
      <c r="Z696" s="16">
        <v>58</v>
      </c>
      <c r="AA696" s="16">
        <v>48</v>
      </c>
      <c r="AB696" s="16" t="s">
        <v>455</v>
      </c>
      <c r="AC696" s="16" t="s">
        <v>455</v>
      </c>
      <c r="AD696" s="16" t="s">
        <v>455</v>
      </c>
    </row>
    <row r="697" spans="1:30" s="16" customFormat="1" ht="14.25" customHeight="1">
      <c r="A697" s="16">
        <v>3880</v>
      </c>
      <c r="B697" s="16">
        <v>3880</v>
      </c>
      <c r="C697" s="3">
        <v>41094</v>
      </c>
      <c r="D697" s="3">
        <v>41139</v>
      </c>
      <c r="E697" s="16" t="s">
        <v>1307</v>
      </c>
      <c r="F697" s="16" t="s">
        <v>1308</v>
      </c>
      <c r="G697" s="16" t="s">
        <v>4754</v>
      </c>
      <c r="H697" s="16" t="s">
        <v>13121</v>
      </c>
      <c r="I697" s="3">
        <v>41163</v>
      </c>
      <c r="J697" s="16" t="s">
        <v>4853</v>
      </c>
      <c r="K697" s="16" t="s">
        <v>4854</v>
      </c>
      <c r="L697" s="16" t="s">
        <v>4855</v>
      </c>
      <c r="M697" s="16" t="s">
        <v>4856</v>
      </c>
      <c r="N697" s="16" t="s">
        <v>13122</v>
      </c>
      <c r="O697" s="16" t="s">
        <v>11842</v>
      </c>
      <c r="P697" s="3">
        <v>41263</v>
      </c>
      <c r="Q697" s="28" t="s">
        <v>455</v>
      </c>
      <c r="R697" s="16" t="s">
        <v>13123</v>
      </c>
      <c r="S697" s="16" t="s">
        <v>10651</v>
      </c>
      <c r="T697" s="16" t="s">
        <v>14834</v>
      </c>
      <c r="U697" s="16" t="s">
        <v>14853</v>
      </c>
      <c r="V697" s="16">
        <v>19</v>
      </c>
      <c r="W697" s="16">
        <v>43</v>
      </c>
      <c r="X697" s="16">
        <v>40</v>
      </c>
      <c r="Y697" s="16">
        <v>50</v>
      </c>
      <c r="Z697" s="16">
        <v>12</v>
      </c>
      <c r="AA697" s="16">
        <v>2</v>
      </c>
      <c r="AB697" s="16" t="s">
        <v>455</v>
      </c>
      <c r="AC697" s="16" t="s">
        <v>455</v>
      </c>
      <c r="AD697" s="16" t="s">
        <v>455</v>
      </c>
    </row>
    <row r="698" spans="1:30" s="16" customFormat="1" ht="14.25"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10652</v>
      </c>
      <c r="T698" s="16" t="s">
        <v>14834</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4.25" customHeight="1">
      <c r="A699" s="16">
        <v>3889</v>
      </c>
      <c r="B699" s="16">
        <v>3889</v>
      </c>
      <c r="C699" s="3">
        <v>41099</v>
      </c>
      <c r="D699" s="3">
        <v>41144</v>
      </c>
      <c r="E699" s="16" t="s">
        <v>1307</v>
      </c>
      <c r="F699" s="16" t="s">
        <v>1308</v>
      </c>
      <c r="G699" s="16" t="s">
        <v>165</v>
      </c>
      <c r="H699" s="16" t="s">
        <v>8260</v>
      </c>
      <c r="I699" s="3">
        <v>41180</v>
      </c>
      <c r="J699" s="16" t="s">
        <v>4980</v>
      </c>
      <c r="K699" s="16" t="s">
        <v>4981</v>
      </c>
      <c r="L699" s="16" t="s">
        <v>4982</v>
      </c>
      <c r="M699" s="16">
        <v>3232238931</v>
      </c>
      <c r="N699" s="16" t="s">
        <v>8261</v>
      </c>
      <c r="O699" s="16" t="s">
        <v>617</v>
      </c>
      <c r="P699" s="3">
        <v>41191</v>
      </c>
      <c r="Q699" s="28" t="s">
        <v>455</v>
      </c>
      <c r="R699" s="16" t="s">
        <v>10653</v>
      </c>
      <c r="S699" s="16" t="s">
        <v>10654</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10655</v>
      </c>
      <c r="S700" s="16" t="s">
        <v>10656</v>
      </c>
      <c r="T700" s="16" t="s">
        <v>3997</v>
      </c>
      <c r="U700" s="16" t="s">
        <v>455</v>
      </c>
      <c r="V700" s="16">
        <v>22</v>
      </c>
      <c r="W700" s="16">
        <v>5</v>
      </c>
      <c r="X700" s="16">
        <v>10</v>
      </c>
      <c r="Y700" s="16">
        <v>44</v>
      </c>
      <c r="Z700" s="16">
        <v>20</v>
      </c>
      <c r="AA700" s="16">
        <v>2</v>
      </c>
      <c r="AB700" s="16" t="s">
        <v>455</v>
      </c>
      <c r="AC700" s="16" t="s">
        <v>455</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10657</v>
      </c>
      <c r="S701" s="16" t="s">
        <v>10658</v>
      </c>
      <c r="T701" s="16" t="s">
        <v>3997</v>
      </c>
      <c r="U701" s="16" t="s">
        <v>455</v>
      </c>
      <c r="V701" s="16">
        <v>20</v>
      </c>
      <c r="W701" s="16">
        <v>15</v>
      </c>
      <c r="X701" s="16">
        <v>5</v>
      </c>
      <c r="Y701" s="16">
        <v>42</v>
      </c>
      <c r="Z701" s="16">
        <v>4</v>
      </c>
      <c r="AA701" s="16">
        <v>4</v>
      </c>
      <c r="AB701" s="16" t="s">
        <v>455</v>
      </c>
      <c r="AC701" s="16" t="s">
        <v>455</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15204</v>
      </c>
      <c r="L702" s="16" t="s">
        <v>4195</v>
      </c>
      <c r="M702" s="16" t="s">
        <v>4988</v>
      </c>
      <c r="N702" s="16" t="s">
        <v>6268</v>
      </c>
      <c r="O702" s="16" t="s">
        <v>5625</v>
      </c>
      <c r="P702" s="3">
        <v>41141</v>
      </c>
      <c r="Q702" s="28" t="s">
        <v>455</v>
      </c>
      <c r="R702" s="16" t="s">
        <v>10659</v>
      </c>
      <c r="S702" s="16" t="s">
        <v>10660</v>
      </c>
      <c r="T702" s="16" t="s">
        <v>3997</v>
      </c>
      <c r="U702" s="16" t="s">
        <v>14857</v>
      </c>
      <c r="V702" s="16">
        <v>20</v>
      </c>
      <c r="W702" s="16">
        <v>4</v>
      </c>
      <c r="X702" s="16">
        <v>11</v>
      </c>
      <c r="Y702" s="16">
        <v>42</v>
      </c>
      <c r="Z702" s="16">
        <v>4</v>
      </c>
      <c r="AA702" s="16">
        <v>13</v>
      </c>
      <c r="AB702" s="16" t="s">
        <v>455</v>
      </c>
      <c r="AC702" s="16" t="s">
        <v>455</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10661</v>
      </c>
      <c r="S703" s="16" t="s">
        <v>10662</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10663</v>
      </c>
      <c r="S704" s="16" t="s">
        <v>10664</v>
      </c>
      <c r="T704" s="16" t="s">
        <v>3997</v>
      </c>
      <c r="U704" s="16" t="s">
        <v>14838</v>
      </c>
      <c r="V704" s="16">
        <v>20</v>
      </c>
      <c r="W704" s="16">
        <v>14</v>
      </c>
      <c r="X704" s="16">
        <v>30</v>
      </c>
      <c r="Y704" s="16">
        <v>42</v>
      </c>
      <c r="Z704" s="16">
        <v>2</v>
      </c>
      <c r="AA704" s="16">
        <v>28</v>
      </c>
      <c r="AB704" s="16" t="s">
        <v>455</v>
      </c>
      <c r="AC704" s="16" t="s">
        <v>455</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10665</v>
      </c>
      <c r="S705" s="16" t="s">
        <v>10666</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15205</v>
      </c>
      <c r="L706" s="16" t="s">
        <v>4195</v>
      </c>
      <c r="M706" s="16" t="s">
        <v>4995</v>
      </c>
      <c r="N706" s="16" t="s">
        <v>6272</v>
      </c>
      <c r="O706" s="16" t="s">
        <v>5625</v>
      </c>
      <c r="P706" s="3">
        <v>41142</v>
      </c>
      <c r="Q706" s="28" t="s">
        <v>455</v>
      </c>
      <c r="R706" s="16" t="s">
        <v>10667</v>
      </c>
      <c r="S706" s="16" t="s">
        <v>10668</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10669</v>
      </c>
      <c r="S707" s="16" t="s">
        <v>10670</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8133</v>
      </c>
      <c r="N708" s="16" t="s">
        <v>6275</v>
      </c>
      <c r="O708" s="16" t="s">
        <v>5625</v>
      </c>
      <c r="P708" s="3">
        <v>41137</v>
      </c>
      <c r="Q708" s="28" t="s">
        <v>455</v>
      </c>
      <c r="R708" s="16" t="s">
        <v>10671</v>
      </c>
      <c r="S708" s="16" t="s">
        <v>10672</v>
      </c>
      <c r="T708" s="16" t="s">
        <v>3997</v>
      </c>
      <c r="U708" s="16" t="s">
        <v>14857</v>
      </c>
      <c r="V708" s="16">
        <v>20</v>
      </c>
      <c r="W708" s="16">
        <v>14</v>
      </c>
      <c r="X708" s="16">
        <v>40</v>
      </c>
      <c r="Y708" s="16">
        <v>42</v>
      </c>
      <c r="Z708" s="16">
        <v>16</v>
      </c>
      <c r="AA708" s="16">
        <v>17</v>
      </c>
      <c r="AB708" s="16" t="s">
        <v>455</v>
      </c>
      <c r="AC708" s="16" t="s">
        <v>455</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10673</v>
      </c>
      <c r="S709" s="16" t="s">
        <v>10674</v>
      </c>
      <c r="T709" s="16" t="s">
        <v>3997</v>
      </c>
      <c r="U709" s="16" t="s">
        <v>14978</v>
      </c>
      <c r="V709" s="16">
        <v>20</v>
      </c>
      <c r="W709" s="16">
        <v>15</v>
      </c>
      <c r="X709" s="16">
        <v>23</v>
      </c>
      <c r="Y709" s="16">
        <v>42</v>
      </c>
      <c r="Z709" s="16">
        <v>2</v>
      </c>
      <c r="AA709" s="16">
        <v>59</v>
      </c>
      <c r="AB709" s="16" t="s">
        <v>455</v>
      </c>
      <c r="AC709" s="16" t="s">
        <v>455</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10675</v>
      </c>
      <c r="S710" s="16" t="s">
        <v>10676</v>
      </c>
      <c r="T710" s="16" t="s">
        <v>3997</v>
      </c>
      <c r="U710" s="16" t="s">
        <v>14993</v>
      </c>
      <c r="V710" s="16">
        <v>20</v>
      </c>
      <c r="W710" s="16">
        <v>14</v>
      </c>
      <c r="X710" s="16">
        <v>29</v>
      </c>
      <c r="Y710" s="16">
        <v>42</v>
      </c>
      <c r="Z710" s="16">
        <v>5</v>
      </c>
      <c r="AA710" s="16">
        <v>3</v>
      </c>
      <c r="AB710" s="16" t="s">
        <v>455</v>
      </c>
      <c r="AC710" s="16" t="s">
        <v>455</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10677</v>
      </c>
      <c r="S711" s="16" t="s">
        <v>10678</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10679</v>
      </c>
      <c r="S712" s="16" t="s">
        <v>10680</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10681</v>
      </c>
      <c r="S713" s="16" t="s">
        <v>10682</v>
      </c>
      <c r="T713" s="16" t="s">
        <v>3997</v>
      </c>
      <c r="U713" s="16" t="s">
        <v>14857</v>
      </c>
      <c r="V713" s="16">
        <v>20</v>
      </c>
      <c r="W713" s="16">
        <v>15</v>
      </c>
      <c r="X713" s="16">
        <v>30</v>
      </c>
      <c r="Y713" s="16">
        <v>42</v>
      </c>
      <c r="Z713" s="16">
        <v>1</v>
      </c>
      <c r="AA713" s="16">
        <v>48</v>
      </c>
      <c r="AB713" s="16" t="s">
        <v>455</v>
      </c>
      <c r="AC713" s="16" t="s">
        <v>455</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10683</v>
      </c>
      <c r="S714" s="16" t="s">
        <v>10684</v>
      </c>
      <c r="T714" s="16" t="s">
        <v>3997</v>
      </c>
      <c r="U714" s="16" t="s">
        <v>14838</v>
      </c>
      <c r="V714" s="16">
        <v>20</v>
      </c>
      <c r="W714" s="16">
        <v>14</v>
      </c>
      <c r="X714" s="16">
        <v>28</v>
      </c>
      <c r="Y714" s="16">
        <v>42</v>
      </c>
      <c r="Z714" s="16">
        <v>2</v>
      </c>
      <c r="AA714" s="16">
        <v>26</v>
      </c>
      <c r="AB714" s="16" t="s">
        <v>455</v>
      </c>
      <c r="AC714" s="16" t="s">
        <v>455</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10685</v>
      </c>
      <c r="S715" s="16" t="s">
        <v>10686</v>
      </c>
      <c r="T715" s="16" t="s">
        <v>3997</v>
      </c>
      <c r="U715" s="16" t="s">
        <v>14860</v>
      </c>
      <c r="V715" s="16">
        <v>16</v>
      </c>
      <c r="W715" s="16">
        <v>7</v>
      </c>
      <c r="X715" s="16">
        <v>39</v>
      </c>
      <c r="Y715" s="16">
        <v>47</v>
      </c>
      <c r="Z715" s="16">
        <v>17</v>
      </c>
      <c r="AA715" s="16">
        <v>34</v>
      </c>
      <c r="AB715" s="16" t="s">
        <v>455</v>
      </c>
      <c r="AC715" s="16" t="s">
        <v>455</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10687</v>
      </c>
      <c r="S716" s="16" t="s">
        <v>10688</v>
      </c>
      <c r="T716" s="16" t="s">
        <v>3997</v>
      </c>
      <c r="U716" s="16" t="s">
        <v>14850</v>
      </c>
      <c r="V716" s="16">
        <v>16</v>
      </c>
      <c r="W716" s="16">
        <v>1</v>
      </c>
      <c r="X716" s="16">
        <v>34</v>
      </c>
      <c r="Y716" s="16">
        <v>47</v>
      </c>
      <c r="Z716" s="16">
        <v>5</v>
      </c>
      <c r="AA716" s="16">
        <v>16</v>
      </c>
      <c r="AB716" s="16" t="s">
        <v>455</v>
      </c>
      <c r="AC716" s="16" t="s">
        <v>455</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10689</v>
      </c>
      <c r="S717" s="16" t="s">
        <v>10690</v>
      </c>
      <c r="T717" s="16" t="s">
        <v>3997</v>
      </c>
      <c r="U717" s="16" t="s">
        <v>14855</v>
      </c>
      <c r="V717" s="16">
        <v>22</v>
      </c>
      <c r="W717" s="16">
        <v>19</v>
      </c>
      <c r="X717" s="16">
        <v>22</v>
      </c>
      <c r="Y717" s="16">
        <v>46</v>
      </c>
      <c r="Z717" s="16">
        <v>3</v>
      </c>
      <c r="AA717" s="16">
        <v>42</v>
      </c>
      <c r="AB717" s="16" t="s">
        <v>455</v>
      </c>
      <c r="AC717" s="16" t="s">
        <v>455</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14994</v>
      </c>
      <c r="L718" s="16" t="s">
        <v>5018</v>
      </c>
      <c r="M718" s="16" t="s">
        <v>20348</v>
      </c>
      <c r="N718" s="16" t="s">
        <v>5834</v>
      </c>
      <c r="O718" s="16" t="s">
        <v>5635</v>
      </c>
      <c r="P718" s="3">
        <v>41128</v>
      </c>
      <c r="Q718" s="28" t="s">
        <v>455</v>
      </c>
      <c r="R718" s="16" t="s">
        <v>10691</v>
      </c>
      <c r="S718" s="16" t="s">
        <v>10692</v>
      </c>
      <c r="T718" s="16" t="s">
        <v>14834</v>
      </c>
      <c r="U718" s="16" t="s">
        <v>14980</v>
      </c>
      <c r="V718" s="16">
        <v>22</v>
      </c>
      <c r="W718" s="16">
        <v>11</v>
      </c>
      <c r="X718" s="16">
        <v>18</v>
      </c>
      <c r="Y718" s="16">
        <v>46</v>
      </c>
      <c r="Z718" s="16">
        <v>14</v>
      </c>
      <c r="AA718" s="16">
        <v>22</v>
      </c>
      <c r="AB718" s="16" t="s">
        <v>455</v>
      </c>
      <c r="AC718" s="16" t="s">
        <v>455</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10693</v>
      </c>
      <c r="S719" s="16" t="s">
        <v>10694</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10695</v>
      </c>
      <c r="S720" s="16" t="s">
        <v>10696</v>
      </c>
      <c r="T720" s="16" t="s">
        <v>3997</v>
      </c>
      <c r="U720" s="16" t="s">
        <v>14995</v>
      </c>
      <c r="V720" s="16">
        <v>22</v>
      </c>
      <c r="W720" s="16">
        <v>16</v>
      </c>
      <c r="X720" s="16">
        <v>41</v>
      </c>
      <c r="Y720" s="16">
        <v>46</v>
      </c>
      <c r="Z720" s="16">
        <v>9</v>
      </c>
      <c r="AA720" s="16">
        <v>26</v>
      </c>
      <c r="AB720" s="16" t="s">
        <v>455</v>
      </c>
      <c r="AC720" s="16" t="s">
        <v>455</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10697</v>
      </c>
      <c r="S721" s="16" t="s">
        <v>10698</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10699</v>
      </c>
      <c r="S722" s="16" t="s">
        <v>10700</v>
      </c>
      <c r="T722" s="16" t="s">
        <v>3997</v>
      </c>
      <c r="U722" s="16" t="s">
        <v>14996</v>
      </c>
      <c r="V722" s="16">
        <v>22</v>
      </c>
      <c r="W722" s="16">
        <v>16</v>
      </c>
      <c r="X722" s="16">
        <v>21</v>
      </c>
      <c r="Y722" s="16">
        <v>46</v>
      </c>
      <c r="Z722" s="16">
        <v>9</v>
      </c>
      <c r="AA722" s="16">
        <v>46</v>
      </c>
      <c r="AB722" s="16" t="s">
        <v>455</v>
      </c>
      <c r="AC722" s="16" t="s">
        <v>455</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10701</v>
      </c>
      <c r="S723" s="16" t="s">
        <v>10702</v>
      </c>
      <c r="T723" s="16" t="s">
        <v>3997</v>
      </c>
      <c r="U723" s="16" t="s">
        <v>14850</v>
      </c>
      <c r="V723" s="16">
        <v>21</v>
      </c>
      <c r="W723" s="16">
        <v>5</v>
      </c>
      <c r="X723" s="16">
        <v>52</v>
      </c>
      <c r="Y723" s="16">
        <v>45</v>
      </c>
      <c r="Z723" s="16">
        <v>32</v>
      </c>
      <c r="AA723" s="16">
        <v>59</v>
      </c>
      <c r="AB723" s="16" t="s">
        <v>455</v>
      </c>
      <c r="AC723" s="16" t="s">
        <v>455</v>
      </c>
      <c r="AD723" s="16" t="s">
        <v>455</v>
      </c>
    </row>
    <row r="724" spans="1:30" s="16" customFormat="1" ht="14.25"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10703</v>
      </c>
      <c r="T724" s="16" t="s">
        <v>14834</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10704</v>
      </c>
      <c r="S725" s="16" t="s">
        <v>10705</v>
      </c>
      <c r="T725" s="16" t="s">
        <v>3997</v>
      </c>
      <c r="U725" s="16" t="s">
        <v>14850</v>
      </c>
      <c r="V725" s="16">
        <v>21</v>
      </c>
      <c r="W725" s="16">
        <v>6</v>
      </c>
      <c r="X725" s="16">
        <v>58</v>
      </c>
      <c r="Y725" s="16">
        <v>45</v>
      </c>
      <c r="Z725" s="16">
        <v>33</v>
      </c>
      <c r="AA725" s="16">
        <v>24</v>
      </c>
      <c r="AB725" s="16" t="s">
        <v>455</v>
      </c>
      <c r="AC725" s="16" t="s">
        <v>455</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10706</v>
      </c>
      <c r="S726" s="16" t="s">
        <v>10707</v>
      </c>
      <c r="T726" s="16" t="s">
        <v>3997</v>
      </c>
      <c r="U726" s="16" t="s">
        <v>14997</v>
      </c>
      <c r="V726" s="16">
        <v>21</v>
      </c>
      <c r="W726" s="16">
        <v>4</v>
      </c>
      <c r="X726" s="16">
        <v>56</v>
      </c>
      <c r="Y726" s="16">
        <v>45</v>
      </c>
      <c r="Z726" s="16">
        <v>34</v>
      </c>
      <c r="AA726" s="16">
        <v>36</v>
      </c>
      <c r="AB726" s="16" t="s">
        <v>455</v>
      </c>
      <c r="AC726" s="16" t="s">
        <v>455</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14998</v>
      </c>
      <c r="L727" s="16" t="s">
        <v>5030</v>
      </c>
      <c r="M727" s="16" t="s">
        <v>5042</v>
      </c>
      <c r="N727" s="16" t="s">
        <v>5748</v>
      </c>
      <c r="O727" s="16" t="s">
        <v>5749</v>
      </c>
      <c r="P727" s="3">
        <v>41122</v>
      </c>
      <c r="Q727" s="28" t="s">
        <v>455</v>
      </c>
      <c r="R727" s="16" t="s">
        <v>10708</v>
      </c>
      <c r="S727" s="16" t="s">
        <v>10709</v>
      </c>
      <c r="T727" s="16" t="s">
        <v>3997</v>
      </c>
      <c r="U727" s="16" t="s">
        <v>14999</v>
      </c>
      <c r="V727" s="16">
        <v>21</v>
      </c>
      <c r="W727" s="16">
        <v>4</v>
      </c>
      <c r="X727" s="16">
        <v>19</v>
      </c>
      <c r="Y727" s="16">
        <v>45</v>
      </c>
      <c r="Z727" s="16">
        <v>34</v>
      </c>
      <c r="AA727" s="16">
        <v>15</v>
      </c>
      <c r="AB727" s="16" t="s">
        <v>455</v>
      </c>
      <c r="AC727" s="16" t="s">
        <v>455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10710</v>
      </c>
      <c r="S728" s="16" t="s">
        <v>10711</v>
      </c>
      <c r="T728" s="16" t="s">
        <v>3997</v>
      </c>
      <c r="U728" s="16" t="s">
        <v>14972</v>
      </c>
      <c r="V728" s="16">
        <v>21</v>
      </c>
      <c r="W728" s="16">
        <v>6</v>
      </c>
      <c r="X728" s="16">
        <v>9</v>
      </c>
      <c r="Y728" s="16">
        <v>45</v>
      </c>
      <c r="Z728" s="16">
        <v>33</v>
      </c>
      <c r="AA728" s="16">
        <v>0</v>
      </c>
      <c r="AB728" s="16" t="s">
        <v>455</v>
      </c>
      <c r="AC728" s="16" t="s">
        <v>455</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10712</v>
      </c>
      <c r="S729" s="16" t="s">
        <v>10713</v>
      </c>
      <c r="T729" s="16" t="s">
        <v>3997</v>
      </c>
      <c r="U729" s="16" t="s">
        <v>15000</v>
      </c>
      <c r="V729" s="16">
        <v>21</v>
      </c>
      <c r="W729" s="16">
        <v>55</v>
      </c>
      <c r="X729" s="16">
        <v>5</v>
      </c>
      <c r="Y729" s="16">
        <v>45</v>
      </c>
      <c r="Z729" s="16">
        <v>34</v>
      </c>
      <c r="AA729" s="16">
        <v>15</v>
      </c>
      <c r="AB729" s="16" t="s">
        <v>455</v>
      </c>
      <c r="AC729" s="16" t="s">
        <v>455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10714</v>
      </c>
      <c r="S730" s="16" t="s">
        <v>10715</v>
      </c>
      <c r="T730" s="16" t="s">
        <v>3997</v>
      </c>
      <c r="U730" s="16" t="s">
        <v>455</v>
      </c>
      <c r="V730" s="16">
        <v>21</v>
      </c>
      <c r="W730" s="16">
        <v>6</v>
      </c>
      <c r="X730" s="16">
        <v>1</v>
      </c>
      <c r="Y730" s="16">
        <v>45</v>
      </c>
      <c r="Z730" s="16">
        <v>33</v>
      </c>
      <c r="AA730" s="16">
        <v>38</v>
      </c>
      <c r="AB730" s="16" t="s">
        <v>455</v>
      </c>
      <c r="AC730" s="16" t="s">
        <v>455</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15702</v>
      </c>
      <c r="N731" s="16" t="s">
        <v>5253</v>
      </c>
      <c r="O731" s="16" t="s">
        <v>4767</v>
      </c>
      <c r="P731" s="3">
        <v>41114</v>
      </c>
      <c r="Q731" s="28" t="s">
        <v>455</v>
      </c>
      <c r="R731" s="16" t="s">
        <v>10716</v>
      </c>
      <c r="S731" s="16" t="s">
        <v>10717</v>
      </c>
      <c r="T731" s="16" t="s">
        <v>3997</v>
      </c>
      <c r="U731" s="16" t="s">
        <v>15001</v>
      </c>
      <c r="V731" s="16">
        <v>19</v>
      </c>
      <c r="W731" s="16">
        <v>53</v>
      </c>
      <c r="X731" s="16">
        <v>30</v>
      </c>
      <c r="Y731" s="16">
        <v>43</v>
      </c>
      <c r="Z731" s="16">
        <v>57</v>
      </c>
      <c r="AA731" s="16">
        <v>49</v>
      </c>
      <c r="AB731" s="16" t="s">
        <v>455</v>
      </c>
      <c r="AC731" s="16" t="s">
        <v>455</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10718</v>
      </c>
      <c r="S732" s="16" t="s">
        <v>10719</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10720</v>
      </c>
      <c r="S733" s="16" t="s">
        <v>10721</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10722</v>
      </c>
      <c r="S734" s="16" t="s">
        <v>10723</v>
      </c>
      <c r="T734" s="16" t="s">
        <v>3997</v>
      </c>
      <c r="U734" s="16" t="s">
        <v>455</v>
      </c>
      <c r="V734" s="16">
        <v>20</v>
      </c>
      <c r="W734" s="16">
        <v>16</v>
      </c>
      <c r="X734" s="16">
        <v>9</v>
      </c>
      <c r="Y734" s="16">
        <v>42</v>
      </c>
      <c r="Z734" s="16">
        <v>2</v>
      </c>
      <c r="AA734" s="16">
        <v>46</v>
      </c>
      <c r="AB734" s="16" t="s">
        <v>455</v>
      </c>
      <c r="AC734" s="16" t="s">
        <v>455</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9966</v>
      </c>
      <c r="S735" s="16" t="s">
        <v>10724</v>
      </c>
      <c r="T735" s="16" t="s">
        <v>3997</v>
      </c>
      <c r="U735" s="16" t="s">
        <v>14850</v>
      </c>
      <c r="V735" s="16">
        <v>20</v>
      </c>
      <c r="W735" s="16">
        <v>14</v>
      </c>
      <c r="X735" s="16">
        <v>56</v>
      </c>
      <c r="Y735" s="16">
        <v>42</v>
      </c>
      <c r="Z735" s="16">
        <v>8</v>
      </c>
      <c r="AA735" s="16">
        <v>59</v>
      </c>
      <c r="AB735" s="16" t="s">
        <v>455</v>
      </c>
      <c r="AC735" s="16" t="s">
        <v>455</v>
      </c>
      <c r="AD735" s="16" t="s">
        <v>455</v>
      </c>
    </row>
    <row r="736" spans="1:30" s="16" customFormat="1" ht="14.25" customHeight="1">
      <c r="A736" s="16">
        <v>3953</v>
      </c>
      <c r="B736" s="16">
        <v>3953</v>
      </c>
      <c r="C736" s="3">
        <v>41113</v>
      </c>
      <c r="D736" s="3">
        <v>41158</v>
      </c>
      <c r="E736" s="16" t="s">
        <v>1307</v>
      </c>
      <c r="F736" s="16" t="s">
        <v>1308</v>
      </c>
      <c r="G736" s="16" t="s">
        <v>5196</v>
      </c>
      <c r="H736" s="16" t="s">
        <v>13470</v>
      </c>
      <c r="I736" s="3">
        <v>41200</v>
      </c>
      <c r="J736" s="16" t="s">
        <v>5197</v>
      </c>
      <c r="K736" s="16" t="s">
        <v>5198</v>
      </c>
      <c r="L736" s="16" t="s">
        <v>5199</v>
      </c>
      <c r="M736" s="16" t="s">
        <v>16281</v>
      </c>
      <c r="N736" s="16" t="s">
        <v>13471</v>
      </c>
      <c r="O736" s="16" t="s">
        <v>4884</v>
      </c>
      <c r="P736" s="3">
        <v>41270</v>
      </c>
      <c r="Q736" s="28" t="s">
        <v>455</v>
      </c>
      <c r="R736" s="16" t="s">
        <v>13472</v>
      </c>
      <c r="S736" s="16" t="s">
        <v>10725</v>
      </c>
      <c r="T736" s="16" t="s">
        <v>14834</v>
      </c>
      <c r="U736" s="16" t="s">
        <v>14867</v>
      </c>
      <c r="V736" s="16">
        <v>19</v>
      </c>
      <c r="W736" s="16">
        <v>46</v>
      </c>
      <c r="X736" s="16">
        <v>43</v>
      </c>
      <c r="Y736" s="16">
        <v>42</v>
      </c>
      <c r="Z736" s="16">
        <v>8</v>
      </c>
      <c r="AA736" s="16">
        <v>13</v>
      </c>
      <c r="AB736" s="16" t="s">
        <v>455</v>
      </c>
      <c r="AC736" s="16" t="s">
        <v>455</v>
      </c>
      <c r="AD736" s="16" t="s">
        <v>455</v>
      </c>
    </row>
    <row r="737" spans="1:30" s="16" customFormat="1" ht="14.25" customHeight="1">
      <c r="A737" s="16">
        <v>3968</v>
      </c>
      <c r="B737" s="16">
        <v>3968</v>
      </c>
      <c r="C737" s="3">
        <v>41114</v>
      </c>
      <c r="D737" s="3">
        <v>41159</v>
      </c>
      <c r="E737" s="16" t="s">
        <v>1307</v>
      </c>
      <c r="F737" s="16" t="s">
        <v>1308</v>
      </c>
      <c r="G737" s="16" t="s">
        <v>3069</v>
      </c>
      <c r="H737" s="16" t="s">
        <v>10726</v>
      </c>
      <c r="I737" s="3">
        <v>41143</v>
      </c>
      <c r="J737" s="16" t="s">
        <v>5273</v>
      </c>
      <c r="K737" s="16" t="s">
        <v>5274</v>
      </c>
      <c r="L737" s="16" t="s">
        <v>4574</v>
      </c>
      <c r="M737" s="16">
        <v>3732745155</v>
      </c>
      <c r="N737" s="16" t="s">
        <v>11923</v>
      </c>
      <c r="O737" s="16" t="s">
        <v>5629</v>
      </c>
      <c r="P737" s="3">
        <v>41248</v>
      </c>
      <c r="Q737" s="28" t="s">
        <v>455</v>
      </c>
      <c r="R737" s="16" t="s">
        <v>10727</v>
      </c>
      <c r="S737" s="16" t="s">
        <v>10728</v>
      </c>
      <c r="T737" s="16" t="s">
        <v>3997</v>
      </c>
      <c r="U737" s="16" t="s">
        <v>15002</v>
      </c>
      <c r="V737" s="16">
        <v>19</v>
      </c>
      <c r="W737" s="16">
        <v>29</v>
      </c>
      <c r="X737" s="16">
        <v>56</v>
      </c>
      <c r="Y737" s="16">
        <v>44</v>
      </c>
      <c r="Z737" s="16">
        <v>48</v>
      </c>
      <c r="AA737" s="16">
        <v>10</v>
      </c>
      <c r="AB737" s="16" t="s">
        <v>455</v>
      </c>
      <c r="AC737" s="16" t="s">
        <v>455</v>
      </c>
      <c r="AD737" s="16" t="s">
        <v>455</v>
      </c>
    </row>
    <row r="738" spans="1:30" s="16" customFormat="1" ht="14.25" customHeight="1">
      <c r="A738" s="16">
        <v>3961</v>
      </c>
      <c r="B738" s="16">
        <v>3961</v>
      </c>
      <c r="C738" s="3">
        <v>41114</v>
      </c>
      <c r="D738" s="3">
        <v>41446</v>
      </c>
      <c r="E738" s="16" t="s">
        <v>1307</v>
      </c>
      <c r="F738" s="16" t="s">
        <v>14084</v>
      </c>
      <c r="G738" s="16" t="s">
        <v>2572</v>
      </c>
      <c r="H738" s="16" t="s">
        <v>19889</v>
      </c>
      <c r="I738" s="3">
        <v>41166</v>
      </c>
      <c r="J738" s="16" t="s">
        <v>5275</v>
      </c>
      <c r="K738" s="16" t="s">
        <v>5276</v>
      </c>
      <c r="L738" s="16" t="s">
        <v>4521</v>
      </c>
      <c r="M738" s="16" t="s">
        <v>5277</v>
      </c>
      <c r="N738" s="16" t="s">
        <v>19890</v>
      </c>
      <c r="O738" s="16" t="s">
        <v>12026</v>
      </c>
      <c r="P738" s="3">
        <v>41453</v>
      </c>
      <c r="Q738" s="16" t="s">
        <v>13602</v>
      </c>
      <c r="R738" s="16" t="s">
        <v>19891</v>
      </c>
      <c r="S738" s="16" t="s">
        <v>10729</v>
      </c>
      <c r="T738" s="16" t="s">
        <v>14834</v>
      </c>
      <c r="U738" s="16" t="s">
        <v>17564</v>
      </c>
      <c r="V738" s="16">
        <v>17</v>
      </c>
      <c r="W738" s="16">
        <v>25</v>
      </c>
      <c r="X738" s="16">
        <v>54</v>
      </c>
      <c r="Y738" s="16">
        <v>41</v>
      </c>
      <c r="Z738" s="16">
        <v>0</v>
      </c>
      <c r="AA738" s="16">
        <v>10</v>
      </c>
      <c r="AB738" s="16" t="s">
        <v>455</v>
      </c>
      <c r="AC738" s="16" t="s">
        <v>455</v>
      </c>
      <c r="AD738" s="16" t="s">
        <v>455</v>
      </c>
    </row>
    <row r="739" spans="1:30" s="16" customFormat="1" ht="14.25" customHeight="1">
      <c r="A739" s="16">
        <v>3962</v>
      </c>
      <c r="B739" s="16">
        <v>3962</v>
      </c>
      <c r="C739" s="3">
        <v>41114</v>
      </c>
      <c r="D739" s="3">
        <v>41281</v>
      </c>
      <c r="E739" s="16" t="s">
        <v>1307</v>
      </c>
      <c r="F739" s="16" t="s">
        <v>1308</v>
      </c>
      <c r="G739" s="16" t="s">
        <v>2572</v>
      </c>
      <c r="H739" s="16" t="s">
        <v>16059</v>
      </c>
      <c r="I739" s="3">
        <v>41166</v>
      </c>
      <c r="J739" s="16" t="s">
        <v>5278</v>
      </c>
      <c r="K739" s="16" t="s">
        <v>5279</v>
      </c>
      <c r="L739" s="16" t="s">
        <v>4521</v>
      </c>
      <c r="M739" s="16" t="s">
        <v>15273</v>
      </c>
      <c r="N739" s="16" t="s">
        <v>16060</v>
      </c>
      <c r="O739" s="16" t="s">
        <v>11843</v>
      </c>
      <c r="P739" s="3">
        <v>41374</v>
      </c>
      <c r="Q739" s="28" t="s">
        <v>15274</v>
      </c>
      <c r="R739" s="16" t="s">
        <v>16061</v>
      </c>
      <c r="S739" s="16" t="s">
        <v>10730</v>
      </c>
      <c r="T739" s="16" t="s">
        <v>3997</v>
      </c>
      <c r="U739" s="16" t="s">
        <v>14908</v>
      </c>
      <c r="V739" s="16">
        <v>17</v>
      </c>
      <c r="W739" s="16">
        <v>26</v>
      </c>
      <c r="X739" s="16">
        <v>0</v>
      </c>
      <c r="Y739" s="16">
        <v>40</v>
      </c>
      <c r="Z739" s="16">
        <v>59</v>
      </c>
      <c r="AA739" s="16">
        <v>97</v>
      </c>
      <c r="AB739" s="16" t="s">
        <v>455</v>
      </c>
      <c r="AC739" s="16" t="s">
        <v>455</v>
      </c>
      <c r="AD739" s="16" t="s">
        <v>455</v>
      </c>
    </row>
    <row r="740" spans="1:30" s="16" customFormat="1" ht="14.25" customHeight="1">
      <c r="A740" s="16">
        <v>3963</v>
      </c>
      <c r="B740" s="16">
        <v>3963</v>
      </c>
      <c r="C740" s="3">
        <v>41114</v>
      </c>
      <c r="D740" s="3">
        <v>41446</v>
      </c>
      <c r="E740" s="16" t="s">
        <v>1307</v>
      </c>
      <c r="F740" s="16" t="s">
        <v>14084</v>
      </c>
      <c r="G740" s="16" t="s">
        <v>2572</v>
      </c>
      <c r="H740" s="16" t="s">
        <v>19892</v>
      </c>
      <c r="I740" s="3">
        <v>41450</v>
      </c>
      <c r="J740" s="16" t="s">
        <v>5280</v>
      </c>
      <c r="K740" s="16" t="s">
        <v>5281</v>
      </c>
      <c r="L740" s="16" t="s">
        <v>4521</v>
      </c>
      <c r="M740" s="16" t="s">
        <v>5282</v>
      </c>
      <c r="N740" s="16" t="s">
        <v>19893</v>
      </c>
      <c r="O740" s="16" t="s">
        <v>19225</v>
      </c>
      <c r="P740" s="3">
        <v>41452</v>
      </c>
      <c r="Q740" s="16" t="s">
        <v>13603</v>
      </c>
      <c r="R740" s="16" t="s">
        <v>19894</v>
      </c>
      <c r="S740" s="16" t="s">
        <v>10731</v>
      </c>
      <c r="T740" s="16" t="s">
        <v>14834</v>
      </c>
      <c r="U740" s="16" t="s">
        <v>18318</v>
      </c>
      <c r="V740" s="16">
        <v>17</v>
      </c>
      <c r="W740" s="16">
        <v>28</v>
      </c>
      <c r="X740" s="16">
        <v>11</v>
      </c>
      <c r="Y740" s="16">
        <v>41</v>
      </c>
      <c r="Z740" s="16">
        <v>7</v>
      </c>
      <c r="AA740" s="16">
        <v>44</v>
      </c>
      <c r="AB740" s="16" t="s">
        <v>455</v>
      </c>
      <c r="AC740" s="16" t="s">
        <v>455</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10732</v>
      </c>
      <c r="S741" s="16" t="s">
        <v>10733</v>
      </c>
      <c r="T741" s="16" t="s">
        <v>3997</v>
      </c>
      <c r="U741" s="16" t="s">
        <v>15003</v>
      </c>
      <c r="V741" s="16">
        <v>19</v>
      </c>
      <c r="W741" s="16">
        <v>26</v>
      </c>
      <c r="X741" s="16">
        <v>31</v>
      </c>
      <c r="Y741" s="16">
        <v>44</v>
      </c>
      <c r="Z741" s="16">
        <v>44</v>
      </c>
      <c r="AA741" s="16">
        <v>45</v>
      </c>
      <c r="AB741" s="16" t="s">
        <v>455</v>
      </c>
      <c r="AC741" s="16" t="s">
        <v>455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10734</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15206</v>
      </c>
      <c r="L743" s="16" t="s">
        <v>4574</v>
      </c>
      <c r="M743" s="16">
        <v>3732741779</v>
      </c>
      <c r="N743" s="16" t="s">
        <v>5761</v>
      </c>
      <c r="O743" s="16" t="s">
        <v>5057</v>
      </c>
      <c r="P743" s="3">
        <v>41123</v>
      </c>
      <c r="Q743" s="28" t="s">
        <v>455</v>
      </c>
      <c r="R743" s="16" t="s">
        <v>10735</v>
      </c>
      <c r="S743" s="16" t="s">
        <v>10736</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4.25" customHeight="1">
      <c r="A744" s="16">
        <v>3967</v>
      </c>
      <c r="B744" s="16">
        <v>3967</v>
      </c>
      <c r="C744" s="3">
        <v>41114</v>
      </c>
      <c r="D744" s="3">
        <v>41159</v>
      </c>
      <c r="E744" s="16" t="s">
        <v>1307</v>
      </c>
      <c r="F744" s="16" t="s">
        <v>1308</v>
      </c>
      <c r="G744" s="16" t="s">
        <v>3069</v>
      </c>
      <c r="H744" s="16" t="s">
        <v>17534</v>
      </c>
      <c r="I744" s="3">
        <v>41164</v>
      </c>
      <c r="J744" s="16" t="s">
        <v>5273</v>
      </c>
      <c r="K744" s="16" t="s">
        <v>7170</v>
      </c>
      <c r="L744" s="16" t="s">
        <v>4574</v>
      </c>
      <c r="M744" s="16" t="s">
        <v>7171</v>
      </c>
      <c r="N744" s="16" t="s">
        <v>10737</v>
      </c>
      <c r="O744" s="16" t="s">
        <v>10738</v>
      </c>
      <c r="P744" s="3">
        <v>41243</v>
      </c>
      <c r="Q744" s="16" t="s">
        <v>455</v>
      </c>
      <c r="R744" s="16" t="s">
        <v>10739</v>
      </c>
      <c r="S744" s="16" t="s">
        <v>10740</v>
      </c>
      <c r="T744" s="16" t="s">
        <v>3997</v>
      </c>
      <c r="U744" s="16" t="s">
        <v>15004</v>
      </c>
      <c r="V744" s="16">
        <v>19</v>
      </c>
      <c r="W744" s="16">
        <v>27</v>
      </c>
      <c r="X744" s="16">
        <v>1</v>
      </c>
      <c r="Y744" s="16">
        <v>44</v>
      </c>
      <c r="Z744" s="16">
        <v>44</v>
      </c>
      <c r="AA744" s="16">
        <v>49</v>
      </c>
      <c r="AB744" s="16" t="s">
        <v>455</v>
      </c>
      <c r="AC744" s="16" t="s">
        <v>455</v>
      </c>
      <c r="AD744" s="16" t="s">
        <v>455</v>
      </c>
    </row>
    <row r="745" spans="1:30" s="16" customFormat="1" ht="14.25" customHeight="1">
      <c r="A745" s="16">
        <v>3969</v>
      </c>
      <c r="B745" s="16">
        <v>3969</v>
      </c>
      <c r="C745" s="3">
        <v>41114</v>
      </c>
      <c r="D745" s="3">
        <v>41159</v>
      </c>
      <c r="E745" s="16" t="s">
        <v>1307</v>
      </c>
      <c r="F745" s="16" t="s">
        <v>1308</v>
      </c>
      <c r="G745" s="16" t="s">
        <v>169</v>
      </c>
      <c r="H745" s="16" t="s">
        <v>8410</v>
      </c>
      <c r="I745" s="3">
        <v>41148</v>
      </c>
      <c r="J745" s="16" t="s">
        <v>5320</v>
      </c>
      <c r="K745" s="16" t="s">
        <v>5321</v>
      </c>
      <c r="L745" s="16" t="s">
        <v>4194</v>
      </c>
      <c r="M745" s="16" t="s">
        <v>5322</v>
      </c>
      <c r="N745" s="16" t="s">
        <v>8411</v>
      </c>
      <c r="O745" s="16" t="s">
        <v>8412</v>
      </c>
      <c r="P745" s="3">
        <v>41197</v>
      </c>
      <c r="Q745" s="28" t="s">
        <v>455</v>
      </c>
      <c r="R745" s="16" t="s">
        <v>10741</v>
      </c>
      <c r="S745" s="16" t="s">
        <v>10742</v>
      </c>
      <c r="T745" s="16" t="s">
        <v>3997</v>
      </c>
      <c r="U745" s="16" t="s">
        <v>14857</v>
      </c>
      <c r="V745" s="16">
        <v>18</v>
      </c>
      <c r="W745" s="16">
        <v>56</v>
      </c>
      <c r="X745" s="16">
        <v>28</v>
      </c>
      <c r="Y745" s="16">
        <v>46</v>
      </c>
      <c r="Z745" s="16">
        <v>59</v>
      </c>
      <c r="AA745" s="16">
        <v>47</v>
      </c>
      <c r="AB745" s="16" t="s">
        <v>455</v>
      </c>
      <c r="AC745" s="16" t="s">
        <v>455</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10743</v>
      </c>
      <c r="S746" s="16" t="s">
        <v>10744</v>
      </c>
      <c r="T746" s="16" t="s">
        <v>3997</v>
      </c>
      <c r="U746" s="16" t="s">
        <v>15005</v>
      </c>
      <c r="V746" s="16">
        <v>18</v>
      </c>
      <c r="W746" s="16">
        <v>54</v>
      </c>
      <c r="X746" s="16">
        <v>37</v>
      </c>
      <c r="Y746" s="16">
        <v>46</v>
      </c>
      <c r="Z746" s="16">
        <v>54</v>
      </c>
      <c r="AA746" s="16">
        <v>11</v>
      </c>
      <c r="AB746" s="16" t="s">
        <v>455</v>
      </c>
      <c r="AC746" s="16" t="s">
        <v>455</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10745</v>
      </c>
      <c r="S747" s="16" t="s">
        <v>10746</v>
      </c>
      <c r="T747" s="16" t="s">
        <v>3997</v>
      </c>
      <c r="U747" s="16" t="s">
        <v>15006</v>
      </c>
      <c r="V747" s="16">
        <v>18</v>
      </c>
      <c r="W747" s="16">
        <v>54</v>
      </c>
      <c r="X747" s="16">
        <v>38</v>
      </c>
      <c r="Y747" s="16">
        <v>46</v>
      </c>
      <c r="Z747" s="16">
        <v>54</v>
      </c>
      <c r="AA747" s="16">
        <v>12</v>
      </c>
      <c r="AB747" s="16" t="s">
        <v>455</v>
      </c>
      <c r="AC747" s="16" t="s">
        <v>455</v>
      </c>
      <c r="AD747" s="16" t="s">
        <v>455</v>
      </c>
    </row>
    <row r="748" spans="1:30" s="16" customFormat="1" ht="14.25" customHeight="1">
      <c r="A748" s="16">
        <v>3972</v>
      </c>
      <c r="B748" s="16">
        <v>3972</v>
      </c>
      <c r="C748" s="3">
        <v>41114</v>
      </c>
      <c r="D748" s="3">
        <v>41159</v>
      </c>
      <c r="E748" s="16" t="s">
        <v>1307</v>
      </c>
      <c r="F748" s="16" t="s">
        <v>1308</v>
      </c>
      <c r="G748" s="16" t="s">
        <v>1594</v>
      </c>
      <c r="H748" s="16" t="s">
        <v>15207</v>
      </c>
      <c r="I748" s="3">
        <v>41156</v>
      </c>
      <c r="J748" s="16" t="s">
        <v>5329</v>
      </c>
      <c r="K748" s="16" t="s">
        <v>5330</v>
      </c>
      <c r="L748" s="16" t="s">
        <v>4283</v>
      </c>
      <c r="M748" s="16" t="s">
        <v>5331</v>
      </c>
      <c r="N748" s="16" t="s">
        <v>15208</v>
      </c>
      <c r="O748" s="16" t="s">
        <v>4593</v>
      </c>
      <c r="P748" s="3">
        <v>41312</v>
      </c>
      <c r="Q748" s="16" t="s">
        <v>455</v>
      </c>
      <c r="R748" s="16" t="s">
        <v>15209</v>
      </c>
      <c r="S748" s="16" t="s">
        <v>10747</v>
      </c>
      <c r="T748" s="16" t="s">
        <v>3997</v>
      </c>
      <c r="U748" s="16" t="s">
        <v>14908</v>
      </c>
      <c r="V748" s="16">
        <v>19</v>
      </c>
      <c r="W748" s="16">
        <v>19</v>
      </c>
      <c r="X748" s="16">
        <v>58</v>
      </c>
      <c r="Y748" s="16">
        <v>43</v>
      </c>
      <c r="Z748" s="16">
        <v>37</v>
      </c>
      <c r="AA748" s="16">
        <v>13</v>
      </c>
      <c r="AB748" s="16" t="s">
        <v>455</v>
      </c>
      <c r="AC748" s="16" t="s">
        <v>455</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10748</v>
      </c>
      <c r="S749" s="16" t="s">
        <v>10749</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10750</v>
      </c>
      <c r="S750" s="16" t="s">
        <v>10751</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10752</v>
      </c>
      <c r="S751" s="16" t="s">
        <v>10753</v>
      </c>
      <c r="T751" s="16" t="s">
        <v>3997</v>
      </c>
      <c r="U751" s="16" t="s">
        <v>14855</v>
      </c>
      <c r="V751" s="16">
        <v>20</v>
      </c>
      <c r="W751" s="16">
        <v>53</v>
      </c>
      <c r="X751" s="16">
        <v>38</v>
      </c>
      <c r="Y751" s="16">
        <v>45</v>
      </c>
      <c r="Z751" s="16">
        <v>16</v>
      </c>
      <c r="AA751" s="16">
        <v>45</v>
      </c>
      <c r="AB751" s="16" t="s">
        <v>455</v>
      </c>
      <c r="AC751" s="16" t="s">
        <v>455</v>
      </c>
      <c r="AD751" s="16" t="s">
        <v>455</v>
      </c>
    </row>
    <row r="752" spans="1:30" s="16" customFormat="1" ht="14.25" customHeight="1">
      <c r="A752" s="16">
        <v>3985</v>
      </c>
      <c r="B752" s="16">
        <v>3985</v>
      </c>
      <c r="C752" s="3">
        <v>41114</v>
      </c>
      <c r="D752" s="3">
        <v>41159</v>
      </c>
      <c r="E752" s="16" t="s">
        <v>1307</v>
      </c>
      <c r="F752" s="16" t="s">
        <v>1308</v>
      </c>
      <c r="G752" s="16" t="s">
        <v>162</v>
      </c>
      <c r="H752" s="16" t="s">
        <v>9280</v>
      </c>
      <c r="I752" s="3">
        <v>41162</v>
      </c>
      <c r="J752" s="16" t="s">
        <v>5335</v>
      </c>
      <c r="K752" s="16" t="s">
        <v>5339</v>
      </c>
      <c r="L752" s="16" t="s">
        <v>4186</v>
      </c>
      <c r="M752" s="16" t="s">
        <v>5337</v>
      </c>
      <c r="N752" s="16" t="s">
        <v>12737</v>
      </c>
      <c r="O752" s="16" t="s">
        <v>5289</v>
      </c>
      <c r="P752" s="3">
        <v>41261</v>
      </c>
      <c r="Q752" s="16" t="s">
        <v>455</v>
      </c>
      <c r="R752" s="16" t="s">
        <v>10754</v>
      </c>
      <c r="S752" s="16" t="s">
        <v>10755</v>
      </c>
      <c r="T752" s="16" t="s">
        <v>3997</v>
      </c>
      <c r="U752" s="16" t="s">
        <v>14838</v>
      </c>
      <c r="V752" s="16">
        <v>20</v>
      </c>
      <c r="W752" s="16">
        <v>53</v>
      </c>
      <c r="X752" s="16">
        <v>43</v>
      </c>
      <c r="Y752" s="16">
        <v>45</v>
      </c>
      <c r="Z752" s="16">
        <v>16</v>
      </c>
      <c r="AA752" s="16">
        <v>38</v>
      </c>
      <c r="AB752" s="16" t="s">
        <v>455</v>
      </c>
      <c r="AC752" s="16" t="s">
        <v>455</v>
      </c>
      <c r="AD752" s="16" t="s">
        <v>455</v>
      </c>
    </row>
    <row r="753" spans="1:30" s="16" customFormat="1" ht="14.25" customHeight="1">
      <c r="A753" s="16">
        <v>3984</v>
      </c>
      <c r="B753" s="16">
        <v>3984</v>
      </c>
      <c r="C753" s="3">
        <v>41114</v>
      </c>
      <c r="D753" s="3">
        <v>41159</v>
      </c>
      <c r="E753" s="16" t="s">
        <v>1307</v>
      </c>
      <c r="F753" s="16" t="s">
        <v>1308</v>
      </c>
      <c r="G753" s="16" t="s">
        <v>162</v>
      </c>
      <c r="H753" s="16" t="s">
        <v>9281</v>
      </c>
      <c r="I753" s="3">
        <v>41233</v>
      </c>
      <c r="J753" s="16" t="s">
        <v>5335</v>
      </c>
      <c r="K753" s="16" t="s">
        <v>5340</v>
      </c>
      <c r="L753" s="16" t="s">
        <v>4186</v>
      </c>
      <c r="M753" s="16" t="s">
        <v>5337</v>
      </c>
      <c r="N753" s="16" t="s">
        <v>9282</v>
      </c>
      <c r="O753" s="16" t="s">
        <v>7977</v>
      </c>
      <c r="P753" s="3">
        <v>41233</v>
      </c>
      <c r="Q753" s="28" t="s">
        <v>455</v>
      </c>
      <c r="R753" s="16" t="s">
        <v>10756</v>
      </c>
      <c r="S753" s="16" t="s">
        <v>10757</v>
      </c>
      <c r="T753" s="16" t="s">
        <v>14834</v>
      </c>
      <c r="U753" s="16" t="s">
        <v>14926</v>
      </c>
      <c r="V753" s="16">
        <v>20</v>
      </c>
      <c r="W753" s="16">
        <v>53</v>
      </c>
      <c r="X753" s="16">
        <v>38</v>
      </c>
      <c r="Y753" s="16">
        <v>45</v>
      </c>
      <c r="Z753" s="16">
        <v>17</v>
      </c>
      <c r="AA753" s="16">
        <v>5</v>
      </c>
      <c r="AB753" s="16" t="s">
        <v>455</v>
      </c>
      <c r="AC753" s="16" t="s">
        <v>455</v>
      </c>
      <c r="AD753" s="16" t="s">
        <v>455</v>
      </c>
    </row>
    <row r="754" spans="1:30" s="16" customFormat="1" ht="14.25" customHeight="1">
      <c r="A754" s="16">
        <v>3975</v>
      </c>
      <c r="B754" s="16">
        <v>3975</v>
      </c>
      <c r="C754" s="3">
        <v>41114</v>
      </c>
      <c r="D754" s="3">
        <v>41453</v>
      </c>
      <c r="E754" s="16" t="s">
        <v>1316</v>
      </c>
      <c r="F754" s="16" t="s">
        <v>14084</v>
      </c>
      <c r="G754" s="16" t="s">
        <v>162</v>
      </c>
      <c r="H754" s="16" t="s">
        <v>19895</v>
      </c>
      <c r="I754" s="3">
        <v>41450</v>
      </c>
      <c r="J754" s="16" t="s">
        <v>5335</v>
      </c>
      <c r="K754" s="16" t="s">
        <v>5341</v>
      </c>
      <c r="L754" s="16" t="s">
        <v>4186</v>
      </c>
      <c r="M754" s="16" t="s">
        <v>5337</v>
      </c>
      <c r="N754" s="16" t="s">
        <v>455</v>
      </c>
      <c r="O754" s="16" t="s">
        <v>455</v>
      </c>
      <c r="P754" s="16" t="s">
        <v>455</v>
      </c>
      <c r="Q754" s="16" t="s">
        <v>20231</v>
      </c>
      <c r="R754" s="16" t="s">
        <v>19896</v>
      </c>
      <c r="S754" s="16" t="s">
        <v>10758</v>
      </c>
      <c r="T754" s="16" t="s">
        <v>14834</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15897</v>
      </c>
      <c r="K755" s="16" t="s">
        <v>15898</v>
      </c>
      <c r="L755" s="16" t="s">
        <v>4186</v>
      </c>
      <c r="M755" s="16">
        <v>3538326000</v>
      </c>
      <c r="N755" s="16" t="s">
        <v>5837</v>
      </c>
      <c r="O755" s="16" t="s">
        <v>5838</v>
      </c>
      <c r="P755" s="3">
        <v>41130</v>
      </c>
      <c r="Q755" s="16" t="s">
        <v>15899</v>
      </c>
      <c r="R755" s="16" t="s">
        <v>10759</v>
      </c>
      <c r="S755" s="16" t="s">
        <v>10760</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15007</v>
      </c>
      <c r="L756" s="16" t="s">
        <v>4186</v>
      </c>
      <c r="M756" s="16" t="s">
        <v>5337</v>
      </c>
      <c r="N756" s="16" t="s">
        <v>6281</v>
      </c>
      <c r="O756" s="16" t="s">
        <v>6235</v>
      </c>
      <c r="P756" s="3">
        <v>41141</v>
      </c>
      <c r="Q756" s="16" t="s">
        <v>455</v>
      </c>
      <c r="R756" s="16" t="s">
        <v>10761</v>
      </c>
      <c r="S756" s="16" t="s">
        <v>10762</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4.25" customHeight="1">
      <c r="A757" s="16">
        <v>3978</v>
      </c>
      <c r="B757" s="16">
        <v>3978</v>
      </c>
      <c r="C757" s="3">
        <v>41114</v>
      </c>
      <c r="D757" s="3">
        <v>41159</v>
      </c>
      <c r="E757" s="16" t="s">
        <v>1307</v>
      </c>
      <c r="F757" s="16" t="s">
        <v>1308</v>
      </c>
      <c r="G757" s="16" t="s">
        <v>162</v>
      </c>
      <c r="H757" s="16" t="s">
        <v>13124</v>
      </c>
      <c r="I757" s="3">
        <v>41141</v>
      </c>
      <c r="J757" s="16" t="s">
        <v>5335</v>
      </c>
      <c r="K757" s="16" t="s">
        <v>5342</v>
      </c>
      <c r="L757" s="16" t="s">
        <v>4186</v>
      </c>
      <c r="M757" s="16" t="s">
        <v>5337</v>
      </c>
      <c r="N757" s="16" t="s">
        <v>13125</v>
      </c>
      <c r="O757" s="16" t="s">
        <v>6293</v>
      </c>
      <c r="P757" s="3">
        <v>41261</v>
      </c>
      <c r="Q757" s="16" t="s">
        <v>455</v>
      </c>
      <c r="R757" s="16" t="s">
        <v>13126</v>
      </c>
      <c r="S757" s="16" t="s">
        <v>10763</v>
      </c>
      <c r="T757" s="16" t="s">
        <v>14834</v>
      </c>
      <c r="U757" s="16" t="s">
        <v>14944</v>
      </c>
      <c r="V757" s="16">
        <v>20</v>
      </c>
      <c r="W757" s="16">
        <v>54</v>
      </c>
      <c r="X757" s="16">
        <v>32</v>
      </c>
      <c r="Y757" s="16">
        <v>45</v>
      </c>
      <c r="Z757" s="16">
        <v>16</v>
      </c>
      <c r="AA757" s="16">
        <v>8</v>
      </c>
      <c r="AB757" s="16" t="s">
        <v>455</v>
      </c>
      <c r="AC757" s="16" t="s">
        <v>455</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12738</v>
      </c>
      <c r="O758" s="16" t="s">
        <v>5289</v>
      </c>
      <c r="P758" s="3">
        <v>41260</v>
      </c>
      <c r="Q758" s="16" t="s">
        <v>455</v>
      </c>
      <c r="R758" s="16" t="s">
        <v>10764</v>
      </c>
      <c r="S758" s="16" t="s">
        <v>10765</v>
      </c>
      <c r="T758" s="16" t="s">
        <v>3997</v>
      </c>
      <c r="U758" s="16" t="s">
        <v>15008</v>
      </c>
      <c r="V758" s="16">
        <v>20</v>
      </c>
      <c r="W758" s="16">
        <v>53</v>
      </c>
      <c r="X758" s="16">
        <v>49</v>
      </c>
      <c r="Y758" s="16">
        <v>45</v>
      </c>
      <c r="Z758" s="16">
        <v>16</v>
      </c>
      <c r="AA758" s="16">
        <v>12</v>
      </c>
      <c r="AB758" s="16" t="s">
        <v>455</v>
      </c>
      <c r="AC758" s="16" t="s">
        <v>455</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10766</v>
      </c>
      <c r="S759" s="16" t="s">
        <v>10767</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4.25" customHeight="1">
      <c r="A760" s="16">
        <v>3981</v>
      </c>
      <c r="B760" s="16">
        <v>3981</v>
      </c>
      <c r="C760" s="3">
        <v>41114</v>
      </c>
      <c r="D760" s="3">
        <v>41159</v>
      </c>
      <c r="E760" s="16" t="s">
        <v>1307</v>
      </c>
      <c r="F760" s="16" t="s">
        <v>1308</v>
      </c>
      <c r="G760" s="16" t="s">
        <v>162</v>
      </c>
      <c r="H760" s="16" t="s">
        <v>12739</v>
      </c>
      <c r="I760" s="3">
        <v>41162</v>
      </c>
      <c r="J760" s="16" t="s">
        <v>15900</v>
      </c>
      <c r="K760" s="16" t="s">
        <v>15901</v>
      </c>
      <c r="L760" s="16" t="s">
        <v>4186</v>
      </c>
      <c r="M760" s="16">
        <v>3538326000</v>
      </c>
      <c r="N760" s="16" t="s">
        <v>12740</v>
      </c>
      <c r="O760" s="16" t="s">
        <v>5289</v>
      </c>
      <c r="P760" s="3">
        <v>41261</v>
      </c>
      <c r="Q760" s="16" t="s">
        <v>15902</v>
      </c>
      <c r="R760" s="16" t="s">
        <v>12741</v>
      </c>
      <c r="S760" s="16" t="s">
        <v>10768</v>
      </c>
      <c r="T760" s="16" t="s">
        <v>3997</v>
      </c>
      <c r="U760" s="16" t="s">
        <v>14908</v>
      </c>
      <c r="V760" s="16">
        <v>20</v>
      </c>
      <c r="W760" s="16">
        <v>54</v>
      </c>
      <c r="X760" s="16">
        <v>14</v>
      </c>
      <c r="Y760" s="16">
        <v>45</v>
      </c>
      <c r="Z760" s="16">
        <v>16</v>
      </c>
      <c r="AA760" s="16">
        <v>40</v>
      </c>
      <c r="AB760" s="16" t="s">
        <v>455</v>
      </c>
      <c r="AC760" s="16" t="s">
        <v>455</v>
      </c>
      <c r="AD760" s="16" t="s">
        <v>455</v>
      </c>
    </row>
    <row r="761" spans="1:30" s="16" customFormat="1" ht="14.25" customHeight="1">
      <c r="A761" s="16">
        <v>3983</v>
      </c>
      <c r="B761" s="16">
        <v>3983</v>
      </c>
      <c r="C761" s="3">
        <v>41114</v>
      </c>
      <c r="D761" s="3">
        <v>41159</v>
      </c>
      <c r="E761" s="16" t="s">
        <v>1307</v>
      </c>
      <c r="F761" s="16" t="s">
        <v>1308</v>
      </c>
      <c r="G761" s="16" t="s">
        <v>162</v>
      </c>
      <c r="H761" s="16" t="s">
        <v>9283</v>
      </c>
      <c r="I761" s="3">
        <v>41233</v>
      </c>
      <c r="J761" s="16" t="s">
        <v>5335</v>
      </c>
      <c r="K761" s="16" t="s">
        <v>5345</v>
      </c>
      <c r="L761" s="16" t="s">
        <v>4186</v>
      </c>
      <c r="M761" s="16" t="s">
        <v>5337</v>
      </c>
      <c r="N761" s="16" t="s">
        <v>9284</v>
      </c>
      <c r="O761" s="16" t="s">
        <v>7977</v>
      </c>
      <c r="P761" s="3">
        <v>41240</v>
      </c>
      <c r="Q761" s="16" t="s">
        <v>455</v>
      </c>
      <c r="R761" s="16" t="s">
        <v>10769</v>
      </c>
      <c r="S761" s="16" t="s">
        <v>10770</v>
      </c>
      <c r="T761" s="16" t="s">
        <v>14834</v>
      </c>
      <c r="U761" s="16" t="s">
        <v>14894</v>
      </c>
      <c r="V761" s="16">
        <v>20</v>
      </c>
      <c r="W761" s="16">
        <v>53</v>
      </c>
      <c r="X761" s="16">
        <v>19</v>
      </c>
      <c r="Y761" s="16">
        <v>45</v>
      </c>
      <c r="Z761" s="16">
        <v>16</v>
      </c>
      <c r="AA761" s="16">
        <v>59</v>
      </c>
      <c r="AB761" s="16" t="s">
        <v>455</v>
      </c>
      <c r="AC761" s="16" t="s">
        <v>455</v>
      </c>
      <c r="AD761" s="16" t="s">
        <v>455</v>
      </c>
    </row>
    <row r="762" spans="1:30" s="16" customFormat="1" ht="14.25" customHeight="1">
      <c r="A762" s="16">
        <v>3993</v>
      </c>
      <c r="B762" s="16">
        <v>3993</v>
      </c>
      <c r="C762" s="3">
        <v>41116</v>
      </c>
      <c r="D762" s="3">
        <v>41161</v>
      </c>
      <c r="E762" s="16" t="s">
        <v>1307</v>
      </c>
      <c r="F762" s="16" t="s">
        <v>1308</v>
      </c>
      <c r="G762" s="16" t="s">
        <v>1661</v>
      </c>
      <c r="H762" s="16" t="s">
        <v>9285</v>
      </c>
      <c r="I762" s="3">
        <v>41197</v>
      </c>
      <c r="J762" s="16" t="s">
        <v>5368</v>
      </c>
      <c r="K762" s="16" t="s">
        <v>5369</v>
      </c>
      <c r="L762" s="16" t="s">
        <v>5370</v>
      </c>
      <c r="M762" s="16">
        <v>38392605</v>
      </c>
      <c r="N762" s="16" t="s">
        <v>9286</v>
      </c>
      <c r="O762" s="16" t="s">
        <v>7373</v>
      </c>
      <c r="P762" s="3">
        <v>41235</v>
      </c>
      <c r="Q762" s="16" t="s">
        <v>455</v>
      </c>
      <c r="R762" s="16" t="s">
        <v>10771</v>
      </c>
      <c r="S762" s="16" t="s">
        <v>10772</v>
      </c>
      <c r="T762" s="16" t="s">
        <v>14834</v>
      </c>
      <c r="U762" s="16" t="s">
        <v>14980</v>
      </c>
      <c r="V762" s="16">
        <v>19</v>
      </c>
      <c r="W762" s="16">
        <v>37</v>
      </c>
      <c r="X762" s="16">
        <v>42</v>
      </c>
      <c r="Y762" s="16">
        <v>43</v>
      </c>
      <c r="Z762" s="16">
        <v>13</v>
      </c>
      <c r="AA762" s="16">
        <v>23</v>
      </c>
      <c r="AB762" s="16" t="s">
        <v>455</v>
      </c>
      <c r="AC762" s="16" t="s">
        <v>455</v>
      </c>
      <c r="AD762" s="16" t="s">
        <v>455</v>
      </c>
    </row>
    <row r="763" spans="1:30" s="16" customFormat="1" ht="14.25" customHeight="1">
      <c r="A763" s="16">
        <v>3994</v>
      </c>
      <c r="B763" s="16">
        <v>3994</v>
      </c>
      <c r="C763" s="3">
        <v>41116</v>
      </c>
      <c r="D763" s="3">
        <v>41161</v>
      </c>
      <c r="E763" s="16" t="s">
        <v>1307</v>
      </c>
      <c r="F763" s="16" t="s">
        <v>1308</v>
      </c>
      <c r="G763" s="16" t="s">
        <v>1661</v>
      </c>
      <c r="H763" s="16" t="s">
        <v>9287</v>
      </c>
      <c r="I763" s="3">
        <v>41207</v>
      </c>
      <c r="J763" s="16" t="s">
        <v>5371</v>
      </c>
      <c r="K763" s="16" t="s">
        <v>5372</v>
      </c>
      <c r="L763" s="16" t="s">
        <v>5373</v>
      </c>
      <c r="M763" s="16" t="s">
        <v>6637</v>
      </c>
      <c r="N763" s="16" t="s">
        <v>12595</v>
      </c>
      <c r="O763" s="16" t="s">
        <v>7375</v>
      </c>
      <c r="P763" s="3">
        <v>41255</v>
      </c>
      <c r="Q763" s="28" t="s">
        <v>6638</v>
      </c>
      <c r="R763" s="16" t="s">
        <v>10773</v>
      </c>
      <c r="S763" s="16" t="s">
        <v>10774</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4.25" customHeight="1">
      <c r="A764" s="16">
        <v>3995</v>
      </c>
      <c r="B764" s="16">
        <v>3995</v>
      </c>
      <c r="C764" s="3">
        <v>41116</v>
      </c>
      <c r="D764" s="3">
        <v>41161</v>
      </c>
      <c r="E764" s="16" t="s">
        <v>1307</v>
      </c>
      <c r="F764" s="16" t="s">
        <v>1308</v>
      </c>
      <c r="G764" s="16" t="s">
        <v>1661</v>
      </c>
      <c r="H764" s="16" t="s">
        <v>8869</v>
      </c>
      <c r="I764" s="3">
        <v>41178</v>
      </c>
      <c r="J764" s="16" t="s">
        <v>5374</v>
      </c>
      <c r="K764" s="16" t="s">
        <v>5375</v>
      </c>
      <c r="L764" s="16" t="s">
        <v>5376</v>
      </c>
      <c r="M764" s="16" t="s">
        <v>6639</v>
      </c>
      <c r="N764" s="16" t="s">
        <v>8870</v>
      </c>
      <c r="O764" s="16" t="s">
        <v>7373</v>
      </c>
      <c r="P764" s="3">
        <v>41208</v>
      </c>
      <c r="Q764" s="28" t="s">
        <v>6640</v>
      </c>
      <c r="R764" s="16" t="s">
        <v>10775</v>
      </c>
      <c r="S764" s="16" t="s">
        <v>10776</v>
      </c>
      <c r="T764" s="16" t="s">
        <v>3997</v>
      </c>
      <c r="U764" s="16" t="s">
        <v>15009</v>
      </c>
      <c r="V764" s="16">
        <v>19</v>
      </c>
      <c r="W764" s="16">
        <v>30</v>
      </c>
      <c r="X764" s="16">
        <v>43</v>
      </c>
      <c r="Y764" s="16">
        <v>43</v>
      </c>
      <c r="Z764" s="16">
        <v>22</v>
      </c>
      <c r="AA764" s="16">
        <v>18</v>
      </c>
      <c r="AB764" s="16" t="s">
        <v>455</v>
      </c>
      <c r="AC764" s="16" t="s">
        <v>455</v>
      </c>
      <c r="AD764" s="16" t="s">
        <v>455</v>
      </c>
    </row>
    <row r="765" spans="1:30" s="16" customFormat="1" ht="14.25" customHeight="1">
      <c r="A765" s="16">
        <v>3996</v>
      </c>
      <c r="B765" s="16">
        <v>3996</v>
      </c>
      <c r="C765" s="3">
        <v>41116</v>
      </c>
      <c r="D765" s="3">
        <v>41162</v>
      </c>
      <c r="E765" s="16" t="s">
        <v>1307</v>
      </c>
      <c r="F765" s="16" t="s">
        <v>1308</v>
      </c>
      <c r="G765" s="16" t="s">
        <v>1661</v>
      </c>
      <c r="H765" s="16" t="s">
        <v>8871</v>
      </c>
      <c r="I765" s="3">
        <v>41178</v>
      </c>
      <c r="J765" s="16" t="s">
        <v>5377</v>
      </c>
      <c r="K765" s="16" t="s">
        <v>7519</v>
      </c>
      <c r="L765" s="16" t="s">
        <v>5378</v>
      </c>
      <c r="M765" s="16" t="s">
        <v>6851</v>
      </c>
      <c r="N765" s="16" t="s">
        <v>8872</v>
      </c>
      <c r="O765" s="16" t="s">
        <v>7375</v>
      </c>
      <c r="P765" s="3">
        <v>41207</v>
      </c>
      <c r="Q765" s="28" t="s">
        <v>7520</v>
      </c>
      <c r="R765" s="16" t="s">
        <v>10777</v>
      </c>
      <c r="S765" s="16" t="s">
        <v>10778</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4.25" customHeight="1">
      <c r="A766" s="16">
        <v>3997</v>
      </c>
      <c r="B766" s="16">
        <v>3997</v>
      </c>
      <c r="C766" s="3">
        <v>41116</v>
      </c>
      <c r="D766" s="3">
        <v>41181</v>
      </c>
      <c r="E766" s="16" t="s">
        <v>1307</v>
      </c>
      <c r="F766" s="16" t="s">
        <v>1308</v>
      </c>
      <c r="G766" s="16" t="s">
        <v>1661</v>
      </c>
      <c r="H766" s="16" t="s">
        <v>8873</v>
      </c>
      <c r="I766" s="3">
        <v>41204</v>
      </c>
      <c r="J766" s="16" t="s">
        <v>5379</v>
      </c>
      <c r="K766" s="16" t="s">
        <v>8134</v>
      </c>
      <c r="L766" s="16" t="s">
        <v>4307</v>
      </c>
      <c r="M766" s="16">
        <v>38392605</v>
      </c>
      <c r="N766" s="16" t="s">
        <v>8874</v>
      </c>
      <c r="O766" s="16" t="s">
        <v>7375</v>
      </c>
      <c r="P766" s="3">
        <v>41221</v>
      </c>
      <c r="Q766" s="28" t="s">
        <v>8135</v>
      </c>
      <c r="R766" s="16" t="s">
        <v>10779</v>
      </c>
      <c r="S766" s="16" t="s">
        <v>10780</v>
      </c>
      <c r="T766" s="16" t="s">
        <v>14834</v>
      </c>
      <c r="U766" s="16" t="s">
        <v>15010</v>
      </c>
      <c r="V766" s="16">
        <v>19</v>
      </c>
      <c r="W766" s="16">
        <v>37</v>
      </c>
      <c r="X766" s="16">
        <v>32</v>
      </c>
      <c r="Y766" s="16">
        <v>43</v>
      </c>
      <c r="Z766" s="16">
        <v>13</v>
      </c>
      <c r="AA766" s="16">
        <v>48</v>
      </c>
      <c r="AB766" s="16" t="s">
        <v>455</v>
      </c>
      <c r="AC766" s="16" t="s">
        <v>455</v>
      </c>
      <c r="AD766" s="16" t="s">
        <v>455</v>
      </c>
    </row>
    <row r="767" spans="1:30" s="16" customFormat="1" ht="14.25" customHeight="1">
      <c r="A767" s="16">
        <v>3998</v>
      </c>
      <c r="B767" s="16">
        <v>3998</v>
      </c>
      <c r="C767" s="3">
        <v>41116</v>
      </c>
      <c r="D767" s="3">
        <v>41161</v>
      </c>
      <c r="E767" s="16" t="s">
        <v>1307</v>
      </c>
      <c r="F767" s="16" t="s">
        <v>1308</v>
      </c>
      <c r="G767" s="16" t="s">
        <v>1661</v>
      </c>
      <c r="H767" s="16" t="s">
        <v>7387</v>
      </c>
      <c r="I767" s="3">
        <v>41169</v>
      </c>
      <c r="J767" s="16" t="s">
        <v>5380</v>
      </c>
      <c r="K767" s="16" t="s">
        <v>5381</v>
      </c>
      <c r="L767" s="16" t="s">
        <v>5382</v>
      </c>
      <c r="M767" s="16" t="s">
        <v>6641</v>
      </c>
      <c r="N767" s="16" t="s">
        <v>7388</v>
      </c>
      <c r="O767" s="16" t="s">
        <v>7375</v>
      </c>
      <c r="P767" s="3">
        <v>41170</v>
      </c>
      <c r="Q767" s="28" t="s">
        <v>6642</v>
      </c>
      <c r="R767" s="16" t="s">
        <v>10781</v>
      </c>
      <c r="S767" s="16" t="s">
        <v>10782</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4.25" customHeight="1">
      <c r="A768" s="16">
        <v>3999</v>
      </c>
      <c r="B768" s="16">
        <v>3999</v>
      </c>
      <c r="C768" s="3">
        <v>41116</v>
      </c>
      <c r="D768" s="3">
        <v>41161</v>
      </c>
      <c r="E768" s="16" t="s">
        <v>1307</v>
      </c>
      <c r="F768" s="16" t="s">
        <v>1308</v>
      </c>
      <c r="G768" s="16" t="s">
        <v>1661</v>
      </c>
      <c r="H768" s="16" t="s">
        <v>7521</v>
      </c>
      <c r="I768" s="3">
        <v>41162</v>
      </c>
      <c r="J768" s="16" t="s">
        <v>5383</v>
      </c>
      <c r="K768" s="16" t="s">
        <v>6643</v>
      </c>
      <c r="L768" s="16" t="s">
        <v>5384</v>
      </c>
      <c r="M768" s="16" t="s">
        <v>6644</v>
      </c>
      <c r="N768" s="16" t="s">
        <v>7565</v>
      </c>
      <c r="O768" s="16" t="s">
        <v>7375</v>
      </c>
      <c r="P768" s="3">
        <v>41172</v>
      </c>
      <c r="Q768" s="28" t="s">
        <v>6645</v>
      </c>
      <c r="R768" s="16" t="s">
        <v>10783</v>
      </c>
      <c r="S768" s="16" t="s">
        <v>10784</v>
      </c>
      <c r="T768" s="16" t="s">
        <v>3997</v>
      </c>
      <c r="U768" s="16" t="s">
        <v>15011</v>
      </c>
      <c r="V768" s="16">
        <v>19</v>
      </c>
      <c r="W768" s="16">
        <v>37</v>
      </c>
      <c r="X768" s="16">
        <v>1</v>
      </c>
      <c r="Y768" s="16">
        <v>43</v>
      </c>
      <c r="Z768" s="16">
        <v>12</v>
      </c>
      <c r="AA768" s="16">
        <v>47</v>
      </c>
      <c r="AB768" s="16" t="s">
        <v>455</v>
      </c>
      <c r="AC768" s="16" t="s">
        <v>455</v>
      </c>
      <c r="AD768" s="16" t="s">
        <v>455</v>
      </c>
    </row>
    <row r="769" spans="1:30" s="16" customFormat="1" ht="14.25" customHeight="1">
      <c r="A769" s="16">
        <v>4000</v>
      </c>
      <c r="B769" s="16">
        <v>4000</v>
      </c>
      <c r="C769" s="3">
        <v>41116</v>
      </c>
      <c r="D769" s="3">
        <v>41161</v>
      </c>
      <c r="E769" s="16" t="s">
        <v>1307</v>
      </c>
      <c r="F769" s="16" t="s">
        <v>1308</v>
      </c>
      <c r="G769" s="16" t="s">
        <v>1661</v>
      </c>
      <c r="H769" s="16" t="s">
        <v>7566</v>
      </c>
      <c r="I769" s="3">
        <v>41162</v>
      </c>
      <c r="J769" s="16" t="s">
        <v>5385</v>
      </c>
      <c r="K769" s="16" t="s">
        <v>6646</v>
      </c>
      <c r="L769" s="16" t="s">
        <v>5386</v>
      </c>
      <c r="M769" s="16" t="s">
        <v>6647</v>
      </c>
      <c r="N769" s="16" t="s">
        <v>7567</v>
      </c>
      <c r="O769" s="16" t="s">
        <v>7373</v>
      </c>
      <c r="P769" s="3">
        <v>41173</v>
      </c>
      <c r="Q769" s="28" t="s">
        <v>6648</v>
      </c>
      <c r="R769" s="16" t="s">
        <v>10785</v>
      </c>
      <c r="S769" s="16" t="s">
        <v>10786</v>
      </c>
      <c r="T769" s="16" t="s">
        <v>3997</v>
      </c>
      <c r="U769" s="16" t="s">
        <v>15012</v>
      </c>
      <c r="V769" s="16">
        <v>19</v>
      </c>
      <c r="W769" s="16">
        <v>35</v>
      </c>
      <c r="X769" s="16">
        <v>43</v>
      </c>
      <c r="Y769" s="16">
        <v>43</v>
      </c>
      <c r="Z769" s="16">
        <v>11</v>
      </c>
      <c r="AA769" s="16">
        <v>42</v>
      </c>
      <c r="AB769" s="16" t="s">
        <v>455</v>
      </c>
      <c r="AC769" s="16" t="s">
        <v>455</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7568</v>
      </c>
      <c r="O770" s="16" t="s">
        <v>7373</v>
      </c>
      <c r="P770" s="3">
        <v>41173</v>
      </c>
      <c r="Q770" s="28" t="s">
        <v>6651</v>
      </c>
      <c r="R770" s="16" t="s">
        <v>10787</v>
      </c>
      <c r="S770" s="16" t="s">
        <v>10788</v>
      </c>
      <c r="T770" s="16" t="s">
        <v>3997</v>
      </c>
      <c r="U770" s="16" t="s">
        <v>14879</v>
      </c>
      <c r="V770" s="16">
        <v>19</v>
      </c>
      <c r="W770" s="16">
        <v>37</v>
      </c>
      <c r="X770" s="16">
        <v>3</v>
      </c>
      <c r="Y770" s="16">
        <v>43</v>
      </c>
      <c r="Z770" s="16">
        <v>12</v>
      </c>
      <c r="AA770" s="16">
        <v>34</v>
      </c>
      <c r="AB770" s="16" t="s">
        <v>455</v>
      </c>
      <c r="AC770" s="16" t="s">
        <v>455</v>
      </c>
      <c r="AD770" s="16" t="s">
        <v>455</v>
      </c>
    </row>
    <row r="771" spans="1:30" s="16" customFormat="1" ht="14.25" customHeight="1">
      <c r="A771" s="16">
        <v>4002</v>
      </c>
      <c r="B771" s="16">
        <v>4002</v>
      </c>
      <c r="C771" s="3">
        <v>41116</v>
      </c>
      <c r="D771" s="3">
        <v>41173</v>
      </c>
      <c r="E771" s="16" t="s">
        <v>1307</v>
      </c>
      <c r="F771" s="16" t="s">
        <v>1308</v>
      </c>
      <c r="G771" s="16" t="s">
        <v>1661</v>
      </c>
      <c r="H771" s="16" t="s">
        <v>8604</v>
      </c>
      <c r="I771" s="3">
        <v>41178</v>
      </c>
      <c r="J771" s="16" t="s">
        <v>5388</v>
      </c>
      <c r="K771" s="16" t="s">
        <v>7522</v>
      </c>
      <c r="L771" s="16" t="s">
        <v>5389</v>
      </c>
      <c r="M771" s="16" t="s">
        <v>7523</v>
      </c>
      <c r="N771" s="16" t="s">
        <v>8605</v>
      </c>
      <c r="O771" s="16" t="s">
        <v>7373</v>
      </c>
      <c r="P771" s="3">
        <v>41205</v>
      </c>
      <c r="Q771" s="28" t="s">
        <v>7524</v>
      </c>
      <c r="R771" s="16" t="s">
        <v>10789</v>
      </c>
      <c r="S771" s="16" t="s">
        <v>10790</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4.25" customHeight="1">
      <c r="A772" s="16">
        <v>4003</v>
      </c>
      <c r="B772" s="16">
        <v>4003</v>
      </c>
      <c r="C772" s="3">
        <v>41116</v>
      </c>
      <c r="D772" s="3">
        <v>41161</v>
      </c>
      <c r="E772" s="16" t="s">
        <v>1307</v>
      </c>
      <c r="F772" s="16" t="s">
        <v>1308</v>
      </c>
      <c r="G772" s="16" t="s">
        <v>1661</v>
      </c>
      <c r="H772" s="16" t="s">
        <v>7828</v>
      </c>
      <c r="I772" s="3">
        <v>41162</v>
      </c>
      <c r="J772" s="16" t="s">
        <v>5388</v>
      </c>
      <c r="K772" s="16" t="s">
        <v>5390</v>
      </c>
      <c r="L772" s="16" t="s">
        <v>5391</v>
      </c>
      <c r="M772" s="16" t="s">
        <v>6652</v>
      </c>
      <c r="N772" s="16" t="s">
        <v>7829</v>
      </c>
      <c r="O772" s="16" t="s">
        <v>7375</v>
      </c>
      <c r="P772" s="3">
        <v>41179</v>
      </c>
      <c r="Q772" s="28" t="s">
        <v>6653</v>
      </c>
      <c r="R772" s="16" t="s">
        <v>10791</v>
      </c>
      <c r="S772" s="16" t="s">
        <v>10792</v>
      </c>
      <c r="T772" s="16" t="s">
        <v>3997</v>
      </c>
      <c r="U772" s="16" t="s">
        <v>14845</v>
      </c>
      <c r="V772" s="16">
        <v>19</v>
      </c>
      <c r="W772" s="16">
        <v>38</v>
      </c>
      <c r="X772" s="16">
        <v>13</v>
      </c>
      <c r="Y772" s="16">
        <v>43</v>
      </c>
      <c r="Z772" s="16">
        <v>14</v>
      </c>
      <c r="AA772" s="16">
        <v>6</v>
      </c>
      <c r="AB772" s="16" t="s">
        <v>455</v>
      </c>
      <c r="AC772" s="16" t="s">
        <v>455</v>
      </c>
      <c r="AD772" s="16" t="s">
        <v>455</v>
      </c>
    </row>
    <row r="773" spans="1:30" s="16" customFormat="1" ht="14.25" customHeight="1">
      <c r="A773" s="16">
        <v>4004</v>
      </c>
      <c r="B773" s="16">
        <v>4004</v>
      </c>
      <c r="C773" s="3">
        <v>41116</v>
      </c>
      <c r="D773" s="3">
        <v>41161</v>
      </c>
      <c r="E773" s="16" t="s">
        <v>1307</v>
      </c>
      <c r="F773" s="16" t="s">
        <v>1308</v>
      </c>
      <c r="G773" s="16" t="s">
        <v>1661</v>
      </c>
      <c r="H773" s="16" t="s">
        <v>7389</v>
      </c>
      <c r="I773" s="3">
        <v>41162</v>
      </c>
      <c r="J773" s="16" t="s">
        <v>5383</v>
      </c>
      <c r="K773" s="16" t="s">
        <v>5392</v>
      </c>
      <c r="L773" s="16" t="s">
        <v>5393</v>
      </c>
      <c r="M773" s="16" t="s">
        <v>6654</v>
      </c>
      <c r="N773" s="16" t="s">
        <v>7390</v>
      </c>
      <c r="O773" s="16" t="s">
        <v>7373</v>
      </c>
      <c r="P773" s="3">
        <v>41170</v>
      </c>
      <c r="Q773" s="28" t="s">
        <v>6655</v>
      </c>
      <c r="R773" s="16" t="s">
        <v>10793</v>
      </c>
      <c r="S773" s="16" t="s">
        <v>10794</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4.25" customHeight="1">
      <c r="A774" s="16">
        <v>4005</v>
      </c>
      <c r="B774" s="16">
        <v>4005</v>
      </c>
      <c r="C774" s="3">
        <v>41116</v>
      </c>
      <c r="D774" s="3">
        <v>41161</v>
      </c>
      <c r="E774" s="16" t="s">
        <v>1307</v>
      </c>
      <c r="F774" s="16" t="s">
        <v>1308</v>
      </c>
      <c r="G774" s="16" t="s">
        <v>1661</v>
      </c>
      <c r="H774" s="16" t="s">
        <v>7830</v>
      </c>
      <c r="I774" s="3">
        <v>41162</v>
      </c>
      <c r="J774" s="16" t="s">
        <v>5394</v>
      </c>
      <c r="K774" s="16" t="s">
        <v>6656</v>
      </c>
      <c r="L774" s="16" t="s">
        <v>5395</v>
      </c>
      <c r="M774" s="16" t="s">
        <v>6657</v>
      </c>
      <c r="N774" s="16" t="s">
        <v>7831</v>
      </c>
      <c r="O774" s="16" t="s">
        <v>7373</v>
      </c>
      <c r="P774" s="3">
        <v>41177</v>
      </c>
      <c r="Q774" s="28" t="s">
        <v>6658</v>
      </c>
      <c r="R774" s="16" t="s">
        <v>10795</v>
      </c>
      <c r="S774" s="16" t="s">
        <v>10796</v>
      </c>
      <c r="T774" s="16" t="s">
        <v>14834</v>
      </c>
      <c r="U774" s="16" t="s">
        <v>455</v>
      </c>
      <c r="V774" s="16">
        <v>19</v>
      </c>
      <c r="W774" s="16">
        <v>38</v>
      </c>
      <c r="X774" s="16">
        <v>20</v>
      </c>
      <c r="Y774" s="16">
        <v>43</v>
      </c>
      <c r="Z774" s="16">
        <v>14</v>
      </c>
      <c r="AA774" s="16">
        <v>13</v>
      </c>
      <c r="AB774" s="16" t="s">
        <v>455</v>
      </c>
      <c r="AC774" s="16" t="s">
        <v>455</v>
      </c>
      <c r="AD774" s="16" t="s">
        <v>455</v>
      </c>
    </row>
    <row r="775" spans="1:30" s="16" customFormat="1" ht="14.25" customHeight="1">
      <c r="A775" s="16">
        <v>4006</v>
      </c>
      <c r="B775" s="16">
        <v>4006</v>
      </c>
      <c r="C775" s="3">
        <v>41116</v>
      </c>
      <c r="D775" s="3">
        <v>41161</v>
      </c>
      <c r="E775" s="16" t="s">
        <v>1307</v>
      </c>
      <c r="F775" s="16" t="s">
        <v>1308</v>
      </c>
      <c r="G775" s="16" t="s">
        <v>1661</v>
      </c>
      <c r="H775" s="16" t="s">
        <v>7391</v>
      </c>
      <c r="I775" s="3">
        <v>41162</v>
      </c>
      <c r="J775" s="16" t="s">
        <v>5396</v>
      </c>
      <c r="K775" s="16" t="s">
        <v>5397</v>
      </c>
      <c r="L775" s="16" t="s">
        <v>5398</v>
      </c>
      <c r="M775" s="16" t="s">
        <v>6659</v>
      </c>
      <c r="N775" s="16" t="s">
        <v>7392</v>
      </c>
      <c r="O775" s="16" t="s">
        <v>7373</v>
      </c>
      <c r="P775" s="3">
        <v>41171</v>
      </c>
      <c r="Q775" s="28" t="s">
        <v>6660</v>
      </c>
      <c r="R775" s="16" t="s">
        <v>10797</v>
      </c>
      <c r="S775" s="16" t="s">
        <v>10798</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4.25" customHeight="1">
      <c r="A776" s="16">
        <v>4007</v>
      </c>
      <c r="B776" s="16">
        <v>4007</v>
      </c>
      <c r="C776" s="3">
        <v>41116</v>
      </c>
      <c r="D776" s="3">
        <v>41161</v>
      </c>
      <c r="E776" s="16" t="s">
        <v>1307</v>
      </c>
      <c r="F776" s="16" t="s">
        <v>1308</v>
      </c>
      <c r="G776" s="16" t="s">
        <v>1661</v>
      </c>
      <c r="H776" s="16" t="s">
        <v>7525</v>
      </c>
      <c r="I776" s="3">
        <v>41162</v>
      </c>
      <c r="J776" s="16" t="s">
        <v>5399</v>
      </c>
      <c r="K776" s="16" t="s">
        <v>5400</v>
      </c>
      <c r="L776" s="16" t="s">
        <v>5401</v>
      </c>
      <c r="M776" s="16" t="s">
        <v>6661</v>
      </c>
      <c r="N776" s="16" t="s">
        <v>7569</v>
      </c>
      <c r="O776" s="16" t="s">
        <v>7375</v>
      </c>
      <c r="P776" s="3">
        <v>41172</v>
      </c>
      <c r="Q776" s="28" t="s">
        <v>6662</v>
      </c>
      <c r="R776" s="16" t="s">
        <v>10799</v>
      </c>
      <c r="S776" s="16" t="s">
        <v>10800</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4.25" customHeight="1">
      <c r="A777" s="16">
        <v>4008</v>
      </c>
      <c r="B777" s="16">
        <v>4008</v>
      </c>
      <c r="C777" s="3">
        <v>41116</v>
      </c>
      <c r="D777" s="3">
        <v>41161</v>
      </c>
      <c r="E777" s="16" t="s">
        <v>1307</v>
      </c>
      <c r="F777" s="16" t="s">
        <v>1308</v>
      </c>
      <c r="G777" s="16" t="s">
        <v>1661</v>
      </c>
      <c r="H777" s="16" t="s">
        <v>8875</v>
      </c>
      <c r="I777" s="3">
        <v>41162</v>
      </c>
      <c r="J777" s="16" t="s">
        <v>5399</v>
      </c>
      <c r="K777" s="16" t="s">
        <v>6663</v>
      </c>
      <c r="L777" s="16" t="s">
        <v>5401</v>
      </c>
      <c r="M777" s="16" t="s">
        <v>6664</v>
      </c>
      <c r="N777" s="16" t="s">
        <v>8876</v>
      </c>
      <c r="O777" s="16" t="s">
        <v>7373</v>
      </c>
      <c r="P777" s="3">
        <v>41206</v>
      </c>
      <c r="Q777" s="28" t="s">
        <v>6665</v>
      </c>
      <c r="R777" s="16" t="s">
        <v>10801</v>
      </c>
      <c r="S777" s="16" t="s">
        <v>10802</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4.25" customHeight="1">
      <c r="A778" s="16">
        <v>4009</v>
      </c>
      <c r="B778" s="16">
        <v>4009</v>
      </c>
      <c r="C778" s="3">
        <v>41116</v>
      </c>
      <c r="D778" s="3">
        <v>41161</v>
      </c>
      <c r="E778" s="16" t="s">
        <v>1307</v>
      </c>
      <c r="F778" s="16" t="s">
        <v>1308</v>
      </c>
      <c r="G778" s="16" t="s">
        <v>1661</v>
      </c>
      <c r="H778" s="16" t="s">
        <v>7393</v>
      </c>
      <c r="I778" s="3">
        <v>41162</v>
      </c>
      <c r="J778" s="16" t="s">
        <v>5368</v>
      </c>
      <c r="K778" s="16" t="s">
        <v>5402</v>
      </c>
      <c r="L778" s="16" t="s">
        <v>5403</v>
      </c>
      <c r="M778" s="16" t="s">
        <v>6666</v>
      </c>
      <c r="N778" s="16" t="s">
        <v>7394</v>
      </c>
      <c r="O778" s="16" t="s">
        <v>7375</v>
      </c>
      <c r="P778" s="3">
        <v>41170</v>
      </c>
      <c r="Q778" s="28" t="s">
        <v>6667</v>
      </c>
      <c r="R778" s="16" t="s">
        <v>10803</v>
      </c>
      <c r="S778" s="16" t="s">
        <v>10804</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4.25" customHeight="1">
      <c r="A779" s="16">
        <v>4010</v>
      </c>
      <c r="B779" s="16">
        <v>4010</v>
      </c>
      <c r="C779" s="3">
        <v>41116</v>
      </c>
      <c r="D779" s="3">
        <v>41161</v>
      </c>
      <c r="E779" s="16" t="s">
        <v>1307</v>
      </c>
      <c r="F779" s="16" t="s">
        <v>1308</v>
      </c>
      <c r="G779" s="16" t="s">
        <v>1661</v>
      </c>
      <c r="H779" s="16" t="s">
        <v>7526</v>
      </c>
      <c r="I779" s="3">
        <v>41171</v>
      </c>
      <c r="J779" s="16" t="s">
        <v>5399</v>
      </c>
      <c r="K779" s="16" t="s">
        <v>6668</v>
      </c>
      <c r="L779" s="16" t="s">
        <v>5404</v>
      </c>
      <c r="M779" s="16">
        <v>38392605</v>
      </c>
      <c r="N779" s="16" t="s">
        <v>7570</v>
      </c>
      <c r="O779" s="16" t="s">
        <v>7558</v>
      </c>
      <c r="P779" s="3">
        <v>41176</v>
      </c>
      <c r="Q779" s="28" t="s">
        <v>6669</v>
      </c>
      <c r="R779" s="16" t="s">
        <v>10805</v>
      </c>
      <c r="S779" s="16" t="s">
        <v>10806</v>
      </c>
      <c r="T779" s="16" t="s">
        <v>3997</v>
      </c>
      <c r="U779" s="16" t="s">
        <v>14857</v>
      </c>
      <c r="V779" s="16">
        <v>19</v>
      </c>
      <c r="W779" s="16">
        <v>38</v>
      </c>
      <c r="X779" s="16">
        <v>53</v>
      </c>
      <c r="Y779" s="16">
        <v>43</v>
      </c>
      <c r="Z779" s="16">
        <v>13</v>
      </c>
      <c r="AA779" s="16">
        <v>7</v>
      </c>
      <c r="AB779" s="16" t="s">
        <v>455</v>
      </c>
      <c r="AC779" s="16" t="s">
        <v>455</v>
      </c>
      <c r="AD779" s="16" t="s">
        <v>455</v>
      </c>
    </row>
    <row r="780" spans="1:30" s="16" customFormat="1" ht="14.25" customHeight="1">
      <c r="A780" s="16">
        <v>4011</v>
      </c>
      <c r="B780" s="16">
        <v>4011</v>
      </c>
      <c r="C780" s="3">
        <v>41116</v>
      </c>
      <c r="D780" s="3">
        <v>41161</v>
      </c>
      <c r="E780" s="16" t="s">
        <v>1307</v>
      </c>
      <c r="F780" s="16" t="s">
        <v>1308</v>
      </c>
      <c r="G780" s="16" t="s">
        <v>1661</v>
      </c>
      <c r="H780" s="16" t="s">
        <v>7571</v>
      </c>
      <c r="I780" s="3">
        <v>41172</v>
      </c>
      <c r="J780" s="16" t="s">
        <v>5405</v>
      </c>
      <c r="K780" s="16" t="s">
        <v>5406</v>
      </c>
      <c r="L780" s="16" t="s">
        <v>5407</v>
      </c>
      <c r="M780" s="16" t="s">
        <v>6670</v>
      </c>
      <c r="N780" s="16" t="s">
        <v>7572</v>
      </c>
      <c r="O780" s="16" t="s">
        <v>7373</v>
      </c>
      <c r="P780" s="3">
        <v>41173</v>
      </c>
      <c r="Q780" s="28" t="s">
        <v>6671</v>
      </c>
      <c r="R780" s="16" t="s">
        <v>10807</v>
      </c>
      <c r="S780" s="16" t="s">
        <v>10808</v>
      </c>
      <c r="T780" s="16" t="s">
        <v>3997</v>
      </c>
      <c r="U780" s="16" t="s">
        <v>15012</v>
      </c>
      <c r="V780" s="16">
        <v>19</v>
      </c>
      <c r="W780" s="16">
        <v>39</v>
      </c>
      <c r="X780" s="16">
        <v>14</v>
      </c>
      <c r="Y780" s="16">
        <v>43</v>
      </c>
      <c r="Z780" s="16">
        <v>14</v>
      </c>
      <c r="AA780" s="16">
        <v>2</v>
      </c>
      <c r="AB780" s="16" t="s">
        <v>455</v>
      </c>
      <c r="AC780" s="16" t="s">
        <v>455</v>
      </c>
      <c r="AD780" s="16" t="s">
        <v>455</v>
      </c>
    </row>
    <row r="781" spans="1:30" s="16" customFormat="1" ht="14.25" customHeight="1">
      <c r="A781" s="16">
        <v>4012</v>
      </c>
      <c r="B781" s="16">
        <v>4012</v>
      </c>
      <c r="C781" s="3">
        <v>41116</v>
      </c>
      <c r="D781" s="3">
        <v>41161</v>
      </c>
      <c r="E781" s="16" t="s">
        <v>1307</v>
      </c>
      <c r="F781" s="16" t="s">
        <v>1308</v>
      </c>
      <c r="G781" s="16" t="s">
        <v>1661</v>
      </c>
      <c r="H781" s="16" t="s">
        <v>8915</v>
      </c>
      <c r="I781" s="3">
        <v>41162</v>
      </c>
      <c r="J781" s="16" t="s">
        <v>5374</v>
      </c>
      <c r="K781" s="16" t="s">
        <v>5408</v>
      </c>
      <c r="L781" s="16" t="s">
        <v>5409</v>
      </c>
      <c r="M781" s="16" t="s">
        <v>6672</v>
      </c>
      <c r="N781" s="16" t="s">
        <v>8916</v>
      </c>
      <c r="O781" s="16" t="s">
        <v>7558</v>
      </c>
      <c r="P781" s="3">
        <v>41211</v>
      </c>
      <c r="Q781" s="28" t="s">
        <v>6673</v>
      </c>
      <c r="R781" s="16" t="s">
        <v>10809</v>
      </c>
      <c r="S781" s="16" t="s">
        <v>10810</v>
      </c>
      <c r="T781" s="16" t="s">
        <v>3997</v>
      </c>
      <c r="U781" s="16" t="s">
        <v>14857</v>
      </c>
      <c r="V781" s="16">
        <v>19</v>
      </c>
      <c r="W781" s="16">
        <v>37</v>
      </c>
      <c r="X781" s="16">
        <v>15</v>
      </c>
      <c r="Y781" s="16">
        <v>43</v>
      </c>
      <c r="Z781" s="16">
        <v>26</v>
      </c>
      <c r="AA781" s="16">
        <v>4</v>
      </c>
      <c r="AB781" s="16" t="s">
        <v>455</v>
      </c>
      <c r="AC781" s="16" t="s">
        <v>455</v>
      </c>
      <c r="AD781" s="16" t="s">
        <v>455</v>
      </c>
    </row>
    <row r="782" spans="1:30" s="16" customFormat="1" ht="14.25" customHeight="1">
      <c r="A782" s="16">
        <v>4013</v>
      </c>
      <c r="B782" s="16">
        <v>4013</v>
      </c>
      <c r="C782" s="3">
        <v>41116</v>
      </c>
      <c r="D782" s="3">
        <v>41161</v>
      </c>
      <c r="E782" s="16" t="s">
        <v>1307</v>
      </c>
      <c r="F782" s="16" t="s">
        <v>1308</v>
      </c>
      <c r="G782" s="16" t="s">
        <v>1661</v>
      </c>
      <c r="H782" s="16" t="s">
        <v>8606</v>
      </c>
      <c r="I782" s="3">
        <v>41162</v>
      </c>
      <c r="J782" s="16" t="s">
        <v>5410</v>
      </c>
      <c r="K782" s="16" t="s">
        <v>6674</v>
      </c>
      <c r="L782" s="16" t="s">
        <v>5409</v>
      </c>
      <c r="M782" s="16" t="s">
        <v>6675</v>
      </c>
      <c r="N782" s="16" t="s">
        <v>8607</v>
      </c>
      <c r="O782" s="16" t="s">
        <v>7375</v>
      </c>
      <c r="P782" s="3">
        <v>41206</v>
      </c>
      <c r="Q782" s="28" t="s">
        <v>6676</v>
      </c>
      <c r="R782" s="16" t="s">
        <v>10811</v>
      </c>
      <c r="S782" s="16" t="s">
        <v>10812</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4.25" customHeight="1">
      <c r="A783" s="16">
        <v>4014</v>
      </c>
      <c r="B783" s="16">
        <v>4014</v>
      </c>
      <c r="C783" s="3">
        <v>41116</v>
      </c>
      <c r="D783" s="3">
        <v>41161</v>
      </c>
      <c r="E783" s="16" t="s">
        <v>1307</v>
      </c>
      <c r="F783" s="16" t="s">
        <v>1308</v>
      </c>
      <c r="G783" s="16" t="s">
        <v>1661</v>
      </c>
      <c r="H783" s="16" t="s">
        <v>7832</v>
      </c>
      <c r="I783" s="3">
        <v>41162</v>
      </c>
      <c r="J783" s="16" t="s">
        <v>5410</v>
      </c>
      <c r="K783" s="16" t="s">
        <v>6677</v>
      </c>
      <c r="L783" s="16" t="s">
        <v>5411</v>
      </c>
      <c r="M783" s="16" t="s">
        <v>6678</v>
      </c>
      <c r="N783" s="16" t="s">
        <v>7833</v>
      </c>
      <c r="O783" s="16" t="s">
        <v>7373</v>
      </c>
      <c r="P783" s="3">
        <v>41179</v>
      </c>
      <c r="Q783" s="28" t="s">
        <v>6679</v>
      </c>
      <c r="R783" s="16" t="s">
        <v>10813</v>
      </c>
      <c r="S783" s="16" t="s">
        <v>10814</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4.25" customHeight="1">
      <c r="A784" s="16">
        <v>4015</v>
      </c>
      <c r="B784" s="16">
        <v>4015</v>
      </c>
      <c r="C784" s="3">
        <v>41116</v>
      </c>
      <c r="D784" s="3">
        <v>41161</v>
      </c>
      <c r="E784" s="16" t="s">
        <v>1307</v>
      </c>
      <c r="F784" s="16" t="s">
        <v>1308</v>
      </c>
      <c r="G784" s="16" t="s">
        <v>1661</v>
      </c>
      <c r="H784" s="16" t="s">
        <v>8635</v>
      </c>
      <c r="I784" s="3">
        <v>41206</v>
      </c>
      <c r="J784" s="16" t="s">
        <v>5379</v>
      </c>
      <c r="K784" s="16" t="s">
        <v>15210</v>
      </c>
      <c r="L784" s="16" t="s">
        <v>5412</v>
      </c>
      <c r="M784" s="16">
        <v>38392605</v>
      </c>
      <c r="N784" s="16" t="s">
        <v>8636</v>
      </c>
      <c r="O784" s="16" t="s">
        <v>7373</v>
      </c>
      <c r="P784" s="3">
        <v>41208</v>
      </c>
      <c r="Q784" s="28" t="s">
        <v>455</v>
      </c>
      <c r="R784" s="16" t="s">
        <v>10815</v>
      </c>
      <c r="S784" s="16" t="s">
        <v>10816</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7395</v>
      </c>
      <c r="O785" s="16" t="s">
        <v>7373</v>
      </c>
      <c r="P785" s="3">
        <v>41169</v>
      </c>
      <c r="Q785" s="28" t="s">
        <v>6681</v>
      </c>
      <c r="R785" s="16" t="s">
        <v>10817</v>
      </c>
      <c r="S785" s="16" t="s">
        <v>10818</v>
      </c>
      <c r="T785" s="16" t="s">
        <v>3997</v>
      </c>
      <c r="U785" s="16" t="s">
        <v>15014</v>
      </c>
      <c r="V785" s="16">
        <v>19</v>
      </c>
      <c r="W785" s="16">
        <v>37</v>
      </c>
      <c r="X785" s="16">
        <v>19</v>
      </c>
      <c r="Y785" s="16">
        <v>43</v>
      </c>
      <c r="Z785" s="16">
        <v>12</v>
      </c>
      <c r="AA785" s="16">
        <v>47</v>
      </c>
      <c r="AB785" s="16" t="s">
        <v>455</v>
      </c>
      <c r="AC785" s="16" t="s">
        <v>455</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10819</v>
      </c>
      <c r="S786" s="16" t="s">
        <v>10820</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10821</v>
      </c>
      <c r="S787" s="16" t="s">
        <v>10822</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4.25" customHeight="1">
      <c r="A788" s="16">
        <v>3991</v>
      </c>
      <c r="B788" s="16">
        <v>3991</v>
      </c>
      <c r="C788" s="3">
        <v>41116</v>
      </c>
      <c r="D788" s="3">
        <v>41161</v>
      </c>
      <c r="E788" s="16" t="s">
        <v>1307</v>
      </c>
      <c r="F788" s="16" t="s">
        <v>1308</v>
      </c>
      <c r="G788" s="16" t="s">
        <v>5424</v>
      </c>
      <c r="H788" s="16" t="s">
        <v>12052</v>
      </c>
      <c r="I788" s="3">
        <v>41129</v>
      </c>
      <c r="J788" s="16" t="s">
        <v>3146</v>
      </c>
      <c r="K788" s="16" t="s">
        <v>3147</v>
      </c>
      <c r="L788" s="16" t="s">
        <v>4585</v>
      </c>
      <c r="M788" s="16" t="s">
        <v>3148</v>
      </c>
      <c r="N788" s="16" t="s">
        <v>12596</v>
      </c>
      <c r="O788" s="16" t="s">
        <v>1332</v>
      </c>
      <c r="P788" s="3">
        <v>41256</v>
      </c>
      <c r="Q788" s="28" t="s">
        <v>455</v>
      </c>
      <c r="R788" s="16" t="s">
        <v>12053</v>
      </c>
      <c r="S788" s="16" t="s">
        <v>10236</v>
      </c>
      <c r="T788" s="16" t="s">
        <v>3997</v>
      </c>
      <c r="U788" s="16" t="s">
        <v>15015</v>
      </c>
      <c r="V788" s="16">
        <v>21</v>
      </c>
      <c r="W788" s="16">
        <v>39</v>
      </c>
      <c r="X788" s="16">
        <v>32</v>
      </c>
      <c r="Y788" s="16">
        <v>42</v>
      </c>
      <c r="Z788" s="16">
        <v>20</v>
      </c>
      <c r="AA788" s="16">
        <v>49</v>
      </c>
      <c r="AB788" s="16" t="s">
        <v>455</v>
      </c>
      <c r="AC788" s="16" t="s">
        <v>455</v>
      </c>
      <c r="AD788" s="16" t="s">
        <v>455</v>
      </c>
    </row>
    <row r="789" spans="1:30" s="16" customFormat="1" ht="14.25" customHeight="1">
      <c r="A789" s="16">
        <v>4017</v>
      </c>
      <c r="B789" s="16">
        <v>4017</v>
      </c>
      <c r="C789" s="3">
        <v>41116</v>
      </c>
      <c r="D789" s="3">
        <v>41161</v>
      </c>
      <c r="E789" s="16" t="s">
        <v>1307</v>
      </c>
      <c r="F789" s="16" t="s">
        <v>1308</v>
      </c>
      <c r="G789" s="16" t="s">
        <v>1661</v>
      </c>
      <c r="H789" s="16" t="s">
        <v>7573</v>
      </c>
      <c r="I789" s="3">
        <v>41162</v>
      </c>
      <c r="J789" s="16" t="s">
        <v>5394</v>
      </c>
      <c r="K789" s="16" t="s">
        <v>5425</v>
      </c>
      <c r="L789" s="16" t="s">
        <v>5426</v>
      </c>
      <c r="M789" s="16" t="s">
        <v>6682</v>
      </c>
      <c r="N789" s="16" t="s">
        <v>7574</v>
      </c>
      <c r="O789" s="16" t="s">
        <v>7373</v>
      </c>
      <c r="P789" s="3">
        <v>41190</v>
      </c>
      <c r="Q789" s="28" t="s">
        <v>6683</v>
      </c>
      <c r="R789" s="16" t="s">
        <v>10823</v>
      </c>
      <c r="S789" s="16" t="s">
        <v>10824</v>
      </c>
      <c r="T789" s="16" t="s">
        <v>3997</v>
      </c>
      <c r="U789" s="16" t="s">
        <v>15016</v>
      </c>
      <c r="V789" s="16">
        <v>19</v>
      </c>
      <c r="W789" s="16">
        <v>38</v>
      </c>
      <c r="X789" s="16">
        <v>47</v>
      </c>
      <c r="Y789" s="16">
        <v>43</v>
      </c>
      <c r="Z789" s="16">
        <v>13</v>
      </c>
      <c r="AA789" s="16">
        <v>50</v>
      </c>
      <c r="AB789" s="16" t="s">
        <v>455</v>
      </c>
      <c r="AC789" s="16" t="s">
        <v>455</v>
      </c>
      <c r="AD789" s="16" t="s">
        <v>455</v>
      </c>
    </row>
    <row r="790" spans="1:30" s="16" customFormat="1" ht="14.25" customHeight="1">
      <c r="A790" s="16">
        <v>4018</v>
      </c>
      <c r="B790" s="16">
        <v>4018</v>
      </c>
      <c r="C790" s="3">
        <v>41116</v>
      </c>
      <c r="D790" s="3">
        <v>41161</v>
      </c>
      <c r="E790" s="16" t="s">
        <v>1307</v>
      </c>
      <c r="F790" s="16" t="s">
        <v>1308</v>
      </c>
      <c r="G790" s="16" t="s">
        <v>1661</v>
      </c>
      <c r="H790" s="16" t="s">
        <v>7834</v>
      </c>
      <c r="I790" s="3">
        <v>41162</v>
      </c>
      <c r="J790" s="16" t="s">
        <v>5427</v>
      </c>
      <c r="K790" s="16" t="s">
        <v>5428</v>
      </c>
      <c r="L790" s="16" t="s">
        <v>5429</v>
      </c>
      <c r="M790" s="16">
        <v>38391620</v>
      </c>
      <c r="N790" s="16" t="s">
        <v>7835</v>
      </c>
      <c r="O790" s="16" t="s">
        <v>7375</v>
      </c>
      <c r="P790" s="3">
        <v>41178</v>
      </c>
      <c r="Q790" s="28" t="s">
        <v>6684</v>
      </c>
      <c r="R790" s="16" t="s">
        <v>10825</v>
      </c>
      <c r="S790" s="16" t="s">
        <v>10826</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4.25" customHeight="1">
      <c r="A791" s="16">
        <v>4019</v>
      </c>
      <c r="B791" s="16">
        <v>4019</v>
      </c>
      <c r="C791" s="3">
        <v>41116</v>
      </c>
      <c r="D791" s="3">
        <v>41161</v>
      </c>
      <c r="E791" s="16" t="s">
        <v>1307</v>
      </c>
      <c r="F791" s="16" t="s">
        <v>1308</v>
      </c>
      <c r="G791" s="16" t="s">
        <v>1661</v>
      </c>
      <c r="H791" s="16" t="s">
        <v>9288</v>
      </c>
      <c r="I791" s="3">
        <v>41162</v>
      </c>
      <c r="J791" s="16" t="s">
        <v>5427</v>
      </c>
      <c r="K791" s="16" t="s">
        <v>15211</v>
      </c>
      <c r="L791" s="16" t="s">
        <v>5430</v>
      </c>
      <c r="M791" s="16" t="s">
        <v>6685</v>
      </c>
      <c r="N791" s="16" t="s">
        <v>9289</v>
      </c>
      <c r="O791" s="16" t="s">
        <v>7375</v>
      </c>
      <c r="P791" s="3">
        <v>41235</v>
      </c>
      <c r="Q791" s="28" t="s">
        <v>6686</v>
      </c>
      <c r="R791" s="16" t="s">
        <v>10827</v>
      </c>
      <c r="S791" s="16" t="s">
        <v>10828</v>
      </c>
      <c r="T791" s="16" t="s">
        <v>14834</v>
      </c>
      <c r="U791" s="16" t="s">
        <v>15017</v>
      </c>
      <c r="V791" s="16">
        <v>19</v>
      </c>
      <c r="W791" s="16">
        <v>36</v>
      </c>
      <c r="X791" s="16">
        <v>57</v>
      </c>
      <c r="Y791" s="16">
        <v>43</v>
      </c>
      <c r="Z791" s="16">
        <v>13</v>
      </c>
      <c r="AA791" s="16">
        <v>44</v>
      </c>
      <c r="AB791" s="16" t="s">
        <v>455</v>
      </c>
      <c r="AC791" s="16" t="s">
        <v>455</v>
      </c>
      <c r="AD791" s="16" t="s">
        <v>455</v>
      </c>
    </row>
    <row r="792" spans="1:30" s="16" customFormat="1" ht="14.25" customHeight="1">
      <c r="A792" s="16">
        <v>4053</v>
      </c>
      <c r="B792" s="16">
        <v>4053</v>
      </c>
      <c r="C792" s="3">
        <v>41116</v>
      </c>
      <c r="D792" s="3">
        <v>41161</v>
      </c>
      <c r="E792" s="16" t="s">
        <v>1307</v>
      </c>
      <c r="F792" s="16" t="s">
        <v>1540</v>
      </c>
      <c r="G792" s="16" t="s">
        <v>4747</v>
      </c>
      <c r="H792" s="16" t="s">
        <v>7396</v>
      </c>
      <c r="I792" s="16" t="s">
        <v>455</v>
      </c>
      <c r="J792" s="16" t="s">
        <v>5431</v>
      </c>
      <c r="K792" s="16" t="s">
        <v>5432</v>
      </c>
      <c r="L792" s="16" t="s">
        <v>5433</v>
      </c>
      <c r="M792" s="16" t="s">
        <v>5434</v>
      </c>
      <c r="N792" s="16" t="s">
        <v>7575</v>
      </c>
      <c r="O792" s="16" t="s">
        <v>3718</v>
      </c>
      <c r="P792" s="3">
        <v>41171</v>
      </c>
      <c r="Q792" s="28" t="s">
        <v>455</v>
      </c>
      <c r="R792" s="16" t="s">
        <v>10829</v>
      </c>
      <c r="S792" s="16" t="s">
        <v>10830</v>
      </c>
      <c r="T792" s="16" t="s">
        <v>3997</v>
      </c>
      <c r="U792" s="16" t="s">
        <v>14960</v>
      </c>
      <c r="V792" s="16">
        <v>21</v>
      </c>
      <c r="W792" s="16">
        <v>31</v>
      </c>
      <c r="X792" s="16">
        <v>39</v>
      </c>
      <c r="Y792" s="16">
        <v>42</v>
      </c>
      <c r="Z792" s="16">
        <v>38</v>
      </c>
      <c r="AA792" s="16">
        <v>42</v>
      </c>
      <c r="AB792" s="16" t="s">
        <v>455</v>
      </c>
      <c r="AC792" s="16" t="s">
        <v>455</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10831</v>
      </c>
      <c r="S793" s="16" t="s">
        <v>10832</v>
      </c>
      <c r="T793" s="16" t="s">
        <v>14834</v>
      </c>
      <c r="U793" s="16" t="s">
        <v>14980</v>
      </c>
      <c r="V793" s="16">
        <v>20</v>
      </c>
      <c r="W793" s="16">
        <v>22</v>
      </c>
      <c r="X793" s="16">
        <v>52</v>
      </c>
      <c r="Y793" s="16">
        <v>43</v>
      </c>
      <c r="Z793" s="16">
        <v>29</v>
      </c>
      <c r="AA793" s="16">
        <v>11</v>
      </c>
      <c r="AB793" s="16" t="s">
        <v>455</v>
      </c>
      <c r="AC793" s="16" t="s">
        <v>455</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10833</v>
      </c>
      <c r="S794" s="16" t="s">
        <v>10834</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10835</v>
      </c>
      <c r="S795" s="16" t="s">
        <v>10836</v>
      </c>
      <c r="T795" s="16" t="s">
        <v>3997</v>
      </c>
      <c r="U795" s="16" t="s">
        <v>15018</v>
      </c>
      <c r="V795" s="16">
        <v>20</v>
      </c>
      <c r="W795" s="16">
        <v>23</v>
      </c>
      <c r="X795" s="16">
        <v>13</v>
      </c>
      <c r="Y795" s="16">
        <v>43</v>
      </c>
      <c r="Z795" s="16">
        <v>29</v>
      </c>
      <c r="AA795" s="16">
        <v>58</v>
      </c>
      <c r="AB795" s="16" t="s">
        <v>455</v>
      </c>
      <c r="AC795" s="16" t="s">
        <v>455</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10837</v>
      </c>
      <c r="S796" s="16" t="s">
        <v>10838</v>
      </c>
      <c r="T796" s="16" t="s">
        <v>3997</v>
      </c>
      <c r="U796" s="16" t="s">
        <v>14855</v>
      </c>
      <c r="V796" s="16">
        <v>20</v>
      </c>
      <c r="W796" s="16">
        <v>23</v>
      </c>
      <c r="X796" s="16">
        <v>5</v>
      </c>
      <c r="Y796" s="16">
        <v>43</v>
      </c>
      <c r="Z796" s="16">
        <v>29</v>
      </c>
      <c r="AA796" s="16">
        <v>7</v>
      </c>
      <c r="AB796" s="16" t="s">
        <v>455</v>
      </c>
      <c r="AC796" s="16" t="s">
        <v>455</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14735</v>
      </c>
      <c r="L797" s="16" t="s">
        <v>5437</v>
      </c>
      <c r="M797" s="16" t="s">
        <v>5449</v>
      </c>
      <c r="N797" s="16" t="s">
        <v>5844</v>
      </c>
      <c r="O797" s="16" t="s">
        <v>5525</v>
      </c>
      <c r="P797" s="3">
        <v>41127</v>
      </c>
      <c r="Q797" s="28" t="s">
        <v>455</v>
      </c>
      <c r="R797" s="16" t="s">
        <v>10839</v>
      </c>
      <c r="S797" s="16" t="s">
        <v>10840</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10841</v>
      </c>
      <c r="S798" s="16" t="s">
        <v>10842</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10843</v>
      </c>
      <c r="S799" s="16" t="s">
        <v>10844</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10845</v>
      </c>
      <c r="S800" s="16" t="s">
        <v>10846</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10847</v>
      </c>
      <c r="S801" s="16" t="s">
        <v>10848</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10849</v>
      </c>
      <c r="S802" s="16" t="s">
        <v>10850</v>
      </c>
      <c r="T802" s="16" t="s">
        <v>3997</v>
      </c>
      <c r="U802" s="16" t="s">
        <v>15019</v>
      </c>
      <c r="V802" s="16">
        <v>20</v>
      </c>
      <c r="W802" s="16">
        <v>24</v>
      </c>
      <c r="X802" s="16">
        <v>30</v>
      </c>
      <c r="Y802" s="16">
        <v>43</v>
      </c>
      <c r="Z802" s="16">
        <v>31</v>
      </c>
      <c r="AA802" s="16">
        <v>35</v>
      </c>
      <c r="AB802" s="16" t="s">
        <v>455</v>
      </c>
      <c r="AC802" s="16" t="s">
        <v>455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10851</v>
      </c>
      <c r="S803" s="16" t="s">
        <v>10852</v>
      </c>
      <c r="T803" s="16" t="s">
        <v>3997</v>
      </c>
      <c r="U803" s="16" t="s">
        <v>15020</v>
      </c>
      <c r="V803" s="16">
        <v>20</v>
      </c>
      <c r="W803" s="16">
        <v>22</v>
      </c>
      <c r="X803" s="16">
        <v>40</v>
      </c>
      <c r="Y803" s="16">
        <v>43</v>
      </c>
      <c r="Z803" s="16">
        <v>30</v>
      </c>
      <c r="AA803" s="16">
        <v>52</v>
      </c>
      <c r="AB803" s="16" t="s">
        <v>455</v>
      </c>
      <c r="AC803" s="16" t="s">
        <v>455</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10853</v>
      </c>
      <c r="S804" s="16" t="s">
        <v>10854</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4.25" customHeight="1">
      <c r="A805" s="16">
        <v>4035</v>
      </c>
      <c r="B805" s="16">
        <v>4035</v>
      </c>
      <c r="C805" s="3">
        <v>41116</v>
      </c>
      <c r="D805" s="3">
        <v>41161</v>
      </c>
      <c r="E805" s="16" t="s">
        <v>1307</v>
      </c>
      <c r="F805" s="16" t="s">
        <v>1308</v>
      </c>
      <c r="G805" s="16" t="s">
        <v>5415</v>
      </c>
      <c r="H805" s="16" t="s">
        <v>7397</v>
      </c>
      <c r="I805" s="3">
        <v>41156</v>
      </c>
      <c r="J805" s="16" t="s">
        <v>5469</v>
      </c>
      <c r="K805" s="16" t="s">
        <v>5470</v>
      </c>
      <c r="L805" s="16" t="s">
        <v>5418</v>
      </c>
      <c r="M805" s="16" t="s">
        <v>5471</v>
      </c>
      <c r="N805" s="16" t="s">
        <v>7398</v>
      </c>
      <c r="O805" s="16" t="s">
        <v>4593</v>
      </c>
      <c r="P805" s="3">
        <v>41169</v>
      </c>
      <c r="Q805" s="28" t="s">
        <v>455</v>
      </c>
      <c r="R805" s="16" t="s">
        <v>10855</v>
      </c>
      <c r="S805" s="16" t="s">
        <v>10856</v>
      </c>
      <c r="T805" s="16" t="s">
        <v>3997</v>
      </c>
      <c r="U805" s="16" t="s">
        <v>15021</v>
      </c>
      <c r="V805" s="16">
        <v>20</v>
      </c>
      <c r="W805" s="16">
        <v>20</v>
      </c>
      <c r="X805" s="16">
        <v>51</v>
      </c>
      <c r="Y805" s="16">
        <v>43</v>
      </c>
      <c r="Z805" s="16">
        <v>39</v>
      </c>
      <c r="AA805" s="16">
        <v>57</v>
      </c>
      <c r="AB805" s="16" t="s">
        <v>455</v>
      </c>
      <c r="AC805" s="16" t="s">
        <v>455</v>
      </c>
      <c r="AD805" s="16" t="s">
        <v>455</v>
      </c>
    </row>
    <row r="806" spans="1:30" s="16" customFormat="1" ht="14.25" customHeight="1">
      <c r="A806" s="16">
        <v>4036</v>
      </c>
      <c r="B806" s="16">
        <v>4036</v>
      </c>
      <c r="C806" s="3">
        <v>41116</v>
      </c>
      <c r="D806" s="3">
        <v>41161</v>
      </c>
      <c r="E806" s="16" t="s">
        <v>1307</v>
      </c>
      <c r="F806" s="16" t="s">
        <v>1308</v>
      </c>
      <c r="G806" s="16" t="s">
        <v>5415</v>
      </c>
      <c r="H806" s="16" t="s">
        <v>7399</v>
      </c>
      <c r="I806" s="16" t="s">
        <v>455</v>
      </c>
      <c r="J806" s="16" t="s">
        <v>5472</v>
      </c>
      <c r="K806" s="16" t="s">
        <v>5473</v>
      </c>
      <c r="L806" s="16" t="s">
        <v>5474</v>
      </c>
      <c r="M806" s="16" t="s">
        <v>5475</v>
      </c>
      <c r="N806" s="16" t="s">
        <v>7527</v>
      </c>
      <c r="O806" s="16" t="s">
        <v>455</v>
      </c>
      <c r="P806" s="3">
        <v>41171</v>
      </c>
      <c r="Q806" s="28" t="s">
        <v>455</v>
      </c>
      <c r="R806" s="16" t="s">
        <v>10857</v>
      </c>
      <c r="S806" s="16" t="s">
        <v>10858</v>
      </c>
      <c r="T806" s="16" t="s">
        <v>3997</v>
      </c>
      <c r="U806" s="16" t="s">
        <v>14933</v>
      </c>
      <c r="V806" s="16">
        <v>20</v>
      </c>
      <c r="W806" s="16">
        <v>18</v>
      </c>
      <c r="X806" s="16">
        <v>39</v>
      </c>
      <c r="Y806" s="16">
        <v>43</v>
      </c>
      <c r="Z806" s="16">
        <v>42</v>
      </c>
      <c r="AA806" s="16">
        <v>38</v>
      </c>
      <c r="AB806" s="16" t="s">
        <v>455</v>
      </c>
      <c r="AC806" s="16" t="s">
        <v>455</v>
      </c>
      <c r="AD806" s="16" t="s">
        <v>455</v>
      </c>
    </row>
    <row r="807" spans="1:30" s="16" customFormat="1" ht="14.25" customHeight="1">
      <c r="A807" s="16">
        <v>4038</v>
      </c>
      <c r="B807" s="16">
        <v>4038</v>
      </c>
      <c r="C807" s="3">
        <v>41116</v>
      </c>
      <c r="D807" s="3">
        <v>41173</v>
      </c>
      <c r="E807" s="16" t="s">
        <v>1307</v>
      </c>
      <c r="F807" s="16" t="s">
        <v>1308</v>
      </c>
      <c r="G807" s="16" t="s">
        <v>5415</v>
      </c>
      <c r="H807" s="16" t="s">
        <v>12597</v>
      </c>
      <c r="I807" s="3">
        <v>41157</v>
      </c>
      <c r="J807" s="16" t="s">
        <v>14736</v>
      </c>
      <c r="K807" s="16" t="s">
        <v>14737</v>
      </c>
      <c r="L807" s="16" t="s">
        <v>5474</v>
      </c>
      <c r="M807" s="16" t="s">
        <v>5475</v>
      </c>
      <c r="N807" s="16" t="s">
        <v>12598</v>
      </c>
      <c r="O807" s="16" t="s">
        <v>7811</v>
      </c>
      <c r="P807" s="3">
        <v>41255</v>
      </c>
      <c r="Q807" s="28" t="s">
        <v>7528</v>
      </c>
      <c r="R807" s="16" t="s">
        <v>12599</v>
      </c>
      <c r="S807" s="16" t="s">
        <v>10859</v>
      </c>
      <c r="T807" s="16" t="s">
        <v>3997</v>
      </c>
      <c r="U807" s="16" t="s">
        <v>15022</v>
      </c>
      <c r="V807" s="16">
        <v>20</v>
      </c>
      <c r="W807" s="16">
        <v>17</v>
      </c>
      <c r="X807" s="16">
        <v>15</v>
      </c>
      <c r="Y807" s="16">
        <v>43</v>
      </c>
      <c r="Z807" s="16">
        <v>30</v>
      </c>
      <c r="AA807" s="16">
        <v>59</v>
      </c>
      <c r="AB807" s="16" t="s">
        <v>455</v>
      </c>
      <c r="AC807" s="16" t="s">
        <v>455</v>
      </c>
      <c r="AD807" s="16" t="s">
        <v>455</v>
      </c>
    </row>
    <row r="808" spans="1:30" s="16" customFormat="1" ht="14.25" customHeight="1">
      <c r="A808" s="16">
        <v>4042</v>
      </c>
      <c r="B808" s="16">
        <v>4042</v>
      </c>
      <c r="C808" s="3">
        <v>41116</v>
      </c>
      <c r="D808" s="3">
        <v>41161</v>
      </c>
      <c r="E808" s="16" t="s">
        <v>1307</v>
      </c>
      <c r="F808" s="16" t="s">
        <v>1540</v>
      </c>
      <c r="G808" s="16" t="s">
        <v>5415</v>
      </c>
      <c r="H808" s="16" t="s">
        <v>13473</v>
      </c>
      <c r="I808" s="3">
        <v>41156</v>
      </c>
      <c r="J808" s="16" t="s">
        <v>5476</v>
      </c>
      <c r="K808" s="16" t="s">
        <v>5477</v>
      </c>
      <c r="L808" s="16" t="s">
        <v>5478</v>
      </c>
      <c r="M808" s="16" t="s">
        <v>5479</v>
      </c>
      <c r="N808" s="16" t="s">
        <v>13474</v>
      </c>
      <c r="O808" s="16" t="s">
        <v>5167</v>
      </c>
      <c r="P808" s="3">
        <v>41264</v>
      </c>
      <c r="Q808" s="28" t="s">
        <v>455</v>
      </c>
      <c r="R808" s="16" t="s">
        <v>13475</v>
      </c>
      <c r="S808" s="16" t="s">
        <v>10860</v>
      </c>
      <c r="T808" s="16" t="s">
        <v>3997</v>
      </c>
      <c r="U808" s="16" t="s">
        <v>14843</v>
      </c>
      <c r="V808" s="16">
        <v>20</v>
      </c>
      <c r="W808" s="16">
        <v>22</v>
      </c>
      <c r="X808" s="16">
        <v>56</v>
      </c>
      <c r="Y808" s="16">
        <v>43</v>
      </c>
      <c r="Z808" s="16">
        <v>30</v>
      </c>
      <c r="AA808" s="16">
        <v>35</v>
      </c>
      <c r="AB808" s="16" t="s">
        <v>455</v>
      </c>
      <c r="AC808" s="16" t="s">
        <v>455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15387</v>
      </c>
      <c r="O809" s="16" t="s">
        <v>15358</v>
      </c>
      <c r="P809" s="3">
        <v>41338</v>
      </c>
      <c r="Q809" s="16" t="s">
        <v>14088</v>
      </c>
      <c r="R809" s="16" t="s">
        <v>10861</v>
      </c>
      <c r="S809" s="16" t="s">
        <v>10862</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8432</v>
      </c>
      <c r="L810" s="16" t="s">
        <v>5484</v>
      </c>
      <c r="M810" s="16" t="s">
        <v>5485</v>
      </c>
      <c r="N810" s="16" t="s">
        <v>12054</v>
      </c>
      <c r="O810" s="16" t="s">
        <v>7812</v>
      </c>
      <c r="P810" s="3">
        <v>41253</v>
      </c>
      <c r="Q810" s="28" t="s">
        <v>8433</v>
      </c>
      <c r="R810" s="16" t="s">
        <v>12055</v>
      </c>
      <c r="S810" s="16" t="s">
        <v>10864</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10865</v>
      </c>
      <c r="S811" s="16" t="s">
        <v>10866</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14738</v>
      </c>
      <c r="K812" s="16" t="s">
        <v>5488</v>
      </c>
      <c r="L812" s="16" t="s">
        <v>5489</v>
      </c>
      <c r="M812" s="16" t="s">
        <v>5490</v>
      </c>
      <c r="N812" s="16" t="s">
        <v>6775</v>
      </c>
      <c r="O812" s="16" t="s">
        <v>6766</v>
      </c>
      <c r="P812" s="3">
        <v>41151</v>
      </c>
      <c r="Q812" s="28" t="s">
        <v>455</v>
      </c>
      <c r="R812" s="16" t="s">
        <v>10867</v>
      </c>
      <c r="S812" s="16" t="s">
        <v>10868</v>
      </c>
      <c r="T812" s="16" t="s">
        <v>3997</v>
      </c>
      <c r="U812" s="16" t="s">
        <v>15023</v>
      </c>
      <c r="V812" s="16">
        <v>20</v>
      </c>
      <c r="W812" s="16">
        <v>32</v>
      </c>
      <c r="X812" s="16">
        <v>10</v>
      </c>
      <c r="Y812" s="16">
        <v>43</v>
      </c>
      <c r="Z812" s="16">
        <v>32</v>
      </c>
      <c r="AA812" s="16">
        <v>56</v>
      </c>
      <c r="AB812" s="16" t="s">
        <v>455</v>
      </c>
      <c r="AC812" s="16" t="s">
        <v>455</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10869</v>
      </c>
      <c r="S813" s="16" t="s">
        <v>10870</v>
      </c>
      <c r="T813" s="16" t="s">
        <v>3997</v>
      </c>
      <c r="U813" s="16" t="s">
        <v>455</v>
      </c>
      <c r="V813" s="16">
        <v>20</v>
      </c>
      <c r="W813" s="16">
        <v>54</v>
      </c>
      <c r="X813" s="16">
        <v>3</v>
      </c>
      <c r="Y813" s="16">
        <v>43</v>
      </c>
      <c r="Z813" s="16">
        <v>46</v>
      </c>
      <c r="AA813" s="16">
        <v>5</v>
      </c>
      <c r="AB813" s="16" t="s">
        <v>455</v>
      </c>
      <c r="AC813" s="16" t="s">
        <v>455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10871</v>
      </c>
      <c r="S814" s="16" t="s">
        <v>10872</v>
      </c>
      <c r="T814" s="16" t="s">
        <v>3997</v>
      </c>
      <c r="U814" s="16" t="s">
        <v>14975</v>
      </c>
      <c r="V814" s="16">
        <v>20</v>
      </c>
      <c r="W814" s="16">
        <v>18</v>
      </c>
      <c r="X814" s="16">
        <v>39</v>
      </c>
      <c r="Y814" s="16">
        <v>43</v>
      </c>
      <c r="Z814" s="16">
        <v>42</v>
      </c>
      <c r="AA814" s="16">
        <v>38</v>
      </c>
      <c r="AB814" s="16" t="s">
        <v>455</v>
      </c>
      <c r="AC814" s="16" t="s">
        <v>455</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15571</v>
      </c>
      <c r="K815" s="16" t="s">
        <v>5494</v>
      </c>
      <c r="L815" s="16" t="s">
        <v>5495</v>
      </c>
      <c r="M815" s="16" t="s">
        <v>5423</v>
      </c>
      <c r="N815" s="16" t="s">
        <v>6288</v>
      </c>
      <c r="O815" s="16" t="s">
        <v>5228</v>
      </c>
      <c r="P815" s="3">
        <v>41137</v>
      </c>
      <c r="Q815" s="16" t="s">
        <v>15572</v>
      </c>
      <c r="R815" s="16" t="s">
        <v>10873</v>
      </c>
      <c r="S815" s="16" t="s">
        <v>10874</v>
      </c>
      <c r="T815" s="16" t="s">
        <v>3997</v>
      </c>
      <c r="U815" s="16" t="s">
        <v>14855</v>
      </c>
      <c r="V815" s="16">
        <v>20</v>
      </c>
      <c r="W815" s="16">
        <v>15</v>
      </c>
      <c r="X815" s="16">
        <v>34</v>
      </c>
      <c r="Y815" s="16">
        <v>43</v>
      </c>
      <c r="Z815" s="16">
        <v>39</v>
      </c>
      <c r="AA815" s="16">
        <v>24</v>
      </c>
      <c r="AB815" s="16" t="s">
        <v>455</v>
      </c>
      <c r="AC815" s="16" t="s">
        <v>455</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10875</v>
      </c>
      <c r="S816" s="16" t="s">
        <v>10876</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10861</v>
      </c>
      <c r="S817" s="16" t="s">
        <v>10877</v>
      </c>
      <c r="T817" s="16" t="s">
        <v>3997</v>
      </c>
      <c r="U817" s="16" t="s">
        <v>15024</v>
      </c>
      <c r="V817" s="16">
        <v>20</v>
      </c>
      <c r="W817" s="16">
        <v>25</v>
      </c>
      <c r="X817" s="16">
        <v>20</v>
      </c>
      <c r="Y817" s="16">
        <v>43</v>
      </c>
      <c r="Z817" s="16">
        <v>36</v>
      </c>
      <c r="AA817" s="16">
        <v>38</v>
      </c>
      <c r="AB817" s="16" t="s">
        <v>455</v>
      </c>
      <c r="AC817" s="16" t="s">
        <v>455</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10878</v>
      </c>
      <c r="S818" s="16" t="s">
        <v>10879</v>
      </c>
      <c r="T818" s="16" t="s">
        <v>3997</v>
      </c>
      <c r="U818" s="16" t="s">
        <v>14855</v>
      </c>
      <c r="V818" s="16">
        <v>20</v>
      </c>
      <c r="W818" s="16">
        <v>21</v>
      </c>
      <c r="X818" s="16">
        <v>26</v>
      </c>
      <c r="Y818" s="16">
        <v>43</v>
      </c>
      <c r="Z818" s="16">
        <v>37</v>
      </c>
      <c r="AA818" s="16">
        <v>8</v>
      </c>
      <c r="AB818" s="16" t="s">
        <v>455</v>
      </c>
      <c r="AC818" s="16" t="s">
        <v>455</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10880</v>
      </c>
      <c r="S819" s="16" t="s">
        <v>10881</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10882</v>
      </c>
      <c r="S820" s="16" t="s">
        <v>10883</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10884</v>
      </c>
      <c r="S821" s="16" t="s">
        <v>10885</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4.25" customHeight="1">
      <c r="A822" s="16">
        <v>4074</v>
      </c>
      <c r="B822" s="16">
        <v>4074</v>
      </c>
      <c r="C822" s="3">
        <v>41120</v>
      </c>
      <c r="D822" s="3">
        <v>41165</v>
      </c>
      <c r="E822" s="16" t="s">
        <v>1307</v>
      </c>
      <c r="F822" s="16" t="s">
        <v>1308</v>
      </c>
      <c r="G822" s="16" t="s">
        <v>166</v>
      </c>
      <c r="H822" s="16" t="s">
        <v>7576</v>
      </c>
      <c r="I822" s="3">
        <v>41152</v>
      </c>
      <c r="J822" s="16" t="s">
        <v>5564</v>
      </c>
      <c r="K822" s="16" t="s">
        <v>15212</v>
      </c>
      <c r="L822" s="16" t="s">
        <v>5565</v>
      </c>
      <c r="M822" s="16" t="s">
        <v>5566</v>
      </c>
      <c r="N822" s="16" t="s">
        <v>7577</v>
      </c>
      <c r="O822" s="16" t="s">
        <v>5289</v>
      </c>
      <c r="P822" s="3">
        <v>41173</v>
      </c>
      <c r="Q822" s="28" t="s">
        <v>455</v>
      </c>
      <c r="R822" s="16" t="s">
        <v>10886</v>
      </c>
      <c r="S822" s="16" t="s">
        <v>10887</v>
      </c>
      <c r="T822" s="16" t="s">
        <v>3997</v>
      </c>
      <c r="U822" s="16" t="s">
        <v>14927</v>
      </c>
      <c r="V822" s="16">
        <v>21</v>
      </c>
      <c r="W822" s="16">
        <v>33</v>
      </c>
      <c r="X822" s="16">
        <v>59</v>
      </c>
      <c r="Y822" s="16">
        <v>42</v>
      </c>
      <c r="Z822" s="16">
        <v>35</v>
      </c>
      <c r="AA822" s="16">
        <v>25</v>
      </c>
      <c r="AB822" s="16" t="s">
        <v>455</v>
      </c>
      <c r="AC822" s="16" t="s">
        <v>455</v>
      </c>
      <c r="AD822" s="16" t="s">
        <v>455</v>
      </c>
    </row>
    <row r="823" spans="1:30" s="16" customFormat="1" ht="14.25" customHeight="1">
      <c r="A823" s="16">
        <v>4073</v>
      </c>
      <c r="B823" s="16">
        <v>4073</v>
      </c>
      <c r="C823" s="3">
        <v>41120</v>
      </c>
      <c r="D823" s="3">
        <v>41165</v>
      </c>
      <c r="E823" s="16" t="s">
        <v>1307</v>
      </c>
      <c r="F823" s="16" t="s">
        <v>1308</v>
      </c>
      <c r="G823" s="16" t="s">
        <v>166</v>
      </c>
      <c r="H823" s="16" t="s">
        <v>7674</v>
      </c>
      <c r="I823" s="3">
        <v>41152</v>
      </c>
      <c r="J823" s="16" t="s">
        <v>5564</v>
      </c>
      <c r="K823" s="16" t="s">
        <v>3209</v>
      </c>
      <c r="L823" s="16" t="s">
        <v>5567</v>
      </c>
      <c r="M823" s="16" t="s">
        <v>5568</v>
      </c>
      <c r="N823" s="16" t="s">
        <v>7836</v>
      </c>
      <c r="O823" s="16" t="s">
        <v>6232</v>
      </c>
      <c r="P823" s="3">
        <v>41178</v>
      </c>
      <c r="Q823" s="28" t="s">
        <v>455</v>
      </c>
      <c r="R823" s="16" t="s">
        <v>10888</v>
      </c>
      <c r="S823" s="16" t="s">
        <v>10889</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4.25" customHeight="1">
      <c r="A824" s="16">
        <v>4072</v>
      </c>
      <c r="B824" s="16">
        <v>4072</v>
      </c>
      <c r="C824" s="3">
        <v>41120</v>
      </c>
      <c r="D824" s="3">
        <v>41165</v>
      </c>
      <c r="E824" s="16" t="s">
        <v>1307</v>
      </c>
      <c r="F824" s="16" t="s">
        <v>1308</v>
      </c>
      <c r="G824" s="16" t="s">
        <v>166</v>
      </c>
      <c r="H824" s="16" t="s">
        <v>7578</v>
      </c>
      <c r="I824" s="3">
        <v>41152</v>
      </c>
      <c r="J824" s="16" t="s">
        <v>5564</v>
      </c>
      <c r="K824" s="16" t="s">
        <v>5569</v>
      </c>
      <c r="L824" s="16" t="s">
        <v>5570</v>
      </c>
      <c r="M824" s="16" t="s">
        <v>5571</v>
      </c>
      <c r="N824" s="16" t="s">
        <v>7675</v>
      </c>
      <c r="O824" s="16" t="s">
        <v>6232</v>
      </c>
      <c r="P824" s="3">
        <v>41176</v>
      </c>
      <c r="Q824" s="28" t="s">
        <v>455</v>
      </c>
      <c r="R824" s="16" t="s">
        <v>10890</v>
      </c>
      <c r="S824" s="16" t="s">
        <v>10891</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4.25" customHeight="1">
      <c r="A825" s="16">
        <v>4071</v>
      </c>
      <c r="B825" s="16">
        <v>4071</v>
      </c>
      <c r="C825" s="3">
        <v>41120</v>
      </c>
      <c r="D825" s="3">
        <v>41165</v>
      </c>
      <c r="E825" s="16" t="s">
        <v>1307</v>
      </c>
      <c r="F825" s="16" t="s">
        <v>1308</v>
      </c>
      <c r="G825" s="16" t="s">
        <v>166</v>
      </c>
      <c r="H825" s="16" t="s">
        <v>7529</v>
      </c>
      <c r="I825" s="3">
        <v>41152</v>
      </c>
      <c r="J825" s="16" t="s">
        <v>5572</v>
      </c>
      <c r="K825" s="16" t="s">
        <v>5573</v>
      </c>
      <c r="L825" s="16" t="s">
        <v>4191</v>
      </c>
      <c r="M825" s="16" t="s">
        <v>5574</v>
      </c>
      <c r="N825" s="16" t="s">
        <v>7530</v>
      </c>
      <c r="O825" s="16" t="s">
        <v>6293</v>
      </c>
      <c r="P825" s="3">
        <v>41171</v>
      </c>
      <c r="Q825" s="28" t="s">
        <v>455</v>
      </c>
      <c r="R825" s="16" t="s">
        <v>10892</v>
      </c>
      <c r="S825" s="16" t="s">
        <v>10893</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4.25" customHeight="1">
      <c r="A826" s="16">
        <v>4070</v>
      </c>
      <c r="B826" s="16">
        <v>4070</v>
      </c>
      <c r="C826" s="3">
        <v>41120</v>
      </c>
      <c r="D826" s="3">
        <v>41165</v>
      </c>
      <c r="E826" s="16" t="s">
        <v>1307</v>
      </c>
      <c r="F826" s="16" t="s">
        <v>1308</v>
      </c>
      <c r="G826" s="16" t="s">
        <v>166</v>
      </c>
      <c r="H826" s="16" t="s">
        <v>7531</v>
      </c>
      <c r="I826" s="3">
        <v>41152</v>
      </c>
      <c r="J826" s="16" t="s">
        <v>5575</v>
      </c>
      <c r="K826" s="16" t="s">
        <v>5576</v>
      </c>
      <c r="L826" s="16" t="s">
        <v>4191</v>
      </c>
      <c r="M826" s="16" t="s">
        <v>5577</v>
      </c>
      <c r="N826" s="16" t="s">
        <v>7532</v>
      </c>
      <c r="O826" s="16" t="s">
        <v>5264</v>
      </c>
      <c r="P826" s="3">
        <v>41172</v>
      </c>
      <c r="Q826" s="28" t="s">
        <v>455</v>
      </c>
      <c r="R826" s="16" t="s">
        <v>10894</v>
      </c>
      <c r="S826" s="16" t="s">
        <v>10895</v>
      </c>
      <c r="T826" s="16" t="s">
        <v>3997</v>
      </c>
      <c r="U826" s="16" t="s">
        <v>15025</v>
      </c>
      <c r="V826" s="16">
        <v>21</v>
      </c>
      <c r="W826" s="16">
        <v>32</v>
      </c>
      <c r="X826" s="16">
        <v>6</v>
      </c>
      <c r="Y826" s="16">
        <v>42</v>
      </c>
      <c r="Z826" s="16">
        <v>38</v>
      </c>
      <c r="AA826" s="16">
        <v>42</v>
      </c>
      <c r="AB826" s="16" t="s">
        <v>455</v>
      </c>
      <c r="AC826" s="16" t="s">
        <v>455</v>
      </c>
      <c r="AD826" s="16" t="s">
        <v>455</v>
      </c>
    </row>
    <row r="827" spans="1:30" s="16" customFormat="1" ht="14.25" customHeight="1">
      <c r="A827" s="16">
        <v>4069</v>
      </c>
      <c r="B827" s="16">
        <v>4069</v>
      </c>
      <c r="C827" s="3">
        <v>41120</v>
      </c>
      <c r="D827" s="3">
        <v>41165</v>
      </c>
      <c r="E827" s="16" t="s">
        <v>1307</v>
      </c>
      <c r="F827" s="16" t="s">
        <v>1308</v>
      </c>
      <c r="G827" s="16" t="s">
        <v>166</v>
      </c>
      <c r="H827" s="16" t="s">
        <v>7837</v>
      </c>
      <c r="I827" s="3">
        <v>41152</v>
      </c>
      <c r="J827" s="16" t="s">
        <v>5578</v>
      </c>
      <c r="K827" s="16" t="s">
        <v>5579</v>
      </c>
      <c r="L827" s="16" t="s">
        <v>4191</v>
      </c>
      <c r="M827" s="16" t="s">
        <v>5580</v>
      </c>
      <c r="N827" s="16" t="s">
        <v>7838</v>
      </c>
      <c r="O827" s="16" t="s">
        <v>5289</v>
      </c>
      <c r="P827" s="3">
        <v>41177</v>
      </c>
      <c r="Q827" s="28" t="s">
        <v>455</v>
      </c>
      <c r="R827" s="16" t="s">
        <v>10896</v>
      </c>
      <c r="S827" s="16" t="s">
        <v>10897</v>
      </c>
      <c r="T827" s="16" t="s">
        <v>3997</v>
      </c>
      <c r="U827" s="16" t="s">
        <v>15026</v>
      </c>
      <c r="V827" s="16">
        <v>21</v>
      </c>
      <c r="W827" s="16">
        <v>27</v>
      </c>
      <c r="X827" s="16">
        <v>8</v>
      </c>
      <c r="Y827" s="16">
        <v>22</v>
      </c>
      <c r="Z827" s="16">
        <v>30</v>
      </c>
      <c r="AA827" s="16">
        <v>51</v>
      </c>
      <c r="AB827" s="16" t="s">
        <v>455</v>
      </c>
      <c r="AC827" s="16" t="s">
        <v>455</v>
      </c>
      <c r="AD827" s="16" t="s">
        <v>455</v>
      </c>
    </row>
    <row r="828" spans="1:30" s="16" customFormat="1" ht="14.25" customHeight="1">
      <c r="A828" s="16">
        <v>4068</v>
      </c>
      <c r="B828" s="16">
        <v>4068</v>
      </c>
      <c r="C828" s="3">
        <v>41120</v>
      </c>
      <c r="D828" s="3">
        <v>41185</v>
      </c>
      <c r="E828" s="16" t="s">
        <v>1307</v>
      </c>
      <c r="F828" s="16" t="s">
        <v>1308</v>
      </c>
      <c r="G828" s="16" t="s">
        <v>166</v>
      </c>
      <c r="H828" s="16" t="s">
        <v>11924</v>
      </c>
      <c r="I828" s="3">
        <v>41152</v>
      </c>
      <c r="J828" s="16" t="s">
        <v>5581</v>
      </c>
      <c r="K828" s="16" t="s">
        <v>8493</v>
      </c>
      <c r="L828" s="16" t="s">
        <v>4191</v>
      </c>
      <c r="M828" s="16" t="s">
        <v>5582</v>
      </c>
      <c r="N828" s="16" t="s">
        <v>11925</v>
      </c>
      <c r="O828" s="16" t="s">
        <v>7415</v>
      </c>
      <c r="P828" s="3">
        <v>41249</v>
      </c>
      <c r="Q828" s="28" t="s">
        <v>13604</v>
      </c>
      <c r="R828" s="16" t="s">
        <v>11926</v>
      </c>
      <c r="S828" s="16" t="s">
        <v>10898</v>
      </c>
      <c r="T828" s="16" t="s">
        <v>14834</v>
      </c>
      <c r="U828" s="16" t="s">
        <v>14969</v>
      </c>
      <c r="V828" s="16">
        <v>21</v>
      </c>
      <c r="W828" s="16">
        <v>31</v>
      </c>
      <c r="X828" s="16">
        <v>37</v>
      </c>
      <c r="Y828" s="16">
        <v>42</v>
      </c>
      <c r="Z828" s="16">
        <v>37</v>
      </c>
      <c r="AA828" s="16">
        <v>23</v>
      </c>
      <c r="AB828" s="16" t="s">
        <v>455</v>
      </c>
      <c r="AC828" s="16" t="s">
        <v>455</v>
      </c>
      <c r="AD828" s="16" t="s">
        <v>455</v>
      </c>
    </row>
    <row r="829" spans="1:30" s="16" customFormat="1" ht="14.25" customHeight="1">
      <c r="A829" s="16">
        <v>4067</v>
      </c>
      <c r="B829" s="16">
        <v>4067</v>
      </c>
      <c r="C829" s="3">
        <v>41120</v>
      </c>
      <c r="D829" s="3">
        <v>41165</v>
      </c>
      <c r="E829" s="16" t="s">
        <v>1307</v>
      </c>
      <c r="F829" s="16" t="s">
        <v>1308</v>
      </c>
      <c r="G829" s="16" t="s">
        <v>166</v>
      </c>
      <c r="H829" s="16" t="s">
        <v>7660</v>
      </c>
      <c r="I829" s="3">
        <v>41152</v>
      </c>
      <c r="J829" s="16" t="s">
        <v>5583</v>
      </c>
      <c r="K829" s="16" t="s">
        <v>5584</v>
      </c>
      <c r="L829" s="16" t="s">
        <v>4191</v>
      </c>
      <c r="M829" s="16" t="s">
        <v>5585</v>
      </c>
      <c r="N829" s="16" t="s">
        <v>7676</v>
      </c>
      <c r="O829" s="16" t="s">
        <v>6232</v>
      </c>
      <c r="P829" s="3">
        <v>41176</v>
      </c>
      <c r="Q829" s="28" t="s">
        <v>455</v>
      </c>
      <c r="R829" s="16" t="s">
        <v>10899</v>
      </c>
      <c r="S829" s="16" t="s">
        <v>10900</v>
      </c>
      <c r="T829" s="16" t="s">
        <v>3997</v>
      </c>
      <c r="U829" s="16" t="s">
        <v>14838</v>
      </c>
      <c r="V829" s="16">
        <v>21</v>
      </c>
      <c r="W829" s="16">
        <v>31</v>
      </c>
      <c r="X829" s="16">
        <v>48</v>
      </c>
      <c r="Y829" s="16">
        <v>42</v>
      </c>
      <c r="Z829" s="16">
        <v>39</v>
      </c>
      <c r="AA829" s="16">
        <v>6</v>
      </c>
      <c r="AB829" s="16" t="s">
        <v>455</v>
      </c>
      <c r="AC829" s="16" t="s">
        <v>455</v>
      </c>
      <c r="AD829" s="16" t="s">
        <v>455</v>
      </c>
    </row>
    <row r="830" spans="1:30" s="16" customFormat="1" ht="14.25" customHeight="1">
      <c r="A830" s="16">
        <v>4066</v>
      </c>
      <c r="B830" s="16">
        <v>4066</v>
      </c>
      <c r="C830" s="3">
        <v>41120</v>
      </c>
      <c r="D830" s="3">
        <v>41165</v>
      </c>
      <c r="E830" s="16" t="s">
        <v>1307</v>
      </c>
      <c r="F830" s="16" t="s">
        <v>1308</v>
      </c>
      <c r="G830" s="16" t="s">
        <v>166</v>
      </c>
      <c r="H830" s="16" t="s">
        <v>7400</v>
      </c>
      <c r="I830" s="3">
        <v>41169</v>
      </c>
      <c r="J830" s="16" t="s">
        <v>5586</v>
      </c>
      <c r="K830" s="16" t="s">
        <v>5587</v>
      </c>
      <c r="L830" s="16" t="s">
        <v>4191</v>
      </c>
      <c r="M830" s="16" t="s">
        <v>5588</v>
      </c>
      <c r="N830" s="16" t="s">
        <v>7401</v>
      </c>
      <c r="O830" s="16" t="s">
        <v>6293</v>
      </c>
      <c r="P830" s="3">
        <v>41170</v>
      </c>
      <c r="Q830" s="28" t="s">
        <v>455</v>
      </c>
      <c r="R830" s="16" t="s">
        <v>10901</v>
      </c>
      <c r="S830" s="16" t="s">
        <v>10902</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4.25" customHeight="1">
      <c r="A831" s="16">
        <v>4065</v>
      </c>
      <c r="B831" s="16">
        <v>4065</v>
      </c>
      <c r="C831" s="3">
        <v>41120</v>
      </c>
      <c r="D831" s="3">
        <v>41165</v>
      </c>
      <c r="E831" s="16" t="s">
        <v>1307</v>
      </c>
      <c r="F831" s="16" t="s">
        <v>1308</v>
      </c>
      <c r="G831" s="16" t="s">
        <v>166</v>
      </c>
      <c r="H831" s="16" t="s">
        <v>7677</v>
      </c>
      <c r="I831" s="3">
        <v>41152</v>
      </c>
      <c r="J831" s="16" t="s">
        <v>5564</v>
      </c>
      <c r="K831" s="16" t="s">
        <v>5589</v>
      </c>
      <c r="L831" s="16" t="s">
        <v>4191</v>
      </c>
      <c r="M831" s="16" t="s">
        <v>5590</v>
      </c>
      <c r="N831" s="16" t="s">
        <v>7678</v>
      </c>
      <c r="O831" s="16" t="s">
        <v>6232</v>
      </c>
      <c r="P831" s="3">
        <v>41177</v>
      </c>
      <c r="Q831" s="28" t="s">
        <v>455</v>
      </c>
      <c r="R831" s="16" t="s">
        <v>10903</v>
      </c>
      <c r="S831" s="16" t="s">
        <v>10904</v>
      </c>
      <c r="T831" s="16" t="s">
        <v>3997</v>
      </c>
      <c r="U831" s="16" t="s">
        <v>15027</v>
      </c>
      <c r="V831" s="16">
        <v>21</v>
      </c>
      <c r="W831" s="16">
        <v>39</v>
      </c>
      <c r="X831" s="16">
        <v>53</v>
      </c>
      <c r="Y831" s="16">
        <v>42</v>
      </c>
      <c r="Z831" s="16">
        <v>35</v>
      </c>
      <c r="AA831" s="16">
        <v>46</v>
      </c>
      <c r="AB831" s="16" t="s">
        <v>455</v>
      </c>
      <c r="AC831" s="16" t="s">
        <v>455</v>
      </c>
      <c r="AD831" s="16" t="s">
        <v>455</v>
      </c>
    </row>
    <row r="832" spans="1:30" s="16" customFormat="1" ht="14.25" customHeight="1">
      <c r="A832" s="16">
        <v>4064</v>
      </c>
      <c r="B832" s="16">
        <v>4064</v>
      </c>
      <c r="C832" s="3">
        <v>41120</v>
      </c>
      <c r="D832" s="3">
        <v>41165</v>
      </c>
      <c r="E832" s="16" t="s">
        <v>1307</v>
      </c>
      <c r="F832" s="16" t="s">
        <v>1308</v>
      </c>
      <c r="G832" s="16" t="s">
        <v>166</v>
      </c>
      <c r="H832" s="16" t="s">
        <v>7579</v>
      </c>
      <c r="I832" s="3">
        <v>41169</v>
      </c>
      <c r="J832" s="16" t="s">
        <v>5591</v>
      </c>
      <c r="K832" s="16" t="s">
        <v>5592</v>
      </c>
      <c r="L832" s="16" t="s">
        <v>4191</v>
      </c>
      <c r="M832" s="16" t="s">
        <v>5593</v>
      </c>
      <c r="N832" s="16" t="s">
        <v>7580</v>
      </c>
      <c r="O832" s="16" t="s">
        <v>5289</v>
      </c>
      <c r="P832" s="3">
        <v>41172</v>
      </c>
      <c r="Q832" s="28" t="s">
        <v>455</v>
      </c>
      <c r="R832" s="16" t="s">
        <v>10905</v>
      </c>
      <c r="S832" s="16" t="s">
        <v>10906</v>
      </c>
      <c r="T832" s="16" t="s">
        <v>3997</v>
      </c>
      <c r="U832" s="16" t="s">
        <v>14880</v>
      </c>
      <c r="V832" s="16">
        <v>21</v>
      </c>
      <c r="W832" s="16">
        <v>29</v>
      </c>
      <c r="X832" s="16">
        <v>9</v>
      </c>
      <c r="Y832" s="16">
        <v>42</v>
      </c>
      <c r="Z832" s="16">
        <v>47</v>
      </c>
      <c r="AA832" s="16">
        <v>13</v>
      </c>
      <c r="AB832" s="16" t="s">
        <v>455</v>
      </c>
      <c r="AC832" s="16" t="s">
        <v>455</v>
      </c>
      <c r="AD832" s="16" t="s">
        <v>455</v>
      </c>
    </row>
    <row r="833" spans="1:30" s="16" customFormat="1" ht="14.25" customHeight="1">
      <c r="A833" s="16">
        <v>4063</v>
      </c>
      <c r="B833" s="16">
        <v>4063</v>
      </c>
      <c r="C833" s="3">
        <v>41120</v>
      </c>
      <c r="D833" s="3">
        <v>41165</v>
      </c>
      <c r="E833" s="16" t="s">
        <v>1307</v>
      </c>
      <c r="F833" s="16" t="s">
        <v>1308</v>
      </c>
      <c r="G833" s="16" t="s">
        <v>166</v>
      </c>
      <c r="H833" s="16" t="s">
        <v>7533</v>
      </c>
      <c r="I833" s="3">
        <v>41152</v>
      </c>
      <c r="J833" s="16" t="s">
        <v>5591</v>
      </c>
      <c r="K833" s="16" t="s">
        <v>15213</v>
      </c>
      <c r="L833" s="16" t="s">
        <v>4191</v>
      </c>
      <c r="M833" s="16" t="s">
        <v>5593</v>
      </c>
      <c r="N833" s="16" t="s">
        <v>7581</v>
      </c>
      <c r="O833" s="16" t="s">
        <v>5264</v>
      </c>
      <c r="P833" s="3">
        <v>41172</v>
      </c>
      <c r="Q833" s="28" t="s">
        <v>455</v>
      </c>
      <c r="R833" s="16" t="s">
        <v>10907</v>
      </c>
      <c r="S833" s="16" t="s">
        <v>10908</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7402</v>
      </c>
      <c r="O834" s="16" t="s">
        <v>5264</v>
      </c>
      <c r="P834" s="3">
        <v>41170</v>
      </c>
      <c r="Q834" s="28" t="s">
        <v>455</v>
      </c>
      <c r="R834" s="16" t="s">
        <v>10909</v>
      </c>
      <c r="S834" s="16" t="s">
        <v>10910</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4.25" customHeight="1">
      <c r="A835" s="16">
        <v>4061</v>
      </c>
      <c r="B835" s="16">
        <v>4061</v>
      </c>
      <c r="C835" s="3">
        <v>41120</v>
      </c>
      <c r="D835" s="3">
        <v>41165</v>
      </c>
      <c r="E835" s="16" t="s">
        <v>1307</v>
      </c>
      <c r="F835" s="16" t="s">
        <v>1308</v>
      </c>
      <c r="G835" s="16" t="s">
        <v>166</v>
      </c>
      <c r="H835" s="16" t="s">
        <v>7403</v>
      </c>
      <c r="I835" s="3">
        <v>41152</v>
      </c>
      <c r="J835" s="16" t="s">
        <v>5597</v>
      </c>
      <c r="K835" s="16" t="s">
        <v>5598</v>
      </c>
      <c r="L835" s="16" t="s">
        <v>4191</v>
      </c>
      <c r="M835" s="16" t="s">
        <v>5599</v>
      </c>
      <c r="N835" s="16" t="s">
        <v>7404</v>
      </c>
      <c r="O835" s="16" t="s">
        <v>6293</v>
      </c>
      <c r="P835" s="3">
        <v>41170</v>
      </c>
      <c r="Q835" s="28" t="s">
        <v>455</v>
      </c>
      <c r="R835" s="16" t="s">
        <v>10911</v>
      </c>
      <c r="S835" s="16" t="s">
        <v>10912</v>
      </c>
      <c r="T835" s="16" t="s">
        <v>3997</v>
      </c>
      <c r="U835" s="16" t="s">
        <v>14960</v>
      </c>
      <c r="V835" s="16">
        <v>21</v>
      </c>
      <c r="W835" s="16">
        <v>31</v>
      </c>
      <c r="X835" s="16">
        <v>23</v>
      </c>
      <c r="Y835" s="16">
        <v>42</v>
      </c>
      <c r="Z835" s="16">
        <v>38</v>
      </c>
      <c r="AA835" s="16">
        <v>0</v>
      </c>
      <c r="AB835" s="16" t="s">
        <v>455</v>
      </c>
      <c r="AC835" s="16" t="s">
        <v>455</v>
      </c>
      <c r="AD835" s="16" t="s">
        <v>455</v>
      </c>
    </row>
    <row r="836" spans="1:30" s="16" customFormat="1" ht="14.25" customHeight="1">
      <c r="A836" s="16">
        <v>4060</v>
      </c>
      <c r="B836" s="16">
        <v>4060</v>
      </c>
      <c r="C836" s="3">
        <v>41120</v>
      </c>
      <c r="D836" s="3">
        <v>41165</v>
      </c>
      <c r="E836" s="16" t="s">
        <v>1307</v>
      </c>
      <c r="F836" s="16" t="s">
        <v>1308</v>
      </c>
      <c r="G836" s="16" t="s">
        <v>166</v>
      </c>
      <c r="H836" s="16" t="s">
        <v>7405</v>
      </c>
      <c r="I836" s="3">
        <v>41169</v>
      </c>
      <c r="J836" s="16" t="s">
        <v>5600</v>
      </c>
      <c r="K836" s="16" t="s">
        <v>5601</v>
      </c>
      <c r="L836" s="16" t="s">
        <v>4191</v>
      </c>
      <c r="M836" s="16" t="s">
        <v>5602</v>
      </c>
      <c r="N836" s="16" t="s">
        <v>7406</v>
      </c>
      <c r="O836" s="16" t="s">
        <v>5264</v>
      </c>
      <c r="P836" s="3">
        <v>41170</v>
      </c>
      <c r="Q836" s="28" t="s">
        <v>455</v>
      </c>
      <c r="R836" s="16" t="s">
        <v>10913</v>
      </c>
      <c r="S836" s="16" t="s">
        <v>10914</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7407</v>
      </c>
      <c r="O837" s="16" t="s">
        <v>6293</v>
      </c>
      <c r="P837" s="3">
        <v>41170</v>
      </c>
      <c r="Q837" s="28" t="s">
        <v>455</v>
      </c>
      <c r="R837" s="16" t="s">
        <v>10915</v>
      </c>
      <c r="S837" s="16" t="s">
        <v>10916</v>
      </c>
      <c r="T837" s="16" t="s">
        <v>3997</v>
      </c>
      <c r="U837" s="16" t="s">
        <v>15028</v>
      </c>
      <c r="V837" s="16">
        <v>21</v>
      </c>
      <c r="W837" s="16">
        <v>32</v>
      </c>
      <c r="X837" s="16">
        <v>11</v>
      </c>
      <c r="Y837" s="16">
        <v>42</v>
      </c>
      <c r="Z837" s="16">
        <v>39</v>
      </c>
      <c r="AA837" s="16">
        <v>1</v>
      </c>
      <c r="AB837" s="16" t="s">
        <v>455</v>
      </c>
      <c r="AC837" s="16" t="s">
        <v>455</v>
      </c>
      <c r="AD837" s="16" t="s">
        <v>455</v>
      </c>
    </row>
    <row r="838" spans="1:30" s="16" customFormat="1" ht="14.25" customHeight="1">
      <c r="A838" s="16">
        <v>4058</v>
      </c>
      <c r="B838" s="16">
        <v>4058</v>
      </c>
      <c r="C838" s="3">
        <v>41120</v>
      </c>
      <c r="D838" s="3">
        <v>41165</v>
      </c>
      <c r="E838" s="16" t="s">
        <v>1307</v>
      </c>
      <c r="F838" s="16" t="s">
        <v>1308</v>
      </c>
      <c r="G838" s="16" t="s">
        <v>166</v>
      </c>
      <c r="H838" s="16" t="s">
        <v>7408</v>
      </c>
      <c r="I838" s="3">
        <v>41169</v>
      </c>
      <c r="J838" s="16" t="s">
        <v>5606</v>
      </c>
      <c r="K838" s="16" t="s">
        <v>15214</v>
      </c>
      <c r="L838" s="16" t="s">
        <v>4191</v>
      </c>
      <c r="M838" s="16" t="s">
        <v>5607</v>
      </c>
      <c r="N838" s="16" t="s">
        <v>7409</v>
      </c>
      <c r="O838" s="16" t="s">
        <v>6232</v>
      </c>
      <c r="P838" s="3">
        <v>41170</v>
      </c>
      <c r="Q838" s="28" t="s">
        <v>455</v>
      </c>
      <c r="R838" s="16" t="s">
        <v>10917</v>
      </c>
      <c r="S838" s="16" t="s">
        <v>10918</v>
      </c>
      <c r="T838" s="16" t="s">
        <v>3997</v>
      </c>
      <c r="U838" s="16" t="s">
        <v>15029</v>
      </c>
      <c r="V838" s="16">
        <v>21</v>
      </c>
      <c r="W838" s="16">
        <v>30</v>
      </c>
      <c r="X838" s="16">
        <v>43</v>
      </c>
      <c r="Y838" s="16">
        <v>42</v>
      </c>
      <c r="Z838" s="16">
        <v>37</v>
      </c>
      <c r="AA838" s="16">
        <v>56</v>
      </c>
      <c r="AB838" s="16" t="s">
        <v>455</v>
      </c>
      <c r="AC838" s="16" t="s">
        <v>455</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10919</v>
      </c>
      <c r="S839" s="16" t="s">
        <v>10920</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4.25" customHeight="1">
      <c r="A840" s="16">
        <v>4056</v>
      </c>
      <c r="B840" s="16">
        <v>4056</v>
      </c>
      <c r="C840" s="3">
        <v>41120</v>
      </c>
      <c r="D840" s="3">
        <v>41165</v>
      </c>
      <c r="E840" s="16" t="s">
        <v>1307</v>
      </c>
      <c r="F840" s="16" t="s">
        <v>1308</v>
      </c>
      <c r="G840" s="16" t="s">
        <v>166</v>
      </c>
      <c r="H840" s="16" t="s">
        <v>7839</v>
      </c>
      <c r="I840" s="3">
        <v>41169</v>
      </c>
      <c r="J840" s="16" t="s">
        <v>5611</v>
      </c>
      <c r="K840" s="16" t="s">
        <v>5612</v>
      </c>
      <c r="L840" s="16" t="s">
        <v>4191</v>
      </c>
      <c r="M840" s="16" t="s">
        <v>5613</v>
      </c>
      <c r="N840" s="16" t="s">
        <v>7840</v>
      </c>
      <c r="O840" s="16" t="s">
        <v>6232</v>
      </c>
      <c r="P840" s="3">
        <v>41179</v>
      </c>
      <c r="Q840" s="28" t="s">
        <v>455</v>
      </c>
      <c r="R840" s="16" t="s">
        <v>10921</v>
      </c>
      <c r="S840" s="16" t="s">
        <v>10922</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4.25"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10923</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10924</v>
      </c>
      <c r="S842" s="16" t="s">
        <v>10925</v>
      </c>
      <c r="T842" s="16" t="s">
        <v>3997</v>
      </c>
      <c r="U842" s="16" t="s">
        <v>455</v>
      </c>
      <c r="V842" s="16">
        <v>22</v>
      </c>
      <c r="W842" s="16">
        <v>6</v>
      </c>
      <c r="X842" s="16">
        <v>31</v>
      </c>
      <c r="Y842" s="16">
        <v>45</v>
      </c>
      <c r="Z842" s="16">
        <v>2</v>
      </c>
      <c r="AA842" s="16">
        <v>23</v>
      </c>
      <c r="AB842" s="16" t="s">
        <v>455</v>
      </c>
      <c r="AC842" s="16" t="s">
        <v>455</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10926</v>
      </c>
      <c r="S843" s="16" t="s">
        <v>10927</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10752</v>
      </c>
      <c r="S844" s="16" t="s">
        <v>10928</v>
      </c>
      <c r="T844" s="16" t="s">
        <v>3997</v>
      </c>
      <c r="U844" s="16" t="s">
        <v>14855</v>
      </c>
      <c r="V844" s="16">
        <v>22</v>
      </c>
      <c r="W844" s="16">
        <v>6</v>
      </c>
      <c r="X844" s="16">
        <v>37</v>
      </c>
      <c r="Y844" s="16">
        <v>45</v>
      </c>
      <c r="Z844" s="16">
        <v>3</v>
      </c>
      <c r="AA844" s="16">
        <v>49</v>
      </c>
      <c r="AB844" s="16" t="s">
        <v>455</v>
      </c>
      <c r="AC844" s="16" t="s">
        <v>455</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10929</v>
      </c>
      <c r="T845" s="16" t="s">
        <v>14834</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10930</v>
      </c>
      <c r="S846" s="16" t="s">
        <v>10931</v>
      </c>
      <c r="T846" s="16" t="s">
        <v>3997</v>
      </c>
      <c r="U846" s="16" t="s">
        <v>455</v>
      </c>
      <c r="V846" s="16">
        <v>22</v>
      </c>
      <c r="W846" s="16">
        <v>7</v>
      </c>
      <c r="X846" s="16">
        <v>34</v>
      </c>
      <c r="Y846" s="16">
        <v>45</v>
      </c>
      <c r="Z846" s="16">
        <v>3</v>
      </c>
      <c r="AA846" s="16">
        <v>13</v>
      </c>
      <c r="AB846" s="16" t="s">
        <v>455</v>
      </c>
      <c r="AC846" s="16" t="s">
        <v>455</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10932</v>
      </c>
      <c r="S847" s="16" t="s">
        <v>10933</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13556</v>
      </c>
      <c r="N848" s="16" t="s">
        <v>6535</v>
      </c>
      <c r="O848" s="16" t="s">
        <v>5264</v>
      </c>
      <c r="P848" s="3">
        <v>41142</v>
      </c>
      <c r="Q848" s="28" t="s">
        <v>455</v>
      </c>
      <c r="R848" s="16" t="s">
        <v>10934</v>
      </c>
      <c r="S848" s="16" t="s">
        <v>10935</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10936</v>
      </c>
      <c r="S849" s="16" t="s">
        <v>10937</v>
      </c>
      <c r="T849" s="16" t="s">
        <v>3997</v>
      </c>
      <c r="U849" s="16" t="s">
        <v>455</v>
      </c>
      <c r="V849" s="16">
        <v>22</v>
      </c>
      <c r="W849" s="16">
        <v>6</v>
      </c>
      <c r="X849" s="16">
        <v>20</v>
      </c>
      <c r="Y849" s="16">
        <v>45</v>
      </c>
      <c r="Z849" s="16">
        <v>1</v>
      </c>
      <c r="AA849" s="16">
        <v>57</v>
      </c>
      <c r="AB849" s="16" t="s">
        <v>455</v>
      </c>
      <c r="AC849" s="16" t="s">
        <v>455</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10938</v>
      </c>
      <c r="S850" s="16" t="s">
        <v>10939</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10940</v>
      </c>
      <c r="S851" s="16" t="s">
        <v>10941</v>
      </c>
      <c r="T851" s="16" t="s">
        <v>3997</v>
      </c>
      <c r="U851" s="16" t="s">
        <v>455</v>
      </c>
      <c r="V851" s="16">
        <v>22</v>
      </c>
      <c r="W851" s="16">
        <v>7</v>
      </c>
      <c r="X851" s="16">
        <v>36</v>
      </c>
      <c r="Y851" s="16">
        <v>45</v>
      </c>
      <c r="Z851" s="16">
        <v>2</v>
      </c>
      <c r="AA851" s="16">
        <v>24</v>
      </c>
      <c r="AB851" s="16" t="s">
        <v>455</v>
      </c>
      <c r="AC851" s="16" t="s">
        <v>455</v>
      </c>
      <c r="AD851" s="16" t="s">
        <v>455</v>
      </c>
    </row>
    <row r="852" spans="1:30" s="16" customFormat="1" ht="14.25" customHeight="1">
      <c r="A852" s="16">
        <v>4091</v>
      </c>
      <c r="B852" s="16">
        <v>4091</v>
      </c>
      <c r="C852" s="3">
        <v>41129</v>
      </c>
      <c r="D852" s="3">
        <v>41174</v>
      </c>
      <c r="E852" s="16" t="s">
        <v>1307</v>
      </c>
      <c r="F852" s="16" t="s">
        <v>1308</v>
      </c>
      <c r="G852" s="16" t="s">
        <v>1896</v>
      </c>
      <c r="H852" s="16" t="s">
        <v>8877</v>
      </c>
      <c r="I852" s="3">
        <v>41152</v>
      </c>
      <c r="J852" s="16" t="s">
        <v>5872</v>
      </c>
      <c r="K852" s="16" t="s">
        <v>5873</v>
      </c>
      <c r="L852" s="16" t="s">
        <v>4405</v>
      </c>
      <c r="M852" s="16" t="s">
        <v>5874</v>
      </c>
      <c r="N852" s="16" t="s">
        <v>8878</v>
      </c>
      <c r="O852" s="16" t="s">
        <v>8879</v>
      </c>
      <c r="P852" s="3">
        <v>41206</v>
      </c>
      <c r="Q852" s="28" t="s">
        <v>455</v>
      </c>
      <c r="R852" s="16" t="s">
        <v>9658</v>
      </c>
      <c r="S852" s="16" t="s">
        <v>10942</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10943</v>
      </c>
      <c r="S853" s="16" t="s">
        <v>10944</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4.25" customHeight="1">
      <c r="A854" s="16">
        <v>4088</v>
      </c>
      <c r="B854" s="16">
        <v>4088</v>
      </c>
      <c r="C854" s="3">
        <v>41129</v>
      </c>
      <c r="D854" s="3">
        <v>41174</v>
      </c>
      <c r="E854" s="16" t="s">
        <v>1307</v>
      </c>
      <c r="F854" s="16" t="s">
        <v>1308</v>
      </c>
      <c r="G854" s="16" t="s">
        <v>2310</v>
      </c>
      <c r="H854" s="16" t="s">
        <v>9290</v>
      </c>
      <c r="I854" s="3">
        <v>41141</v>
      </c>
      <c r="J854" s="16" t="s">
        <v>5878</v>
      </c>
      <c r="K854" s="16" t="s">
        <v>5879</v>
      </c>
      <c r="L854" s="16" t="s">
        <v>4482</v>
      </c>
      <c r="M854" s="16" t="s">
        <v>5880</v>
      </c>
      <c r="N854" s="16" t="s">
        <v>9291</v>
      </c>
      <c r="O854" s="16" t="s">
        <v>9292</v>
      </c>
      <c r="P854" s="3">
        <v>41236</v>
      </c>
      <c r="Q854" s="28" t="s">
        <v>455</v>
      </c>
      <c r="R854" s="16" t="s">
        <v>10945</v>
      </c>
      <c r="S854" s="16" t="s">
        <v>10946</v>
      </c>
      <c r="T854" s="16" t="s">
        <v>3997</v>
      </c>
      <c r="U854" s="16" t="s">
        <v>15030</v>
      </c>
      <c r="V854" s="16">
        <v>19</v>
      </c>
      <c r="W854" s="16">
        <v>11</v>
      </c>
      <c r="X854" s="16">
        <v>54</v>
      </c>
      <c r="Y854" s="16">
        <v>42</v>
      </c>
      <c r="Z854" s="16">
        <v>2</v>
      </c>
      <c r="AA854" s="16">
        <v>53</v>
      </c>
      <c r="AB854" s="16" t="s">
        <v>455</v>
      </c>
      <c r="AC854" s="16" t="s">
        <v>455</v>
      </c>
      <c r="AD854" s="16" t="s">
        <v>455</v>
      </c>
    </row>
    <row r="855" spans="1:30" s="16" customFormat="1" ht="14.25" customHeight="1">
      <c r="A855" s="16">
        <v>4089</v>
      </c>
      <c r="B855" s="16">
        <v>4089</v>
      </c>
      <c r="C855" s="3">
        <v>41129</v>
      </c>
      <c r="D855" s="3">
        <v>41207</v>
      </c>
      <c r="E855" s="16" t="s">
        <v>1307</v>
      </c>
      <c r="F855" s="16" t="s">
        <v>1308</v>
      </c>
      <c r="G855" s="16" t="s">
        <v>2310</v>
      </c>
      <c r="H855" s="16" t="s">
        <v>9293</v>
      </c>
      <c r="I855" s="3">
        <v>41204</v>
      </c>
      <c r="J855" s="16" t="s">
        <v>8880</v>
      </c>
      <c r="K855" s="16" t="s">
        <v>8553</v>
      </c>
      <c r="L855" s="16" t="s">
        <v>4482</v>
      </c>
      <c r="M855" s="16" t="s">
        <v>8283</v>
      </c>
      <c r="N855" s="16" t="s">
        <v>9294</v>
      </c>
      <c r="O855" s="16" t="s">
        <v>4942</v>
      </c>
      <c r="P855" s="3">
        <v>41234</v>
      </c>
      <c r="Q855" s="28" t="s">
        <v>8881</v>
      </c>
      <c r="R855" s="16" t="s">
        <v>10863</v>
      </c>
      <c r="S855" s="16" t="s">
        <v>10947</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10948</v>
      </c>
      <c r="S856" s="16" t="s">
        <v>10949</v>
      </c>
      <c r="T856" s="16" t="s">
        <v>3997</v>
      </c>
      <c r="U856" s="16" t="s">
        <v>455</v>
      </c>
      <c r="V856" s="16">
        <v>19</v>
      </c>
      <c r="W856" s="16">
        <v>12</v>
      </c>
      <c r="X856" s="16">
        <v>9</v>
      </c>
      <c r="Y856" s="16">
        <v>42</v>
      </c>
      <c r="Z856" s="16">
        <v>2</v>
      </c>
      <c r="AA856" s="16">
        <v>32</v>
      </c>
      <c r="AB856" s="16" t="s">
        <v>455</v>
      </c>
      <c r="AC856" s="16" t="s">
        <v>455</v>
      </c>
      <c r="AD856" s="16" t="s">
        <v>455</v>
      </c>
    </row>
    <row r="857" spans="1:30" s="16" customFormat="1" ht="14.25" customHeight="1">
      <c r="A857" s="16">
        <v>4086</v>
      </c>
      <c r="B857" s="16">
        <v>4086</v>
      </c>
      <c r="C857" s="3">
        <v>41129</v>
      </c>
      <c r="D857" s="3">
        <v>41174</v>
      </c>
      <c r="E857" s="16" t="s">
        <v>1307</v>
      </c>
      <c r="F857" s="16" t="s">
        <v>1308</v>
      </c>
      <c r="G857" s="16" t="s">
        <v>914</v>
      </c>
      <c r="H857" s="16" t="s">
        <v>7534</v>
      </c>
      <c r="I857" s="3">
        <v>41152</v>
      </c>
      <c r="J857" s="16" t="s">
        <v>5884</v>
      </c>
      <c r="K857" s="16" t="s">
        <v>5885</v>
      </c>
      <c r="L857" s="16" t="s">
        <v>4349</v>
      </c>
      <c r="M857" s="16" t="s">
        <v>5886</v>
      </c>
      <c r="N857" s="16" t="s">
        <v>7535</v>
      </c>
      <c r="O857" s="16" t="s">
        <v>5620</v>
      </c>
      <c r="P857" s="3">
        <v>41171</v>
      </c>
      <c r="Q857" s="28" t="s">
        <v>455</v>
      </c>
      <c r="R857" s="16" t="s">
        <v>10950</v>
      </c>
      <c r="S857" s="16" t="s">
        <v>10951</v>
      </c>
      <c r="T857" s="16" t="s">
        <v>3997</v>
      </c>
      <c r="U857" s="16" t="s">
        <v>15031</v>
      </c>
      <c r="V857" s="16">
        <v>20</v>
      </c>
      <c r="W857" s="16">
        <v>17</v>
      </c>
      <c r="X857" s="16">
        <v>18</v>
      </c>
      <c r="Y857" s="16">
        <v>45</v>
      </c>
      <c r="Z857" s="16">
        <v>54</v>
      </c>
      <c r="AA857" s="16">
        <v>12</v>
      </c>
      <c r="AB857" s="16" t="s">
        <v>455</v>
      </c>
      <c r="AC857" s="16" t="s">
        <v>455</v>
      </c>
      <c r="AD857" s="16" t="s">
        <v>455</v>
      </c>
    </row>
    <row r="858" spans="1:30" s="16" customFormat="1" ht="14.25" customHeight="1">
      <c r="A858" s="16">
        <v>4085</v>
      </c>
      <c r="B858" s="16">
        <v>4085</v>
      </c>
      <c r="C858" s="3">
        <v>41129</v>
      </c>
      <c r="D858" s="3">
        <v>41174</v>
      </c>
      <c r="E858" s="16" t="s">
        <v>1307</v>
      </c>
      <c r="F858" s="16" t="s">
        <v>1308</v>
      </c>
      <c r="G858" s="16" t="s">
        <v>914</v>
      </c>
      <c r="H858" s="16" t="s">
        <v>7410</v>
      </c>
      <c r="I858" s="3">
        <v>41152</v>
      </c>
      <c r="J858" s="16" t="s">
        <v>15032</v>
      </c>
      <c r="K858" s="16" t="s">
        <v>5887</v>
      </c>
      <c r="L858" s="16" t="s">
        <v>4349</v>
      </c>
      <c r="M858" s="16" t="s">
        <v>5888</v>
      </c>
      <c r="N858" s="16" t="s">
        <v>7536</v>
      </c>
      <c r="O858" s="16" t="s">
        <v>5620</v>
      </c>
      <c r="P858" s="3">
        <v>41170</v>
      </c>
      <c r="Q858" s="28" t="s">
        <v>455</v>
      </c>
      <c r="R858" s="16" t="s">
        <v>10952</v>
      </c>
      <c r="S858" s="16" t="s">
        <v>10953</v>
      </c>
      <c r="T858" s="16" t="s">
        <v>3997</v>
      </c>
      <c r="U858" s="16" t="s">
        <v>15033</v>
      </c>
      <c r="V858" s="16">
        <v>20</v>
      </c>
      <c r="W858" s="16">
        <v>17</v>
      </c>
      <c r="X858" s="16">
        <v>22</v>
      </c>
      <c r="Y858" s="16">
        <v>45</v>
      </c>
      <c r="Z858" s="16">
        <v>54</v>
      </c>
      <c r="AA858" s="16">
        <v>10</v>
      </c>
      <c r="AB858" s="16" t="s">
        <v>455</v>
      </c>
      <c r="AC858" s="16" t="s">
        <v>455</v>
      </c>
      <c r="AD858" s="16" t="s">
        <v>455</v>
      </c>
    </row>
    <row r="859" spans="1:30" s="16" customFormat="1" ht="14.25" customHeight="1">
      <c r="A859" s="16">
        <v>4084</v>
      </c>
      <c r="B859" s="16">
        <v>4084</v>
      </c>
      <c r="C859" s="3">
        <v>41129</v>
      </c>
      <c r="D859" s="3">
        <v>41174</v>
      </c>
      <c r="E859" s="16" t="s">
        <v>1307</v>
      </c>
      <c r="F859" s="16" t="s">
        <v>1308</v>
      </c>
      <c r="G859" s="16" t="s">
        <v>2165</v>
      </c>
      <c r="H859" s="16" t="s">
        <v>7411</v>
      </c>
      <c r="I859" s="3">
        <v>41178</v>
      </c>
      <c r="J859" s="16" t="s">
        <v>5889</v>
      </c>
      <c r="K859" s="16" t="s">
        <v>5890</v>
      </c>
      <c r="L859" s="16" t="s">
        <v>4452</v>
      </c>
      <c r="M859" s="16" t="s">
        <v>5891</v>
      </c>
      <c r="N859" s="16" t="s">
        <v>7412</v>
      </c>
      <c r="O859" s="16" t="s">
        <v>7205</v>
      </c>
      <c r="P859" s="3">
        <v>41166</v>
      </c>
      <c r="Q859" s="28" t="s">
        <v>455</v>
      </c>
      <c r="R859" s="16" t="s">
        <v>10954</v>
      </c>
      <c r="S859" s="16" t="s">
        <v>10955</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10956</v>
      </c>
      <c r="S860" s="16" t="s">
        <v>10957</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10958</v>
      </c>
      <c r="S861" s="16" t="s">
        <v>10959</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4.25" customHeight="1">
      <c r="A862" s="16" t="s">
        <v>8136</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10960</v>
      </c>
      <c r="T862" s="16" t="s">
        <v>14834</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4.25" customHeight="1">
      <c r="A863" s="16">
        <v>4080</v>
      </c>
      <c r="B863" s="16">
        <v>4080</v>
      </c>
      <c r="C863" s="3">
        <v>41129</v>
      </c>
      <c r="D863" s="3">
        <v>41174</v>
      </c>
      <c r="E863" s="16" t="s">
        <v>1307</v>
      </c>
      <c r="F863" s="16" t="s">
        <v>1308</v>
      </c>
      <c r="G863" s="16" t="s">
        <v>5894</v>
      </c>
      <c r="H863" s="16" t="s">
        <v>8979</v>
      </c>
      <c r="I863" s="3">
        <v>41152</v>
      </c>
      <c r="J863" s="16" t="s">
        <v>5899</v>
      </c>
      <c r="K863" s="16" t="s">
        <v>5900</v>
      </c>
      <c r="L863" s="16" t="s">
        <v>5897</v>
      </c>
      <c r="M863" s="16" t="s">
        <v>5901</v>
      </c>
      <c r="N863" s="16" t="s">
        <v>8980</v>
      </c>
      <c r="O863" s="16" t="s">
        <v>6232</v>
      </c>
      <c r="P863" s="3">
        <v>41218</v>
      </c>
      <c r="Q863" s="28" t="s">
        <v>455</v>
      </c>
      <c r="R863" s="16" t="s">
        <v>10961</v>
      </c>
      <c r="S863" s="16" t="s">
        <v>10962</v>
      </c>
      <c r="T863" s="16" t="s">
        <v>3997</v>
      </c>
      <c r="U863" s="16" t="s">
        <v>14974</v>
      </c>
      <c r="V863" s="16">
        <v>22</v>
      </c>
      <c r="W863" s="16">
        <v>2</v>
      </c>
      <c r="X863" s="16">
        <v>26</v>
      </c>
      <c r="Y863" s="16">
        <v>45</v>
      </c>
      <c r="Z863" s="16">
        <v>41</v>
      </c>
      <c r="AA863" s="16">
        <v>39</v>
      </c>
      <c r="AB863" s="16" t="s">
        <v>455</v>
      </c>
      <c r="AC863" s="16" t="s">
        <v>455</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10963</v>
      </c>
      <c r="S864" s="16" t="s">
        <v>10964</v>
      </c>
      <c r="T864" s="16" t="s">
        <v>3997</v>
      </c>
      <c r="U864" s="16" t="s">
        <v>15034</v>
      </c>
      <c r="V864" s="16">
        <v>19</v>
      </c>
      <c r="W864" s="16">
        <v>41</v>
      </c>
      <c r="X864" s="16">
        <v>42</v>
      </c>
      <c r="Y864" s="16">
        <v>46</v>
      </c>
      <c r="Z864" s="16">
        <v>10</v>
      </c>
      <c r="AA864" s="16">
        <v>6</v>
      </c>
      <c r="AB864" s="16" t="s">
        <v>455</v>
      </c>
      <c r="AC864" s="16" t="s">
        <v>455</v>
      </c>
      <c r="AD864" s="16" t="s">
        <v>455</v>
      </c>
    </row>
    <row r="865" spans="1:30" s="16" customFormat="1" ht="14.25" customHeight="1">
      <c r="A865" s="16">
        <v>4106</v>
      </c>
      <c r="B865" s="16">
        <v>4106</v>
      </c>
      <c r="C865" s="3">
        <v>41129</v>
      </c>
      <c r="D865" s="3">
        <v>41312</v>
      </c>
      <c r="E865" s="16" t="s">
        <v>1307</v>
      </c>
      <c r="F865" s="16" t="s">
        <v>1308</v>
      </c>
      <c r="G865" s="16" t="s">
        <v>4753</v>
      </c>
      <c r="H865" s="16" t="s">
        <v>15215</v>
      </c>
      <c r="I865" s="3">
        <v>41169</v>
      </c>
      <c r="J865" s="16" t="s">
        <v>5907</v>
      </c>
      <c r="K865" s="16" t="s">
        <v>5908</v>
      </c>
      <c r="L865" s="16" t="s">
        <v>4851</v>
      </c>
      <c r="M865" s="16" t="s">
        <v>5909</v>
      </c>
      <c r="N865" s="16" t="s">
        <v>15216</v>
      </c>
      <c r="O865" s="16" t="s">
        <v>15217</v>
      </c>
      <c r="P865" s="3">
        <v>41313</v>
      </c>
      <c r="Q865" s="16" t="s">
        <v>13605</v>
      </c>
      <c r="R865" s="16" t="s">
        <v>15218</v>
      </c>
      <c r="S865" s="16" t="s">
        <v>10965</v>
      </c>
      <c r="T865" s="16" t="s">
        <v>3997</v>
      </c>
      <c r="U865" s="16" t="s">
        <v>15219</v>
      </c>
      <c r="V865" s="16">
        <v>18</v>
      </c>
      <c r="W865" s="16">
        <v>46</v>
      </c>
      <c r="X865" s="16">
        <v>12</v>
      </c>
      <c r="Y865" s="16">
        <v>40</v>
      </c>
      <c r="Z865" s="16">
        <v>58</v>
      </c>
      <c r="AA865" s="16">
        <v>28</v>
      </c>
      <c r="AB865" s="16" t="s">
        <v>455</v>
      </c>
      <c r="AC865" s="16" t="s">
        <v>455</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10966</v>
      </c>
      <c r="S866" s="16" t="s">
        <v>10967</v>
      </c>
      <c r="T866" s="16" t="s">
        <v>3997</v>
      </c>
      <c r="U866" s="16" t="s">
        <v>455</v>
      </c>
      <c r="V866" s="16">
        <v>18</v>
      </c>
      <c r="W866" s="16">
        <v>2</v>
      </c>
      <c r="X866" s="16">
        <v>6</v>
      </c>
      <c r="Y866" s="16">
        <v>41</v>
      </c>
      <c r="Z866" s="16">
        <v>40</v>
      </c>
      <c r="AA866" s="16">
        <v>47</v>
      </c>
      <c r="AB866" s="16" t="s">
        <v>455</v>
      </c>
      <c r="AC866" s="16" t="s">
        <v>455</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15220</v>
      </c>
      <c r="K867" s="16" t="s">
        <v>15221</v>
      </c>
      <c r="L867" s="16" t="s">
        <v>5912</v>
      </c>
      <c r="M867" s="16" t="s">
        <v>5914</v>
      </c>
      <c r="N867" s="16" t="s">
        <v>7173</v>
      </c>
      <c r="O867" s="16" t="s">
        <v>6921</v>
      </c>
      <c r="P867" s="3">
        <v>41166</v>
      </c>
      <c r="Q867" s="28" t="s">
        <v>17535</v>
      </c>
      <c r="R867" s="16" t="s">
        <v>10968</v>
      </c>
      <c r="S867" s="16" t="s">
        <v>10969</v>
      </c>
      <c r="T867" s="16" t="s">
        <v>14834</v>
      </c>
      <c r="U867" s="16" t="s">
        <v>3371</v>
      </c>
      <c r="V867" s="16">
        <v>18</v>
      </c>
      <c r="W867" s="16">
        <v>8</v>
      </c>
      <c r="X867" s="16">
        <v>0</v>
      </c>
      <c r="Y867" s="16">
        <v>41</v>
      </c>
      <c r="Z867" s="16">
        <v>51</v>
      </c>
      <c r="AA867" s="16">
        <v>43</v>
      </c>
      <c r="AB867" s="16" t="s">
        <v>455</v>
      </c>
      <c r="AC867" s="16" t="s">
        <v>455</v>
      </c>
      <c r="AD867" s="16" t="s">
        <v>455</v>
      </c>
    </row>
    <row r="868" spans="1:30" s="16" customFormat="1" ht="14.25"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14089</v>
      </c>
      <c r="R868" s="16" t="s">
        <v>455</v>
      </c>
      <c r="S868" s="16" t="s">
        <v>10970</v>
      </c>
      <c r="T868" s="16" t="s">
        <v>14834</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14.25"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10971</v>
      </c>
      <c r="T869" s="16" t="s">
        <v>14834</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4.25" customHeight="1">
      <c r="A870" s="16">
        <v>4100</v>
      </c>
      <c r="B870" s="16">
        <v>4100</v>
      </c>
      <c r="C870" s="3">
        <v>41129</v>
      </c>
      <c r="D870" s="3">
        <v>41129</v>
      </c>
      <c r="E870" s="16" t="s">
        <v>1307</v>
      </c>
      <c r="F870" s="16" t="s">
        <v>1308</v>
      </c>
      <c r="G870" s="16" t="s">
        <v>5920</v>
      </c>
      <c r="H870" s="16" t="s">
        <v>9295</v>
      </c>
      <c r="I870" s="3">
        <v>41176</v>
      </c>
      <c r="J870" s="16" t="s">
        <v>5921</v>
      </c>
      <c r="K870" s="16" t="s">
        <v>5922</v>
      </c>
      <c r="L870" s="16" t="s">
        <v>5923</v>
      </c>
      <c r="M870" s="16">
        <v>38935181</v>
      </c>
      <c r="N870" s="16" t="s">
        <v>9296</v>
      </c>
      <c r="O870" s="16" t="s">
        <v>4593</v>
      </c>
      <c r="P870" s="3">
        <v>41235</v>
      </c>
      <c r="Q870" s="28" t="s">
        <v>455</v>
      </c>
      <c r="R870" s="16" t="s">
        <v>10972</v>
      </c>
      <c r="S870" s="16" t="s">
        <v>10973</v>
      </c>
      <c r="T870" s="16" t="s">
        <v>3997</v>
      </c>
      <c r="U870" s="16" t="s">
        <v>14982</v>
      </c>
      <c r="V870" s="16">
        <v>20</v>
      </c>
      <c r="W870" s="16">
        <v>37</v>
      </c>
      <c r="X870" s="16">
        <v>45</v>
      </c>
      <c r="Y870" s="16">
        <v>42</v>
      </c>
      <c r="Z870" s="16">
        <v>58</v>
      </c>
      <c r="AA870" s="16">
        <v>52</v>
      </c>
      <c r="AB870" s="16" t="s">
        <v>455</v>
      </c>
      <c r="AC870" s="16" t="s">
        <v>455</v>
      </c>
      <c r="AD870" s="16" t="s">
        <v>455</v>
      </c>
    </row>
    <row r="871" spans="1:30" s="16" customFormat="1" ht="14.25" customHeight="1">
      <c r="A871" s="16">
        <v>4099</v>
      </c>
      <c r="B871" s="16">
        <v>4099</v>
      </c>
      <c r="C871" s="3">
        <v>41129</v>
      </c>
      <c r="D871" s="3">
        <v>41450</v>
      </c>
      <c r="E871" s="16" t="s">
        <v>1307</v>
      </c>
      <c r="F871" s="16" t="s">
        <v>1308</v>
      </c>
      <c r="G871" s="16" t="s">
        <v>5920</v>
      </c>
      <c r="H871" s="16" t="s">
        <v>20349</v>
      </c>
      <c r="I871" s="3">
        <v>41169</v>
      </c>
      <c r="J871" s="16" t="s">
        <v>5924</v>
      </c>
      <c r="K871" s="16" t="s">
        <v>5925</v>
      </c>
      <c r="L871" s="16" t="s">
        <v>5923</v>
      </c>
      <c r="M871" s="16">
        <v>38935181</v>
      </c>
      <c r="N871" s="16" t="s">
        <v>20350</v>
      </c>
      <c r="O871" s="16" t="s">
        <v>4593</v>
      </c>
      <c r="P871" s="16">
        <v>41472</v>
      </c>
      <c r="Q871" s="16" t="s">
        <v>20316</v>
      </c>
      <c r="R871" s="16" t="s">
        <v>20351</v>
      </c>
      <c r="S871" s="16" t="s">
        <v>10974</v>
      </c>
      <c r="T871" s="16" t="s">
        <v>14834</v>
      </c>
      <c r="U871" s="16" t="s">
        <v>14926</v>
      </c>
      <c r="V871" s="16">
        <v>20</v>
      </c>
      <c r="W871" s="16">
        <v>30</v>
      </c>
      <c r="X871" s="16">
        <v>46</v>
      </c>
      <c r="Y871" s="16">
        <v>43</v>
      </c>
      <c r="Z871" s="16">
        <v>2</v>
      </c>
      <c r="AA871" s="16">
        <v>43</v>
      </c>
      <c r="AB871" s="16" t="s">
        <v>455</v>
      </c>
      <c r="AC871" s="16" t="s">
        <v>455</v>
      </c>
      <c r="AD871" s="16" t="s">
        <v>455</v>
      </c>
    </row>
    <row r="872" spans="1:30" s="16" customFormat="1" ht="14.25" customHeight="1">
      <c r="A872" s="16">
        <v>4101</v>
      </c>
      <c r="B872" s="16">
        <v>4101</v>
      </c>
      <c r="C872" s="3">
        <v>41129</v>
      </c>
      <c r="D872" s="3">
        <v>41129</v>
      </c>
      <c r="E872" s="16" t="s">
        <v>1307</v>
      </c>
      <c r="F872" s="16" t="s">
        <v>1308</v>
      </c>
      <c r="G872" s="16" t="s">
        <v>5920</v>
      </c>
      <c r="H872" s="16" t="s">
        <v>8981</v>
      </c>
      <c r="I872" s="3">
        <v>41178</v>
      </c>
      <c r="J872" s="16" t="s">
        <v>5924</v>
      </c>
      <c r="K872" s="16" t="s">
        <v>5926</v>
      </c>
      <c r="L872" s="16" t="s">
        <v>5923</v>
      </c>
      <c r="M872" s="16">
        <v>38935181</v>
      </c>
      <c r="N872" s="16" t="s">
        <v>8982</v>
      </c>
      <c r="O872" s="16" t="s">
        <v>4593</v>
      </c>
      <c r="P872" s="3">
        <v>41221</v>
      </c>
      <c r="Q872" s="28" t="s">
        <v>455</v>
      </c>
      <c r="R872" s="16" t="s">
        <v>10975</v>
      </c>
      <c r="S872" s="16" t="s">
        <v>10976</v>
      </c>
      <c r="T872" s="16" t="s">
        <v>3997</v>
      </c>
      <c r="U872" s="16" t="s">
        <v>14929</v>
      </c>
      <c r="V872" s="16">
        <v>20</v>
      </c>
      <c r="W872" s="16">
        <v>34</v>
      </c>
      <c r="X872" s="16">
        <v>18</v>
      </c>
      <c r="Y872" s="16">
        <v>43</v>
      </c>
      <c r="Z872" s="16">
        <v>0</v>
      </c>
      <c r="AA872" s="16">
        <v>37</v>
      </c>
      <c r="AB872" s="16" t="s">
        <v>455</v>
      </c>
      <c r="AC872" s="16" t="s">
        <v>455</v>
      </c>
      <c r="AD872" s="16" t="s">
        <v>455</v>
      </c>
    </row>
    <row r="873" spans="1:30" s="16" customFormat="1" ht="14.25" customHeight="1">
      <c r="A873" s="16">
        <v>4129</v>
      </c>
      <c r="B873" s="16">
        <v>4129</v>
      </c>
      <c r="C873" s="3">
        <v>41129</v>
      </c>
      <c r="D873" s="3">
        <v>41174</v>
      </c>
      <c r="E873" s="16" t="s">
        <v>1307</v>
      </c>
      <c r="F873" s="16" t="s">
        <v>1308</v>
      </c>
      <c r="G873" s="16" t="s">
        <v>4749</v>
      </c>
      <c r="H873" s="16" t="s">
        <v>9137</v>
      </c>
      <c r="I873" s="3">
        <v>41141</v>
      </c>
      <c r="J873" s="16" t="s">
        <v>6016</v>
      </c>
      <c r="K873" s="16" t="s">
        <v>6017</v>
      </c>
      <c r="L873" s="16" t="s">
        <v>4837</v>
      </c>
      <c r="M873" s="16" t="s">
        <v>6018</v>
      </c>
      <c r="N873" s="16" t="s">
        <v>9297</v>
      </c>
      <c r="O873" s="16" t="s">
        <v>9253</v>
      </c>
      <c r="P873" s="3">
        <v>41233</v>
      </c>
      <c r="Q873" s="28" t="s">
        <v>455</v>
      </c>
      <c r="R873" s="16" t="s">
        <v>10977</v>
      </c>
      <c r="S873" s="16" t="s">
        <v>10978</v>
      </c>
      <c r="T873" s="16" t="s">
        <v>14834</v>
      </c>
      <c r="U873" s="16" t="s">
        <v>14944</v>
      </c>
      <c r="V873" s="16">
        <v>19</v>
      </c>
      <c r="W873" s="16">
        <v>41</v>
      </c>
      <c r="X873" s="16">
        <v>12</v>
      </c>
      <c r="Y873" s="16">
        <v>44</v>
      </c>
      <c r="Z873" s="16">
        <v>53</v>
      </c>
      <c r="AA873" s="16">
        <v>21</v>
      </c>
      <c r="AB873" s="16" t="s">
        <v>455</v>
      </c>
      <c r="AC873" s="16" t="s">
        <v>455</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7413</v>
      </c>
      <c r="O874" s="16" t="s">
        <v>1396</v>
      </c>
      <c r="P874" s="3">
        <v>41170</v>
      </c>
      <c r="Q874" s="28" t="s">
        <v>455</v>
      </c>
      <c r="R874" s="16" t="s">
        <v>10979</v>
      </c>
      <c r="S874" s="16" t="s">
        <v>10980</v>
      </c>
      <c r="T874" s="16" t="s">
        <v>3997</v>
      </c>
      <c r="U874" s="16" t="s">
        <v>15035</v>
      </c>
      <c r="V874" s="16">
        <v>19</v>
      </c>
      <c r="W874" s="16">
        <v>41</v>
      </c>
      <c r="X874" s="16">
        <v>42</v>
      </c>
      <c r="Y874" s="16">
        <v>44</v>
      </c>
      <c r="Z874" s="16">
        <v>54</v>
      </c>
      <c r="AA874" s="16">
        <v>12</v>
      </c>
      <c r="AB874" s="16" t="s">
        <v>455</v>
      </c>
      <c r="AC874" s="16" t="s">
        <v>455</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7582</v>
      </c>
      <c r="O875" s="16" t="s">
        <v>7415</v>
      </c>
      <c r="P875" s="3">
        <v>41173</v>
      </c>
      <c r="Q875" s="28" t="s">
        <v>455</v>
      </c>
      <c r="R875" s="16" t="s">
        <v>10981</v>
      </c>
      <c r="S875" s="16" t="s">
        <v>10982</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4.25" customHeight="1">
      <c r="A876" s="16">
        <v>4126</v>
      </c>
      <c r="B876" s="16">
        <v>4126</v>
      </c>
      <c r="C876" s="3">
        <v>41129</v>
      </c>
      <c r="D876" s="3">
        <v>41174</v>
      </c>
      <c r="E876" s="16" t="s">
        <v>1307</v>
      </c>
      <c r="F876" s="16" t="s">
        <v>1308</v>
      </c>
      <c r="G876" s="16" t="s">
        <v>4750</v>
      </c>
      <c r="H876" s="16" t="s">
        <v>8137</v>
      </c>
      <c r="I876" s="3">
        <v>41141</v>
      </c>
      <c r="J876" s="16" t="s">
        <v>14739</v>
      </c>
      <c r="K876" s="16" t="s">
        <v>6025</v>
      </c>
      <c r="L876" s="16" t="s">
        <v>4842</v>
      </c>
      <c r="M876" s="16" t="s">
        <v>14740</v>
      </c>
      <c r="N876" s="16" t="s">
        <v>8262</v>
      </c>
      <c r="O876" s="16" t="s">
        <v>7415</v>
      </c>
      <c r="P876" s="3">
        <v>41186</v>
      </c>
      <c r="Q876" s="28" t="s">
        <v>455</v>
      </c>
      <c r="R876" s="16" t="s">
        <v>10983</v>
      </c>
      <c r="S876" s="16" t="s">
        <v>10984</v>
      </c>
      <c r="T876" s="16" t="s">
        <v>3997</v>
      </c>
      <c r="U876" s="16" t="s">
        <v>15036</v>
      </c>
      <c r="V876" s="16">
        <v>17</v>
      </c>
      <c r="W876" s="16">
        <v>12</v>
      </c>
      <c r="X876" s="16">
        <v>53</v>
      </c>
      <c r="Y876" s="16">
        <v>46</v>
      </c>
      <c r="Z876" s="16">
        <v>53</v>
      </c>
      <c r="AA876" s="16">
        <v>13</v>
      </c>
      <c r="AB876" s="16" t="s">
        <v>455</v>
      </c>
      <c r="AC876" s="16" t="s">
        <v>455</v>
      </c>
      <c r="AD876" s="16" t="s">
        <v>455</v>
      </c>
    </row>
    <row r="877" spans="1:30" s="16" customFormat="1" ht="14.25" customHeight="1">
      <c r="A877" s="16">
        <v>4125</v>
      </c>
      <c r="B877" s="16">
        <v>4125</v>
      </c>
      <c r="C877" s="3">
        <v>41129</v>
      </c>
      <c r="D877" s="3">
        <v>41174</v>
      </c>
      <c r="E877" s="16" t="s">
        <v>1307</v>
      </c>
      <c r="F877" s="16" t="s">
        <v>1308</v>
      </c>
      <c r="G877" s="16" t="s">
        <v>4750</v>
      </c>
      <c r="H877" s="16" t="s">
        <v>9298</v>
      </c>
      <c r="I877" s="3">
        <v>41204</v>
      </c>
      <c r="J877" s="16" t="s">
        <v>6026</v>
      </c>
      <c r="K877" s="16" t="s">
        <v>6854</v>
      </c>
      <c r="L877" s="16" t="s">
        <v>4842</v>
      </c>
      <c r="M877" s="16" t="s">
        <v>6855</v>
      </c>
      <c r="N877" s="16" t="s">
        <v>9299</v>
      </c>
      <c r="O877" s="16" t="s">
        <v>9259</v>
      </c>
      <c r="P877" s="3">
        <v>41236</v>
      </c>
      <c r="Q877" s="28" t="s">
        <v>6856</v>
      </c>
      <c r="R877" s="16" t="s">
        <v>10985</v>
      </c>
      <c r="S877" s="16" t="s">
        <v>10986</v>
      </c>
      <c r="T877" s="16" t="s">
        <v>14834</v>
      </c>
      <c r="U877" s="16" t="s">
        <v>15037</v>
      </c>
      <c r="V877" s="16">
        <v>17</v>
      </c>
      <c r="W877" s="16">
        <v>13</v>
      </c>
      <c r="X877" s="16">
        <v>2</v>
      </c>
      <c r="Y877" s="16">
        <v>46</v>
      </c>
      <c r="Z877" s="16">
        <v>52</v>
      </c>
      <c r="AA877" s="16">
        <v>32</v>
      </c>
      <c r="AB877" s="16" t="s">
        <v>455</v>
      </c>
      <c r="AC877" s="16" t="s">
        <v>455</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7557</v>
      </c>
      <c r="P878" s="3">
        <v>41173</v>
      </c>
      <c r="Q878" s="28" t="s">
        <v>455</v>
      </c>
      <c r="R878" s="16" t="s">
        <v>10987</v>
      </c>
      <c r="S878" s="16" t="s">
        <v>10988</v>
      </c>
      <c r="T878" s="16" t="s">
        <v>3997</v>
      </c>
      <c r="U878" s="16" t="s">
        <v>15038</v>
      </c>
      <c r="V878" s="16">
        <v>17</v>
      </c>
      <c r="W878" s="16">
        <v>14</v>
      </c>
      <c r="X878" s="16">
        <v>19</v>
      </c>
      <c r="Y878" s="16">
        <v>46</v>
      </c>
      <c r="Z878" s="16">
        <v>52</v>
      </c>
      <c r="AA878" s="16">
        <v>19</v>
      </c>
      <c r="AB878" s="16" t="s">
        <v>455</v>
      </c>
      <c r="AC878" s="16" t="s">
        <v>455</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7414</v>
      </c>
      <c r="O879" s="16" t="s">
        <v>7415</v>
      </c>
      <c r="P879" s="3">
        <v>41172</v>
      </c>
      <c r="Q879" s="28" t="s">
        <v>455</v>
      </c>
      <c r="R879" s="16" t="s">
        <v>10989</v>
      </c>
      <c r="S879" s="16" t="s">
        <v>10990</v>
      </c>
      <c r="T879" s="16" t="s">
        <v>3997</v>
      </c>
      <c r="U879" s="16" t="s">
        <v>15021</v>
      </c>
      <c r="V879" s="16">
        <v>17</v>
      </c>
      <c r="W879" s="16">
        <v>13</v>
      </c>
      <c r="X879" s="16">
        <v>59</v>
      </c>
      <c r="Y879" s="16">
        <v>46</v>
      </c>
      <c r="Z879" s="16">
        <v>52</v>
      </c>
      <c r="AA879" s="16">
        <v>47</v>
      </c>
      <c r="AB879" s="16" t="s">
        <v>455</v>
      </c>
      <c r="AC879" s="16" t="s">
        <v>455</v>
      </c>
      <c r="AD879" s="16" t="s">
        <v>455</v>
      </c>
    </row>
    <row r="880" spans="1:30" s="16" customFormat="1" ht="14.25" customHeight="1">
      <c r="A880" s="16">
        <v>4122</v>
      </c>
      <c r="B880" s="16">
        <v>4122</v>
      </c>
      <c r="C880" s="3">
        <v>41129</v>
      </c>
      <c r="D880" s="3">
        <v>41174</v>
      </c>
      <c r="E880" s="16" t="s">
        <v>1307</v>
      </c>
      <c r="F880" s="16" t="s">
        <v>1308</v>
      </c>
      <c r="G880" s="16" t="s">
        <v>4750</v>
      </c>
      <c r="H880" s="16" t="s">
        <v>20787</v>
      </c>
      <c r="I880" s="3">
        <v>41141</v>
      </c>
      <c r="J880" s="16" t="s">
        <v>12742</v>
      </c>
      <c r="K880" s="16" t="s">
        <v>6033</v>
      </c>
      <c r="L880" s="16" t="s">
        <v>6034</v>
      </c>
      <c r="M880" s="16" t="s">
        <v>6035</v>
      </c>
      <c r="N880" s="16" t="s">
        <v>13476</v>
      </c>
      <c r="O880" s="16" t="s">
        <v>455</v>
      </c>
      <c r="P880" s="3">
        <v>41269</v>
      </c>
      <c r="Q880" s="28" t="s">
        <v>455</v>
      </c>
      <c r="R880" s="16" t="s">
        <v>10991</v>
      </c>
      <c r="S880" s="16" t="s">
        <v>10992</v>
      </c>
      <c r="T880" s="16" t="s">
        <v>14834</v>
      </c>
      <c r="U880" s="16" t="s">
        <v>14853</v>
      </c>
      <c r="V880" s="16">
        <v>17</v>
      </c>
      <c r="W880" s="16">
        <v>14</v>
      </c>
      <c r="X880" s="16">
        <v>33</v>
      </c>
      <c r="Y880" s="16">
        <v>46</v>
      </c>
      <c r="Z880" s="16">
        <v>53</v>
      </c>
      <c r="AA880" s="16">
        <v>2</v>
      </c>
      <c r="AB880" s="16" t="s">
        <v>455</v>
      </c>
      <c r="AC880" s="16" t="s">
        <v>455</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10993</v>
      </c>
      <c r="S881" s="16" t="s">
        <v>10994</v>
      </c>
      <c r="T881" s="16" t="s">
        <v>3997</v>
      </c>
      <c r="U881" s="16" t="s">
        <v>14981</v>
      </c>
      <c r="V881" s="16">
        <v>19</v>
      </c>
      <c r="W881" s="16">
        <v>40</v>
      </c>
      <c r="X881" s="16">
        <v>39</v>
      </c>
      <c r="Y881" s="16">
        <v>44</v>
      </c>
      <c r="Z881" s="16">
        <v>53</v>
      </c>
      <c r="AA881" s="16">
        <v>39</v>
      </c>
      <c r="AB881" s="16" t="s">
        <v>455</v>
      </c>
      <c r="AC881" s="16" t="s">
        <v>455</v>
      </c>
      <c r="AD881" s="16" t="s">
        <v>455</v>
      </c>
    </row>
    <row r="882" spans="1:30" s="16" customFormat="1" ht="14.25" customHeight="1">
      <c r="A882" s="16">
        <v>4133</v>
      </c>
      <c r="B882" s="16">
        <v>4133</v>
      </c>
      <c r="C882" s="3">
        <v>41129</v>
      </c>
      <c r="D882" s="3">
        <v>41174</v>
      </c>
      <c r="E882" s="16" t="s">
        <v>1307</v>
      </c>
      <c r="F882" s="16" t="s">
        <v>1308</v>
      </c>
      <c r="G882" s="16" t="s">
        <v>4749</v>
      </c>
      <c r="H882" s="16" t="s">
        <v>7583</v>
      </c>
      <c r="I882" s="3">
        <v>41141</v>
      </c>
      <c r="J882" s="16" t="s">
        <v>6039</v>
      </c>
      <c r="K882" s="16" t="s">
        <v>15222</v>
      </c>
      <c r="L882" s="16" t="s">
        <v>4837</v>
      </c>
      <c r="M882" s="16" t="s">
        <v>6040</v>
      </c>
      <c r="N882" s="16" t="s">
        <v>7584</v>
      </c>
      <c r="O882" s="16" t="s">
        <v>1325</v>
      </c>
      <c r="P882" s="3">
        <v>41173</v>
      </c>
      <c r="Q882" s="28" t="s">
        <v>455</v>
      </c>
      <c r="R882" s="16" t="s">
        <v>10995</v>
      </c>
      <c r="S882" s="16" t="s">
        <v>10996</v>
      </c>
      <c r="T882" s="16" t="s">
        <v>3997</v>
      </c>
      <c r="U882" s="16" t="s">
        <v>15039</v>
      </c>
      <c r="V882" s="16">
        <v>19</v>
      </c>
      <c r="W882" s="16">
        <v>41</v>
      </c>
      <c r="X882" s="16">
        <v>7</v>
      </c>
      <c r="Y882" s="16">
        <v>44</v>
      </c>
      <c r="Z882" s="16">
        <v>53</v>
      </c>
      <c r="AA882" s="16">
        <v>40</v>
      </c>
      <c r="AB882" s="16" t="s">
        <v>455</v>
      </c>
      <c r="AC882" s="16" t="s">
        <v>455</v>
      </c>
      <c r="AD882" s="16" t="s">
        <v>455</v>
      </c>
    </row>
    <row r="883" spans="1:30" s="16" customFormat="1" ht="14.25" customHeight="1">
      <c r="A883" s="16">
        <v>4134</v>
      </c>
      <c r="B883" s="16">
        <v>4134</v>
      </c>
      <c r="C883" s="3">
        <v>41129</v>
      </c>
      <c r="D883" s="3">
        <v>41178</v>
      </c>
      <c r="E883" s="16" t="s">
        <v>1307</v>
      </c>
      <c r="F883" s="16" t="s">
        <v>1308</v>
      </c>
      <c r="G883" s="16" t="s">
        <v>4749</v>
      </c>
      <c r="H883" s="16" t="s">
        <v>10997</v>
      </c>
      <c r="I883" s="3">
        <v>41141</v>
      </c>
      <c r="J883" s="16" t="s">
        <v>6041</v>
      </c>
      <c r="K883" s="16" t="s">
        <v>6831</v>
      </c>
      <c r="L883" s="16" t="s">
        <v>4837</v>
      </c>
      <c r="M883" s="16" t="s">
        <v>6042</v>
      </c>
      <c r="N883" s="16" t="s">
        <v>11927</v>
      </c>
      <c r="O883" s="16" t="s">
        <v>9302</v>
      </c>
      <c r="P883" s="3">
        <v>41248</v>
      </c>
      <c r="Q883" s="28" t="s">
        <v>6832</v>
      </c>
      <c r="R883" s="16" t="s">
        <v>10998</v>
      </c>
      <c r="S883" s="16" t="s">
        <v>10999</v>
      </c>
      <c r="T883" s="16" t="s">
        <v>3997</v>
      </c>
      <c r="U883" s="16" t="s">
        <v>15040</v>
      </c>
      <c r="V883" s="16">
        <v>19</v>
      </c>
      <c r="W883" s="16">
        <v>41</v>
      </c>
      <c r="X883" s="16">
        <v>16</v>
      </c>
      <c r="Y883" s="16">
        <v>44</v>
      </c>
      <c r="Z883" s="16">
        <v>52</v>
      </c>
      <c r="AA883" s="16">
        <v>57</v>
      </c>
      <c r="AB883" s="16" t="s">
        <v>455</v>
      </c>
      <c r="AC883" s="16" t="s">
        <v>455</v>
      </c>
      <c r="AD883" s="16" t="s">
        <v>455</v>
      </c>
    </row>
    <row r="884" spans="1:30" s="16" customFormat="1" ht="14.25" customHeight="1">
      <c r="A884" s="16">
        <v>4135</v>
      </c>
      <c r="B884" s="16">
        <v>4135</v>
      </c>
      <c r="C884" s="3">
        <v>41129</v>
      </c>
      <c r="D884" s="3">
        <v>41174</v>
      </c>
      <c r="E884" s="16" t="s">
        <v>1307</v>
      </c>
      <c r="F884" s="16" t="s">
        <v>1308</v>
      </c>
      <c r="G884" s="16" t="s">
        <v>4749</v>
      </c>
      <c r="H884" s="16" t="s">
        <v>9300</v>
      </c>
      <c r="I884" s="3">
        <v>41141</v>
      </c>
      <c r="J884" s="16" t="s">
        <v>6043</v>
      </c>
      <c r="K884" s="16" t="s">
        <v>7841</v>
      </c>
      <c r="L884" s="16" t="s">
        <v>4837</v>
      </c>
      <c r="M884" s="16" t="s">
        <v>6044</v>
      </c>
      <c r="N884" s="16" t="s">
        <v>12743</v>
      </c>
      <c r="O884" s="16" t="s">
        <v>9253</v>
      </c>
      <c r="P884" s="3">
        <v>41256</v>
      </c>
      <c r="Q884" s="28" t="s">
        <v>455</v>
      </c>
      <c r="R884" s="16" t="s">
        <v>12744</v>
      </c>
      <c r="S884" s="16" t="s">
        <v>11000</v>
      </c>
      <c r="T884" s="16" t="s">
        <v>14834</v>
      </c>
      <c r="U884" s="16" t="s">
        <v>14919</v>
      </c>
      <c r="V884" s="16">
        <v>19</v>
      </c>
      <c r="W884" s="16">
        <v>40</v>
      </c>
      <c r="X884" s="16">
        <v>41</v>
      </c>
      <c r="Y884" s="16">
        <v>44</v>
      </c>
      <c r="Z884" s="16">
        <v>53</v>
      </c>
      <c r="AA884" s="16">
        <v>21</v>
      </c>
      <c r="AB884" s="16" t="s">
        <v>455</v>
      </c>
      <c r="AC884" s="16" t="s">
        <v>455</v>
      </c>
      <c r="AD884" s="16" t="s">
        <v>455</v>
      </c>
    </row>
    <row r="885" spans="1:30" s="16" customFormat="1" ht="14.25" customHeight="1">
      <c r="A885" s="16">
        <v>4136</v>
      </c>
      <c r="B885" s="16">
        <v>4136</v>
      </c>
      <c r="C885" s="3">
        <v>41128</v>
      </c>
      <c r="D885" s="3">
        <v>41173</v>
      </c>
      <c r="E885" s="16" t="s">
        <v>1307</v>
      </c>
      <c r="F885" s="16" t="s">
        <v>1308</v>
      </c>
      <c r="G885" s="16" t="s">
        <v>4749</v>
      </c>
      <c r="H885" s="16" t="s">
        <v>8983</v>
      </c>
      <c r="I885" s="3">
        <v>41141</v>
      </c>
      <c r="J885" s="16" t="s">
        <v>6045</v>
      </c>
      <c r="K885" s="16" t="s">
        <v>6046</v>
      </c>
      <c r="L885" s="16" t="s">
        <v>4837</v>
      </c>
      <c r="M885" s="16" t="s">
        <v>6047</v>
      </c>
      <c r="N885" s="16" t="s">
        <v>9301</v>
      </c>
      <c r="O885" s="16" t="s">
        <v>9302</v>
      </c>
      <c r="P885" s="3">
        <v>41242</v>
      </c>
      <c r="Q885" s="28" t="s">
        <v>455</v>
      </c>
      <c r="R885" s="16" t="s">
        <v>11001</v>
      </c>
      <c r="S885" s="16" t="s">
        <v>11002</v>
      </c>
      <c r="T885" s="16" t="s">
        <v>3997</v>
      </c>
      <c r="U885" s="16" t="s">
        <v>15041</v>
      </c>
      <c r="V885" s="16">
        <v>19</v>
      </c>
      <c r="W885" s="16">
        <v>40</v>
      </c>
      <c r="X885" s="16">
        <v>54</v>
      </c>
      <c r="Y885" s="16">
        <v>44</v>
      </c>
      <c r="Z885" s="16">
        <v>53</v>
      </c>
      <c r="AA885" s="16">
        <v>36</v>
      </c>
      <c r="AB885" s="16" t="s">
        <v>455</v>
      </c>
      <c r="AC885" s="16" t="s">
        <v>455</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11003</v>
      </c>
      <c r="S886" s="16" t="s">
        <v>11004</v>
      </c>
      <c r="T886" s="16" t="s">
        <v>3997</v>
      </c>
      <c r="U886" s="16" t="s">
        <v>455</v>
      </c>
      <c r="V886" s="16">
        <v>22</v>
      </c>
      <c r="W886" s="16">
        <v>7</v>
      </c>
      <c r="X886" s="16">
        <v>0</v>
      </c>
      <c r="Y886" s="16">
        <v>45</v>
      </c>
      <c r="Z886" s="16">
        <v>2</v>
      </c>
      <c r="AA886" s="16">
        <v>35</v>
      </c>
      <c r="AB886" s="16" t="s">
        <v>455</v>
      </c>
      <c r="AC886" s="16" t="s">
        <v>455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11005</v>
      </c>
      <c r="S887" s="16" t="s">
        <v>11006</v>
      </c>
      <c r="T887" s="16" t="s">
        <v>3997</v>
      </c>
      <c r="U887" s="16" t="s">
        <v>455</v>
      </c>
      <c r="V887" s="16">
        <v>22</v>
      </c>
      <c r="W887" s="16">
        <v>6</v>
      </c>
      <c r="X887" s="16">
        <v>12</v>
      </c>
      <c r="Y887" s="16">
        <v>45</v>
      </c>
      <c r="Z887" s="16">
        <v>3</v>
      </c>
      <c r="AA887" s="16">
        <v>29</v>
      </c>
      <c r="AB887" s="16" t="s">
        <v>455</v>
      </c>
      <c r="AC887" s="16" t="s">
        <v>455</v>
      </c>
      <c r="AD887" s="16" t="s">
        <v>455</v>
      </c>
    </row>
    <row r="888" spans="1:30" s="16" customFormat="1" ht="14.25" customHeight="1">
      <c r="A888" s="16">
        <v>4098</v>
      </c>
      <c r="B888" s="16">
        <v>4098</v>
      </c>
      <c r="C888" s="3">
        <v>41129</v>
      </c>
      <c r="D888" s="3">
        <v>41174</v>
      </c>
      <c r="E888" s="16" t="s">
        <v>1307</v>
      </c>
      <c r="F888" s="16" t="s">
        <v>1308</v>
      </c>
      <c r="G888" s="16" t="s">
        <v>5920</v>
      </c>
      <c r="H888" s="16" t="s">
        <v>9303</v>
      </c>
      <c r="I888" s="3">
        <v>41141</v>
      </c>
      <c r="J888" s="16" t="s">
        <v>6052</v>
      </c>
      <c r="K888" s="16" t="s">
        <v>6053</v>
      </c>
      <c r="L888" s="16" t="s">
        <v>5923</v>
      </c>
      <c r="M888" s="16">
        <v>38935181</v>
      </c>
      <c r="N888" s="16" t="s">
        <v>9304</v>
      </c>
      <c r="O888" s="16" t="s">
        <v>4593</v>
      </c>
      <c r="P888" s="3">
        <v>41236</v>
      </c>
      <c r="Q888" s="28" t="s">
        <v>455</v>
      </c>
      <c r="R888" s="16" t="s">
        <v>11007</v>
      </c>
      <c r="S888" s="16" t="s">
        <v>11008</v>
      </c>
      <c r="T888" s="16" t="s">
        <v>3997</v>
      </c>
      <c r="U888" s="16" t="s">
        <v>14960</v>
      </c>
      <c r="V888" s="16">
        <v>20</v>
      </c>
      <c r="W888" s="16">
        <v>33</v>
      </c>
      <c r="X888" s="16">
        <v>29</v>
      </c>
      <c r="Y888" s="16">
        <v>43</v>
      </c>
      <c r="Z888" s="16">
        <v>6</v>
      </c>
      <c r="AA888" s="16">
        <v>38</v>
      </c>
      <c r="AB888" s="16" t="s">
        <v>455</v>
      </c>
      <c r="AC888" s="16" t="s">
        <v>455</v>
      </c>
      <c r="AD888" s="16" t="s">
        <v>455</v>
      </c>
    </row>
    <row r="889" spans="1:30" s="16" customFormat="1" ht="14.25" customHeight="1">
      <c r="A889" s="16">
        <v>4097</v>
      </c>
      <c r="B889" s="16">
        <v>4097</v>
      </c>
      <c r="C889" s="3">
        <v>41129</v>
      </c>
      <c r="D889" s="3">
        <v>41174</v>
      </c>
      <c r="E889" s="16" t="s">
        <v>1307</v>
      </c>
      <c r="F889" s="16" t="s">
        <v>1308</v>
      </c>
      <c r="G889" s="16" t="s">
        <v>5920</v>
      </c>
      <c r="H889" s="16" t="s">
        <v>8984</v>
      </c>
      <c r="I889" s="3">
        <v>41141</v>
      </c>
      <c r="J889" s="16" t="s">
        <v>6052</v>
      </c>
      <c r="K889" s="16" t="s">
        <v>6054</v>
      </c>
      <c r="L889" s="16" t="s">
        <v>5923</v>
      </c>
      <c r="M889" s="16">
        <v>3138935181</v>
      </c>
      <c r="N889" s="16" t="s">
        <v>8985</v>
      </c>
      <c r="O889" s="16" t="s">
        <v>4593</v>
      </c>
      <c r="P889" s="3">
        <v>41221</v>
      </c>
      <c r="Q889" s="28" t="s">
        <v>455</v>
      </c>
      <c r="R889" s="16" t="s">
        <v>11009</v>
      </c>
      <c r="S889" s="16" t="s">
        <v>11010</v>
      </c>
      <c r="T889" s="16" t="s">
        <v>3997</v>
      </c>
      <c r="U889" s="16" t="s">
        <v>14960</v>
      </c>
      <c r="V889" s="16">
        <v>20</v>
      </c>
      <c r="W889" s="16">
        <v>34</v>
      </c>
      <c r="X889" s="16">
        <v>16</v>
      </c>
      <c r="Y889" s="16">
        <v>43</v>
      </c>
      <c r="Z889" s="16">
        <v>0</v>
      </c>
      <c r="AA889" s="16">
        <v>30</v>
      </c>
      <c r="AB889" s="16" t="s">
        <v>455</v>
      </c>
      <c r="AC889" s="16" t="s">
        <v>455</v>
      </c>
      <c r="AD889" s="16" t="s">
        <v>455</v>
      </c>
    </row>
    <row r="890" spans="1:30" s="16" customFormat="1" ht="14.25" customHeight="1">
      <c r="A890" s="16">
        <v>4096</v>
      </c>
      <c r="B890" s="16">
        <v>4096</v>
      </c>
      <c r="C890" s="3">
        <v>41129</v>
      </c>
      <c r="D890" s="3">
        <v>41450</v>
      </c>
      <c r="E890" s="16" t="s">
        <v>1307</v>
      </c>
      <c r="F890" s="16" t="s">
        <v>1308</v>
      </c>
      <c r="G890" s="16" t="s">
        <v>5920</v>
      </c>
      <c r="H890" s="16" t="s">
        <v>20352</v>
      </c>
      <c r="I890" s="3">
        <v>41470</v>
      </c>
      <c r="J890" s="16" t="s">
        <v>6052</v>
      </c>
      <c r="K890" s="16" t="s">
        <v>6541</v>
      </c>
      <c r="L890" s="16" t="s">
        <v>5923</v>
      </c>
      <c r="M890" s="16">
        <v>3138935181</v>
      </c>
      <c r="N890" s="16" t="s">
        <v>20353</v>
      </c>
      <c r="O890" s="16" t="s">
        <v>4593</v>
      </c>
      <c r="P890" s="16">
        <v>41472</v>
      </c>
      <c r="Q890" s="16" t="s">
        <v>20317</v>
      </c>
      <c r="R890" s="16" t="s">
        <v>20354</v>
      </c>
      <c r="S890" s="16" t="s">
        <v>11011</v>
      </c>
      <c r="T890" s="16" t="s">
        <v>14834</v>
      </c>
      <c r="U890" s="16" t="s">
        <v>14926</v>
      </c>
      <c r="V890" s="16">
        <v>20</v>
      </c>
      <c r="W890" s="16">
        <v>34</v>
      </c>
      <c r="X890" s="16">
        <v>18</v>
      </c>
      <c r="Y890" s="16">
        <v>43</v>
      </c>
      <c r="Z890" s="16">
        <v>0</v>
      </c>
      <c r="AA890" s="16">
        <v>26</v>
      </c>
      <c r="AB890" s="16" t="s">
        <v>455</v>
      </c>
      <c r="AC890" s="16" t="s">
        <v>455</v>
      </c>
      <c r="AD890" s="16" t="s">
        <v>455</v>
      </c>
    </row>
    <row r="891" spans="1:30" s="16" customFormat="1" ht="14.25" customHeight="1">
      <c r="A891" s="16">
        <v>4095</v>
      </c>
      <c r="B891" s="16">
        <v>4095</v>
      </c>
      <c r="C891" s="3">
        <v>41129</v>
      </c>
      <c r="D891" s="3">
        <v>41188</v>
      </c>
      <c r="E891" s="16" t="s">
        <v>1307</v>
      </c>
      <c r="F891" s="16" t="s">
        <v>1308</v>
      </c>
      <c r="G891" s="16" t="s">
        <v>5946</v>
      </c>
      <c r="H891" s="16" t="s">
        <v>9468</v>
      </c>
      <c r="I891" s="3">
        <v>41162</v>
      </c>
      <c r="J891" s="16" t="s">
        <v>6055</v>
      </c>
      <c r="K891" s="16" t="s">
        <v>6056</v>
      </c>
      <c r="L891" s="16" t="s">
        <v>6057</v>
      </c>
      <c r="M891" s="16" t="s">
        <v>7537</v>
      </c>
      <c r="N891" s="16" t="s">
        <v>11012</v>
      </c>
      <c r="O891" s="16" t="s">
        <v>9495</v>
      </c>
      <c r="P891" s="3">
        <v>41242</v>
      </c>
      <c r="Q891" s="16" t="s">
        <v>6857</v>
      </c>
      <c r="R891" s="16" t="s">
        <v>11013</v>
      </c>
      <c r="S891" s="16" t="s">
        <v>11014</v>
      </c>
      <c r="T891" s="16" t="s">
        <v>3997</v>
      </c>
      <c r="U891" s="16" t="s">
        <v>15042</v>
      </c>
      <c r="V891" s="16">
        <v>18</v>
      </c>
      <c r="W891" s="16">
        <v>58</v>
      </c>
      <c r="X891" s="16">
        <v>49</v>
      </c>
      <c r="Y891" s="16">
        <v>41</v>
      </c>
      <c r="Z891" s="16">
        <v>13</v>
      </c>
      <c r="AA891" s="16">
        <v>32</v>
      </c>
      <c r="AB891" s="16" t="s">
        <v>455</v>
      </c>
      <c r="AC891" s="16" t="s">
        <v>455</v>
      </c>
      <c r="AD891" s="16" t="s">
        <v>455</v>
      </c>
    </row>
    <row r="892" spans="1:30" s="16" customFormat="1" ht="14.25" customHeight="1">
      <c r="A892" s="16">
        <v>4093</v>
      </c>
      <c r="B892" s="16">
        <v>4093</v>
      </c>
      <c r="C892" s="3">
        <v>41129</v>
      </c>
      <c r="D892" s="3">
        <v>41180</v>
      </c>
      <c r="E892" s="16" t="s">
        <v>1307</v>
      </c>
      <c r="F892" s="16" t="s">
        <v>1308</v>
      </c>
      <c r="G892" s="16" t="s">
        <v>5947</v>
      </c>
      <c r="H892" s="16" t="s">
        <v>12056</v>
      </c>
      <c r="I892" s="3">
        <v>41213</v>
      </c>
      <c r="J892" s="16" t="s">
        <v>6058</v>
      </c>
      <c r="K892" s="16" t="s">
        <v>6059</v>
      </c>
      <c r="L892" s="16" t="s">
        <v>6060</v>
      </c>
      <c r="M892" s="16" t="s">
        <v>7538</v>
      </c>
      <c r="N892" s="16" t="s">
        <v>12600</v>
      </c>
      <c r="O892" s="16" t="s">
        <v>4593</v>
      </c>
      <c r="P892" s="3">
        <v>41254</v>
      </c>
      <c r="Q892" s="16" t="s">
        <v>6858</v>
      </c>
      <c r="R892" s="16" t="s">
        <v>12057</v>
      </c>
      <c r="S892" s="16" t="s">
        <v>11015</v>
      </c>
      <c r="T892" s="16" t="s">
        <v>3997</v>
      </c>
      <c r="U892" s="16" t="s">
        <v>14838</v>
      </c>
      <c r="V892" s="16">
        <v>20</v>
      </c>
      <c r="W892" s="16">
        <v>49</v>
      </c>
      <c r="X892" s="16">
        <v>46</v>
      </c>
      <c r="Y892" s="16">
        <v>43</v>
      </c>
      <c r="Z892" s="16">
        <v>48</v>
      </c>
      <c r="AA892" s="16">
        <v>59</v>
      </c>
      <c r="AB892" s="16" t="s">
        <v>455</v>
      </c>
      <c r="AC892" s="16" t="s">
        <v>455</v>
      </c>
      <c r="AD892" s="16" t="s">
        <v>455</v>
      </c>
    </row>
    <row r="893" spans="1:30" s="16" customFormat="1" ht="14.25" customHeight="1">
      <c r="A893" s="16">
        <v>4094</v>
      </c>
      <c r="B893" s="16">
        <v>4094</v>
      </c>
      <c r="C893" s="3">
        <v>41129</v>
      </c>
      <c r="D893" s="3">
        <v>41180</v>
      </c>
      <c r="E893" s="16" t="s">
        <v>1307</v>
      </c>
      <c r="F893" s="16" t="s">
        <v>1308</v>
      </c>
      <c r="G893" s="16" t="s">
        <v>5947</v>
      </c>
      <c r="H893" s="16" t="s">
        <v>11928</v>
      </c>
      <c r="I893" s="3">
        <v>41197</v>
      </c>
      <c r="J893" s="16" t="s">
        <v>6061</v>
      </c>
      <c r="K893" s="16" t="s">
        <v>6062</v>
      </c>
      <c r="L893" s="16" t="s">
        <v>6060</v>
      </c>
      <c r="M893" s="16" t="s">
        <v>7539</v>
      </c>
      <c r="N893" s="16" t="s">
        <v>11929</v>
      </c>
      <c r="O893" s="16" t="s">
        <v>6136</v>
      </c>
      <c r="P893" s="3">
        <v>41248</v>
      </c>
      <c r="Q893" s="16" t="s">
        <v>6859</v>
      </c>
      <c r="R893" s="16" t="s">
        <v>11930</v>
      </c>
      <c r="S893" s="16" t="s">
        <v>11016</v>
      </c>
      <c r="T893" s="16" t="s">
        <v>14834</v>
      </c>
      <c r="U893" s="16" t="s">
        <v>14853</v>
      </c>
      <c r="V893" s="16">
        <v>20</v>
      </c>
      <c r="W893" s="16">
        <v>49</v>
      </c>
      <c r="X893" s="16">
        <v>25</v>
      </c>
      <c r="Y893" s="16">
        <v>43</v>
      </c>
      <c r="Z893" s="16">
        <v>49</v>
      </c>
      <c r="AA893" s="16">
        <v>46</v>
      </c>
      <c r="AB893" s="16" t="s">
        <v>455</v>
      </c>
      <c r="AC893" s="16" t="s">
        <v>455</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9469</v>
      </c>
      <c r="O894" s="16" t="s">
        <v>1332</v>
      </c>
      <c r="P894" s="3">
        <v>41239</v>
      </c>
      <c r="Q894" s="16" t="s">
        <v>455</v>
      </c>
      <c r="R894" s="16" t="s">
        <v>9797</v>
      </c>
      <c r="S894" s="16" t="s">
        <v>11017</v>
      </c>
      <c r="T894" s="16" t="s">
        <v>14834</v>
      </c>
      <c r="U894" s="16" t="s">
        <v>15043</v>
      </c>
      <c r="V894" s="16">
        <v>21</v>
      </c>
      <c r="W894" s="16">
        <v>20</v>
      </c>
      <c r="X894" s="16">
        <v>58</v>
      </c>
      <c r="Y894" s="16">
        <v>43</v>
      </c>
      <c r="Z894" s="16">
        <v>3</v>
      </c>
      <c r="AA894" s="16">
        <v>11</v>
      </c>
      <c r="AB894" s="16" t="s">
        <v>455</v>
      </c>
      <c r="AC894" s="16" t="s">
        <v>455</v>
      </c>
      <c r="AD894" s="16" t="s">
        <v>455</v>
      </c>
    </row>
    <row r="895" spans="1:30" s="16" customFormat="1" ht="14.25" customHeight="1">
      <c r="A895" s="16">
        <v>4121</v>
      </c>
      <c r="B895" s="16">
        <v>4121</v>
      </c>
      <c r="C895" s="3">
        <v>41129</v>
      </c>
      <c r="D895" s="3">
        <v>41174</v>
      </c>
      <c r="E895" s="16" t="s">
        <v>1307</v>
      </c>
      <c r="F895" s="16" t="s">
        <v>1308</v>
      </c>
      <c r="G895" s="16" t="s">
        <v>4750</v>
      </c>
      <c r="H895" s="16" t="s">
        <v>8138</v>
      </c>
      <c r="I895" s="3">
        <v>41141</v>
      </c>
      <c r="J895" s="16" t="s">
        <v>6066</v>
      </c>
      <c r="K895" s="16" t="s">
        <v>6067</v>
      </c>
      <c r="L895" s="16" t="s">
        <v>4842</v>
      </c>
      <c r="M895" s="16" t="s">
        <v>6068</v>
      </c>
      <c r="N895" s="16" t="s">
        <v>8139</v>
      </c>
      <c r="O895" s="16" t="s">
        <v>7557</v>
      </c>
      <c r="P895" s="3">
        <v>41185</v>
      </c>
      <c r="Q895" s="16" t="s">
        <v>455</v>
      </c>
      <c r="R895" s="16" t="s">
        <v>11018</v>
      </c>
      <c r="S895" s="16" t="s">
        <v>11019</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4.25" customHeight="1">
      <c r="A896" s="16">
        <v>4120</v>
      </c>
      <c r="B896" s="16">
        <v>4120</v>
      </c>
      <c r="C896" s="3">
        <v>41129</v>
      </c>
      <c r="D896" s="3">
        <v>41174</v>
      </c>
      <c r="E896" s="16" t="s">
        <v>1307</v>
      </c>
      <c r="F896" s="16" t="s">
        <v>1308</v>
      </c>
      <c r="G896" s="16" t="s">
        <v>4750</v>
      </c>
      <c r="H896" s="16" t="s">
        <v>8140</v>
      </c>
      <c r="I896" s="3">
        <v>41164</v>
      </c>
      <c r="J896" s="16" t="s">
        <v>6543</v>
      </c>
      <c r="K896" s="16" t="s">
        <v>6544</v>
      </c>
      <c r="L896" s="16" t="s">
        <v>4842</v>
      </c>
      <c r="M896" s="16" t="s">
        <v>6545</v>
      </c>
      <c r="N896" s="16" t="s">
        <v>8141</v>
      </c>
      <c r="O896" s="16" t="s">
        <v>7415</v>
      </c>
      <c r="P896" s="3">
        <v>41185</v>
      </c>
      <c r="Q896" s="16" t="s">
        <v>455</v>
      </c>
      <c r="R896" s="16" t="s">
        <v>11020</v>
      </c>
      <c r="S896" s="16" t="s">
        <v>11021</v>
      </c>
      <c r="T896" s="16" t="s">
        <v>3997</v>
      </c>
      <c r="U896" s="16" t="s">
        <v>15012</v>
      </c>
      <c r="V896" s="16">
        <v>17</v>
      </c>
      <c r="W896" s="16">
        <v>14</v>
      </c>
      <c r="X896" s="16">
        <v>20</v>
      </c>
      <c r="Y896" s="16">
        <v>46</v>
      </c>
      <c r="Z896" s="16">
        <v>51</v>
      </c>
      <c r="AA896" s="16">
        <v>22</v>
      </c>
      <c r="AB896" s="16" t="s">
        <v>455</v>
      </c>
      <c r="AC896" s="16" t="s">
        <v>455</v>
      </c>
      <c r="AD896" s="16" t="s">
        <v>455</v>
      </c>
    </row>
    <row r="897" spans="1:30" s="16" customFormat="1" ht="14.25" customHeight="1">
      <c r="A897" s="16">
        <v>4119</v>
      </c>
      <c r="B897" s="16">
        <v>4119</v>
      </c>
      <c r="C897" s="3">
        <v>41129</v>
      </c>
      <c r="D897" s="3">
        <v>41180</v>
      </c>
      <c r="E897" s="16" t="s">
        <v>1307</v>
      </c>
      <c r="F897" s="16" t="s">
        <v>1308</v>
      </c>
      <c r="G897" s="16" t="s">
        <v>4750</v>
      </c>
      <c r="H897" s="16" t="s">
        <v>9305</v>
      </c>
      <c r="I897" s="3">
        <v>41141</v>
      </c>
      <c r="J897" s="16" t="s">
        <v>6069</v>
      </c>
      <c r="K897" s="16" t="s">
        <v>6070</v>
      </c>
      <c r="L897" s="16" t="s">
        <v>4842</v>
      </c>
      <c r="M897" s="16" t="s">
        <v>6071</v>
      </c>
      <c r="N897" s="16" t="s">
        <v>9306</v>
      </c>
      <c r="O897" s="16" t="s">
        <v>9206</v>
      </c>
      <c r="P897" s="3">
        <v>41235</v>
      </c>
      <c r="Q897" s="28" t="s">
        <v>7540</v>
      </c>
      <c r="R897" s="16" t="s">
        <v>11022</v>
      </c>
      <c r="S897" s="16" t="s">
        <v>11023</v>
      </c>
      <c r="T897" s="16" t="s">
        <v>14834</v>
      </c>
      <c r="U897" s="16" t="s">
        <v>14926</v>
      </c>
      <c r="V897" s="16">
        <v>17</v>
      </c>
      <c r="W897" s="16">
        <v>13</v>
      </c>
      <c r="X897" s="16">
        <v>43</v>
      </c>
      <c r="Y897" s="16">
        <v>46</v>
      </c>
      <c r="Z897" s="16">
        <v>51</v>
      </c>
      <c r="AA897" s="16">
        <v>46</v>
      </c>
      <c r="AB897" s="16" t="s">
        <v>455</v>
      </c>
      <c r="AC897" s="16" t="s">
        <v>455</v>
      </c>
      <c r="AD897" s="16" t="s">
        <v>455</v>
      </c>
    </row>
    <row r="898" spans="1:30" s="16" customFormat="1" ht="14.25" customHeight="1">
      <c r="A898" s="16">
        <v>4118</v>
      </c>
      <c r="B898" s="16">
        <v>4118</v>
      </c>
      <c r="C898" s="3">
        <v>41129</v>
      </c>
      <c r="D898" s="3">
        <v>41180</v>
      </c>
      <c r="E898" s="16" t="s">
        <v>1307</v>
      </c>
      <c r="F898" s="16" t="s">
        <v>1308</v>
      </c>
      <c r="G898" s="16" t="s">
        <v>4750</v>
      </c>
      <c r="H898" s="16" t="s">
        <v>9307</v>
      </c>
      <c r="I898" s="3">
        <v>41141</v>
      </c>
      <c r="J898" s="16" t="s">
        <v>6072</v>
      </c>
      <c r="K898" s="16" t="s">
        <v>6073</v>
      </c>
      <c r="L898" s="16" t="s">
        <v>4842</v>
      </c>
      <c r="M898" s="16" t="s">
        <v>6074</v>
      </c>
      <c r="N898" s="16" t="s">
        <v>9308</v>
      </c>
      <c r="O898" s="16" t="s">
        <v>9255</v>
      </c>
      <c r="P898" s="3">
        <v>41236</v>
      </c>
      <c r="Q898" s="28" t="s">
        <v>7541</v>
      </c>
      <c r="R898" s="16" t="s">
        <v>11024</v>
      </c>
      <c r="S898" s="16" t="s">
        <v>11025</v>
      </c>
      <c r="T898" s="16" t="s">
        <v>14834</v>
      </c>
      <c r="U898" s="16" t="s">
        <v>14910</v>
      </c>
      <c r="V898" s="16">
        <v>17</v>
      </c>
      <c r="W898" s="16">
        <v>13</v>
      </c>
      <c r="X898" s="16">
        <v>33</v>
      </c>
      <c r="Y898" s="16">
        <v>46</v>
      </c>
      <c r="Z898" s="16">
        <v>53</v>
      </c>
      <c r="AA898" s="16">
        <v>0</v>
      </c>
      <c r="AB898" s="16" t="s">
        <v>455</v>
      </c>
      <c r="AC898" s="16" t="s">
        <v>455</v>
      </c>
      <c r="AD898" s="16" t="s">
        <v>455</v>
      </c>
    </row>
    <row r="899" spans="1:30" s="16" customFormat="1" ht="14.25" customHeight="1">
      <c r="A899" s="16">
        <v>4117</v>
      </c>
      <c r="B899" s="16">
        <v>4117</v>
      </c>
      <c r="C899" s="3">
        <v>41129</v>
      </c>
      <c r="D899" s="3">
        <v>41174</v>
      </c>
      <c r="E899" s="16" t="s">
        <v>1307</v>
      </c>
      <c r="F899" s="16" t="s">
        <v>1308</v>
      </c>
      <c r="G899" s="16" t="s">
        <v>4750</v>
      </c>
      <c r="H899" s="16" t="s">
        <v>9309</v>
      </c>
      <c r="I899" s="3">
        <v>41141</v>
      </c>
      <c r="J899" s="16" t="s">
        <v>6075</v>
      </c>
      <c r="K899" s="16" t="s">
        <v>6076</v>
      </c>
      <c r="L899" s="16" t="s">
        <v>4842</v>
      </c>
      <c r="M899" s="16" t="s">
        <v>6077</v>
      </c>
      <c r="N899" s="16" t="s">
        <v>9310</v>
      </c>
      <c r="O899" s="16" t="s">
        <v>9206</v>
      </c>
      <c r="P899" s="3">
        <v>41235</v>
      </c>
      <c r="Q899" s="16" t="s">
        <v>455</v>
      </c>
      <c r="R899" s="16" t="s">
        <v>11026</v>
      </c>
      <c r="S899" s="16" t="s">
        <v>11027</v>
      </c>
      <c r="T899" s="16" t="s">
        <v>14834</v>
      </c>
      <c r="U899" s="16" t="s">
        <v>14965</v>
      </c>
      <c r="V899" s="16">
        <v>17</v>
      </c>
      <c r="W899" s="16">
        <v>12</v>
      </c>
      <c r="X899" s="16">
        <v>58</v>
      </c>
      <c r="Y899" s="16">
        <v>46</v>
      </c>
      <c r="Z899" s="16">
        <v>52</v>
      </c>
      <c r="AA899" s="16">
        <v>30</v>
      </c>
      <c r="AB899" s="16" t="s">
        <v>455</v>
      </c>
      <c r="AC899" s="16" t="s">
        <v>455</v>
      </c>
      <c r="AD899" s="16" t="s">
        <v>455</v>
      </c>
    </row>
    <row r="900" spans="1:30" s="16" customFormat="1" ht="14.25" customHeight="1">
      <c r="A900" s="16">
        <v>4116</v>
      </c>
      <c r="B900" s="16">
        <v>4116</v>
      </c>
      <c r="C900" s="3">
        <v>41129</v>
      </c>
      <c r="D900" s="3">
        <v>41174</v>
      </c>
      <c r="E900" s="16" t="s">
        <v>1307</v>
      </c>
      <c r="F900" s="16" t="s">
        <v>1308</v>
      </c>
      <c r="G900" s="16" t="s">
        <v>4750</v>
      </c>
      <c r="H900" s="16" t="s">
        <v>9311</v>
      </c>
      <c r="I900" s="3">
        <v>41141</v>
      </c>
      <c r="J900" s="16" t="s">
        <v>6078</v>
      </c>
      <c r="K900" s="16" t="s">
        <v>6079</v>
      </c>
      <c r="L900" s="16" t="s">
        <v>4842</v>
      </c>
      <c r="M900" s="16" t="s">
        <v>6080</v>
      </c>
      <c r="N900" s="16" t="s">
        <v>9312</v>
      </c>
      <c r="O900" s="16" t="s">
        <v>9313</v>
      </c>
      <c r="P900" s="3">
        <v>41234</v>
      </c>
      <c r="Q900" s="16" t="s">
        <v>455</v>
      </c>
      <c r="R900" s="16" t="s">
        <v>11028</v>
      </c>
      <c r="S900" s="16" t="s">
        <v>11028</v>
      </c>
      <c r="T900" s="16" t="s">
        <v>14834</v>
      </c>
      <c r="U900" s="16" t="s">
        <v>14980</v>
      </c>
      <c r="V900" s="16">
        <v>17</v>
      </c>
      <c r="W900" s="16">
        <v>12</v>
      </c>
      <c r="X900" s="16">
        <v>54</v>
      </c>
      <c r="Y900" s="16">
        <v>46</v>
      </c>
      <c r="Z900" s="16">
        <v>51</v>
      </c>
      <c r="AA900" s="16">
        <v>47</v>
      </c>
      <c r="AB900" s="16" t="s">
        <v>455</v>
      </c>
      <c r="AC900" s="16" t="s">
        <v>455</v>
      </c>
      <c r="AD900" s="16" t="s">
        <v>455</v>
      </c>
    </row>
    <row r="901" spans="1:30" s="16" customFormat="1" ht="14.25" customHeight="1">
      <c r="A901" s="16">
        <v>4115</v>
      </c>
      <c r="B901" s="16">
        <v>4115</v>
      </c>
      <c r="C901" s="3">
        <v>41129</v>
      </c>
      <c r="D901" s="3">
        <v>41174</v>
      </c>
      <c r="E901" s="16" t="s">
        <v>1307</v>
      </c>
      <c r="F901" s="16" t="s">
        <v>1308</v>
      </c>
      <c r="G901" s="16" t="s">
        <v>4750</v>
      </c>
      <c r="H901" s="16" t="s">
        <v>9314</v>
      </c>
      <c r="I901" s="3">
        <v>41141</v>
      </c>
      <c r="J901" s="16" t="s">
        <v>6081</v>
      </c>
      <c r="K901" s="16" t="s">
        <v>6082</v>
      </c>
      <c r="L901" s="16" t="s">
        <v>6034</v>
      </c>
      <c r="M901" s="16" t="s">
        <v>6083</v>
      </c>
      <c r="N901" s="16" t="s">
        <v>9315</v>
      </c>
      <c r="O901" s="16" t="s">
        <v>9205</v>
      </c>
      <c r="P901" s="3">
        <v>41233</v>
      </c>
      <c r="Q901" s="16" t="s">
        <v>455</v>
      </c>
      <c r="R901" s="16" t="s">
        <v>11029</v>
      </c>
      <c r="S901" s="16" t="s">
        <v>11030</v>
      </c>
      <c r="T901" s="16" t="s">
        <v>14834</v>
      </c>
      <c r="U901" s="16" t="s">
        <v>14926</v>
      </c>
      <c r="V901" s="16">
        <v>17</v>
      </c>
      <c r="W901" s="16">
        <v>13</v>
      </c>
      <c r="X901" s="16">
        <v>12</v>
      </c>
      <c r="Y901" s="16">
        <v>46</v>
      </c>
      <c r="Z901" s="16">
        <v>51</v>
      </c>
      <c r="AA901" s="16">
        <v>41</v>
      </c>
      <c r="AB901" s="16" t="s">
        <v>455</v>
      </c>
      <c r="AC901" s="16" t="s">
        <v>455</v>
      </c>
      <c r="AD901" s="16" t="s">
        <v>455</v>
      </c>
    </row>
    <row r="902" spans="1:30" s="16" customFormat="1" ht="14.25" customHeight="1">
      <c r="A902" s="16">
        <v>4114</v>
      </c>
      <c r="B902" s="16">
        <v>4114</v>
      </c>
      <c r="C902" s="3">
        <v>41129</v>
      </c>
      <c r="D902" s="3">
        <v>41174</v>
      </c>
      <c r="E902" s="16" t="s">
        <v>1307</v>
      </c>
      <c r="F902" s="16" t="s">
        <v>1308</v>
      </c>
      <c r="G902" s="16" t="s">
        <v>4750</v>
      </c>
      <c r="H902" s="16" t="s">
        <v>9215</v>
      </c>
      <c r="I902" s="3">
        <v>41164</v>
      </c>
      <c r="J902" s="16" t="s">
        <v>6546</v>
      </c>
      <c r="K902" s="16" t="s">
        <v>6547</v>
      </c>
      <c r="L902" s="16" t="s">
        <v>6034</v>
      </c>
      <c r="M902" s="16" t="s">
        <v>6548</v>
      </c>
      <c r="N902" s="16" t="s">
        <v>9216</v>
      </c>
      <c r="O902" s="16" t="s">
        <v>9206</v>
      </c>
      <c r="P902" s="3">
        <v>41233</v>
      </c>
      <c r="Q902" s="16" t="s">
        <v>455</v>
      </c>
      <c r="R902" s="16" t="s">
        <v>11031</v>
      </c>
      <c r="S902" s="16" t="s">
        <v>11032</v>
      </c>
      <c r="T902" s="16" t="s">
        <v>3997</v>
      </c>
      <c r="U902" s="16" t="s">
        <v>15021</v>
      </c>
      <c r="V902" s="16">
        <v>17</v>
      </c>
      <c r="W902" s="16">
        <v>13</v>
      </c>
      <c r="X902" s="16">
        <v>30</v>
      </c>
      <c r="Y902" s="16">
        <v>46</v>
      </c>
      <c r="Z902" s="16">
        <v>51</v>
      </c>
      <c r="AA902" s="16">
        <v>33</v>
      </c>
      <c r="AB902" s="16" t="s">
        <v>455</v>
      </c>
      <c r="AC902" s="16" t="s">
        <v>455</v>
      </c>
      <c r="AD902" s="16" t="s">
        <v>455</v>
      </c>
    </row>
    <row r="903" spans="1:30" s="16" customFormat="1" ht="14.25" customHeight="1">
      <c r="A903" s="16">
        <v>4113</v>
      </c>
      <c r="B903" s="16">
        <v>4113</v>
      </c>
      <c r="C903" s="3">
        <v>41129</v>
      </c>
      <c r="D903" s="3">
        <v>41174</v>
      </c>
      <c r="E903" s="16" t="s">
        <v>1307</v>
      </c>
      <c r="F903" s="16" t="s">
        <v>1308</v>
      </c>
      <c r="G903" s="16" t="s">
        <v>4753</v>
      </c>
      <c r="H903" s="16" t="s">
        <v>12745</v>
      </c>
      <c r="I903" s="3">
        <v>41141</v>
      </c>
      <c r="J903" s="16" t="s">
        <v>6084</v>
      </c>
      <c r="K903" s="16" t="s">
        <v>6085</v>
      </c>
      <c r="L903" s="16" t="s">
        <v>4851</v>
      </c>
      <c r="M903" s="16" t="s">
        <v>4852</v>
      </c>
      <c r="N903" s="16" t="s">
        <v>12746</v>
      </c>
      <c r="O903" s="16" t="s">
        <v>9495</v>
      </c>
      <c r="P903" s="3">
        <v>41257</v>
      </c>
      <c r="Q903" s="16" t="s">
        <v>455</v>
      </c>
      <c r="R903" s="16" t="s">
        <v>12602</v>
      </c>
      <c r="S903" s="16" t="s">
        <v>11033</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4.25" customHeight="1">
      <c r="A904" s="16">
        <v>4111</v>
      </c>
      <c r="B904" s="16">
        <v>4111</v>
      </c>
      <c r="C904" s="3">
        <v>41129</v>
      </c>
      <c r="D904" s="3">
        <v>41281</v>
      </c>
      <c r="E904" s="16" t="s">
        <v>1307</v>
      </c>
      <c r="F904" s="16" t="s">
        <v>1308</v>
      </c>
      <c r="G904" s="16" t="s">
        <v>4753</v>
      </c>
      <c r="H904" s="16" t="s">
        <v>12601</v>
      </c>
      <c r="I904" s="3">
        <v>41141</v>
      </c>
      <c r="J904" s="16" t="s">
        <v>6086</v>
      </c>
      <c r="K904" s="16" t="s">
        <v>14554</v>
      </c>
      <c r="L904" s="16" t="s">
        <v>4851</v>
      </c>
      <c r="M904" s="16" t="s">
        <v>4852</v>
      </c>
      <c r="N904" s="16" t="s">
        <v>17608</v>
      </c>
      <c r="O904" s="16" t="s">
        <v>5620</v>
      </c>
      <c r="P904" s="3">
        <v>41389</v>
      </c>
      <c r="Q904" s="28" t="s">
        <v>14555</v>
      </c>
      <c r="R904" s="16" t="s">
        <v>12602</v>
      </c>
      <c r="S904" s="16" t="s">
        <v>11034</v>
      </c>
      <c r="T904" s="16" t="s">
        <v>3997</v>
      </c>
      <c r="U904" s="16" t="s">
        <v>17609</v>
      </c>
      <c r="V904" s="16">
        <v>18</v>
      </c>
      <c r="W904" s="16">
        <v>34</v>
      </c>
      <c r="X904" s="16">
        <v>65</v>
      </c>
      <c r="Y904" s="16">
        <v>41</v>
      </c>
      <c r="Z904" s="16">
        <v>8</v>
      </c>
      <c r="AA904" s="16">
        <v>77</v>
      </c>
      <c r="AB904" s="16" t="s">
        <v>455</v>
      </c>
      <c r="AC904" s="16" t="s">
        <v>455</v>
      </c>
      <c r="AD904" s="16" t="s">
        <v>455</v>
      </c>
    </row>
    <row r="905" spans="1:30" s="16" customFormat="1" ht="14.25" customHeight="1">
      <c r="A905" s="16">
        <v>4112</v>
      </c>
      <c r="B905" s="16">
        <v>4112</v>
      </c>
      <c r="C905" s="3">
        <v>41129</v>
      </c>
      <c r="D905" s="3">
        <v>41174</v>
      </c>
      <c r="E905" s="16" t="s">
        <v>1307</v>
      </c>
      <c r="F905" s="16" t="s">
        <v>1308</v>
      </c>
      <c r="G905" s="16" t="s">
        <v>4753</v>
      </c>
      <c r="H905" s="16" t="s">
        <v>17536</v>
      </c>
      <c r="I905" s="3">
        <v>41141</v>
      </c>
      <c r="J905" s="16" t="s">
        <v>6087</v>
      </c>
      <c r="K905" s="16" t="s">
        <v>6088</v>
      </c>
      <c r="L905" s="16" t="s">
        <v>4851</v>
      </c>
      <c r="M905" s="16" t="s">
        <v>4852</v>
      </c>
      <c r="N905" s="16" t="s">
        <v>17537</v>
      </c>
      <c r="O905" s="16" t="s">
        <v>5620</v>
      </c>
      <c r="P905" s="3">
        <v>41389</v>
      </c>
      <c r="Q905" s="16" t="s">
        <v>455</v>
      </c>
      <c r="R905" s="16" t="s">
        <v>17538</v>
      </c>
      <c r="S905" s="16" t="s">
        <v>11035</v>
      </c>
      <c r="T905" s="16" t="s">
        <v>14834</v>
      </c>
      <c r="U905" s="16" t="s">
        <v>14926</v>
      </c>
      <c r="V905" s="16">
        <v>18</v>
      </c>
      <c r="W905" s="16">
        <v>46</v>
      </c>
      <c r="X905" s="16">
        <v>25</v>
      </c>
      <c r="Y905" s="16">
        <v>41</v>
      </c>
      <c r="Z905" s="16">
        <v>0</v>
      </c>
      <c r="AA905" s="16">
        <v>8</v>
      </c>
      <c r="AB905" s="16" t="s">
        <v>455</v>
      </c>
      <c r="AC905" s="16" t="s">
        <v>455</v>
      </c>
      <c r="AD905" s="16" t="s">
        <v>455</v>
      </c>
    </row>
    <row r="906" spans="1:30" s="16" customFormat="1" ht="14.25" customHeight="1">
      <c r="A906" s="16">
        <v>4110</v>
      </c>
      <c r="B906" s="16">
        <v>4110</v>
      </c>
      <c r="C906" s="3">
        <v>41129</v>
      </c>
      <c r="D906" s="3">
        <v>41174</v>
      </c>
      <c r="E906" s="16" t="s">
        <v>1307</v>
      </c>
      <c r="F906" s="16" t="s">
        <v>1308</v>
      </c>
      <c r="G906" s="16" t="s">
        <v>4753</v>
      </c>
      <c r="H906" s="16" t="s">
        <v>13127</v>
      </c>
      <c r="I906" s="3">
        <v>41141</v>
      </c>
      <c r="J906" s="16" t="s">
        <v>6089</v>
      </c>
      <c r="K906" s="16" t="s">
        <v>6090</v>
      </c>
      <c r="L906" s="16" t="s">
        <v>4851</v>
      </c>
      <c r="M906" s="16" t="s">
        <v>4852</v>
      </c>
      <c r="N906" s="16" t="s">
        <v>13128</v>
      </c>
      <c r="O906" s="16" t="s">
        <v>7415</v>
      </c>
      <c r="P906" s="3">
        <v>41263</v>
      </c>
      <c r="Q906" s="16" t="s">
        <v>455</v>
      </c>
      <c r="R906" s="16" t="s">
        <v>13129</v>
      </c>
      <c r="S906" s="16" t="s">
        <v>11036</v>
      </c>
      <c r="T906" s="16" t="s">
        <v>14834</v>
      </c>
      <c r="U906" s="16" t="s">
        <v>15044</v>
      </c>
      <c r="V906" s="16">
        <v>18</v>
      </c>
      <c r="W906" s="16">
        <v>46</v>
      </c>
      <c r="X906" s="16">
        <v>3</v>
      </c>
      <c r="Y906" s="16">
        <v>40</v>
      </c>
      <c r="Z906" s="16">
        <v>58</v>
      </c>
      <c r="AA906" s="16">
        <v>30</v>
      </c>
      <c r="AB906" s="16" t="s">
        <v>455</v>
      </c>
      <c r="AC906" s="16" t="s">
        <v>455</v>
      </c>
      <c r="AD906" s="16" t="s">
        <v>455</v>
      </c>
    </row>
    <row r="907" spans="1:30" s="16" customFormat="1" ht="14.25" customHeight="1">
      <c r="A907" s="16">
        <v>4109</v>
      </c>
      <c r="B907" s="16">
        <v>4109</v>
      </c>
      <c r="C907" s="3">
        <v>41129</v>
      </c>
      <c r="D907" s="3">
        <v>41174</v>
      </c>
      <c r="E907" s="16" t="s">
        <v>1307</v>
      </c>
      <c r="F907" s="16" t="s">
        <v>1308</v>
      </c>
      <c r="G907" s="16" t="s">
        <v>4753</v>
      </c>
      <c r="H907" s="16" t="s">
        <v>13130</v>
      </c>
      <c r="I907" s="3">
        <v>41141</v>
      </c>
      <c r="J907" s="16" t="s">
        <v>6091</v>
      </c>
      <c r="K907" s="16" t="s">
        <v>6092</v>
      </c>
      <c r="L907" s="16" t="s">
        <v>4851</v>
      </c>
      <c r="M907" s="16" t="s">
        <v>4852</v>
      </c>
      <c r="N907" s="16" t="s">
        <v>13131</v>
      </c>
      <c r="O907" s="16" t="s">
        <v>7415</v>
      </c>
      <c r="P907" s="3">
        <v>41262</v>
      </c>
      <c r="Q907" s="16" t="s">
        <v>455</v>
      </c>
      <c r="R907" s="16" t="s">
        <v>13132</v>
      </c>
      <c r="S907" s="16" t="s">
        <v>11037</v>
      </c>
      <c r="T907" s="16" t="s">
        <v>14834</v>
      </c>
      <c r="U907" s="16" t="s">
        <v>14969</v>
      </c>
      <c r="V907" s="16">
        <v>18</v>
      </c>
      <c r="W907" s="16">
        <v>46</v>
      </c>
      <c r="X907" s="16">
        <v>48</v>
      </c>
      <c r="Y907" s="16">
        <v>40</v>
      </c>
      <c r="Z907" s="16">
        <v>57</v>
      </c>
      <c r="AA907" s="16">
        <v>5</v>
      </c>
      <c r="AB907" s="16" t="s">
        <v>455</v>
      </c>
      <c r="AC907" s="16" t="s">
        <v>455</v>
      </c>
      <c r="AD907" s="16" t="s">
        <v>455</v>
      </c>
    </row>
    <row r="908" spans="1:30" s="16" customFormat="1" ht="14.25" customHeight="1">
      <c r="A908" s="16">
        <v>4108</v>
      </c>
      <c r="B908" s="16">
        <v>4108</v>
      </c>
      <c r="C908" s="3">
        <v>41129</v>
      </c>
      <c r="D908" s="3">
        <v>41174</v>
      </c>
      <c r="E908" s="16" t="s">
        <v>1307</v>
      </c>
      <c r="F908" s="16" t="s">
        <v>1308</v>
      </c>
      <c r="G908" s="16" t="s">
        <v>4753</v>
      </c>
      <c r="H908" s="16" t="s">
        <v>12747</v>
      </c>
      <c r="I908" s="3">
        <v>41162</v>
      </c>
      <c r="J908" s="16" t="s">
        <v>6093</v>
      </c>
      <c r="K908" s="16" t="s">
        <v>6094</v>
      </c>
      <c r="L908" s="16" t="s">
        <v>4851</v>
      </c>
      <c r="M908" s="16" t="s">
        <v>4852</v>
      </c>
      <c r="N908" s="16" t="s">
        <v>13133</v>
      </c>
      <c r="O908" s="16" t="s">
        <v>7415</v>
      </c>
      <c r="P908" s="3">
        <v>41262</v>
      </c>
      <c r="Q908" s="16" t="s">
        <v>455</v>
      </c>
      <c r="R908" s="16" t="s">
        <v>12748</v>
      </c>
      <c r="S908" s="16" t="s">
        <v>11038</v>
      </c>
      <c r="T908" s="16" t="s">
        <v>14834</v>
      </c>
      <c r="U908" s="16" t="s">
        <v>14853</v>
      </c>
      <c r="V908" s="16">
        <v>18</v>
      </c>
      <c r="W908" s="16">
        <v>46</v>
      </c>
      <c r="X908" s="16">
        <v>42</v>
      </c>
      <c r="Y908" s="16">
        <v>40</v>
      </c>
      <c r="Z908" s="16">
        <v>59</v>
      </c>
      <c r="AA908" s="16">
        <v>43</v>
      </c>
      <c r="AB908" s="16" t="s">
        <v>455</v>
      </c>
      <c r="AC908" s="16" t="s">
        <v>455</v>
      </c>
      <c r="AD908" s="16" t="s">
        <v>455</v>
      </c>
    </row>
    <row r="909" spans="1:30" s="16" customFormat="1" ht="14.25" customHeight="1">
      <c r="A909" s="16">
        <v>4107</v>
      </c>
      <c r="B909" s="16">
        <v>4107</v>
      </c>
      <c r="C909" s="3">
        <v>41129</v>
      </c>
      <c r="D909" s="3">
        <v>41174</v>
      </c>
      <c r="E909" s="16" t="s">
        <v>1307</v>
      </c>
      <c r="F909" s="16" t="s">
        <v>1308</v>
      </c>
      <c r="G909" s="16" t="s">
        <v>4753</v>
      </c>
      <c r="H909" s="16" t="s">
        <v>13134</v>
      </c>
      <c r="I909" s="3">
        <v>41141</v>
      </c>
      <c r="J909" s="16" t="s">
        <v>6095</v>
      </c>
      <c r="K909" s="16" t="s">
        <v>6096</v>
      </c>
      <c r="L909" s="16" t="s">
        <v>4851</v>
      </c>
      <c r="M909" s="16" t="s">
        <v>4852</v>
      </c>
      <c r="N909" s="16" t="s">
        <v>13135</v>
      </c>
      <c r="O909" s="16" t="s">
        <v>7415</v>
      </c>
      <c r="P909" s="3">
        <v>41261</v>
      </c>
      <c r="Q909" s="16" t="s">
        <v>455</v>
      </c>
      <c r="R909" s="16" t="s">
        <v>13136</v>
      </c>
      <c r="S909" s="16" t="s">
        <v>11039</v>
      </c>
      <c r="T909" s="16" t="s">
        <v>14834</v>
      </c>
      <c r="U909" s="16" t="s">
        <v>14867</v>
      </c>
      <c r="V909" s="16">
        <v>18</v>
      </c>
      <c r="W909" s="16">
        <v>46</v>
      </c>
      <c r="X909" s="16">
        <v>40</v>
      </c>
      <c r="Y909" s="16">
        <v>40</v>
      </c>
      <c r="Z909" s="16">
        <v>59</v>
      </c>
      <c r="AA909" s="16">
        <v>20</v>
      </c>
      <c r="AB909" s="16" t="s">
        <v>455</v>
      </c>
      <c r="AC909" s="16" t="s">
        <v>455</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11040</v>
      </c>
      <c r="S910" s="16" t="s">
        <v>11041</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4.25" customHeight="1">
      <c r="A911" s="16">
        <v>4130</v>
      </c>
      <c r="B911" s="16">
        <v>4130</v>
      </c>
      <c r="C911" s="3">
        <v>41129</v>
      </c>
      <c r="D911" s="3">
        <v>41174</v>
      </c>
      <c r="E911" s="16" t="s">
        <v>1307</v>
      </c>
      <c r="F911" s="16" t="s">
        <v>1308</v>
      </c>
      <c r="G911" s="16" t="s">
        <v>4749</v>
      </c>
      <c r="H911" s="16" t="s">
        <v>11042</v>
      </c>
      <c r="I911" s="3">
        <v>41141</v>
      </c>
      <c r="J911" s="16" t="s">
        <v>6100</v>
      </c>
      <c r="K911" s="16" t="s">
        <v>14741</v>
      </c>
      <c r="L911" s="16" t="s">
        <v>4837</v>
      </c>
      <c r="M911" s="16" t="s">
        <v>6101</v>
      </c>
      <c r="N911" s="16" t="s">
        <v>11043</v>
      </c>
      <c r="O911" s="16" t="s">
        <v>9302</v>
      </c>
      <c r="P911" s="3">
        <v>41243</v>
      </c>
      <c r="Q911" s="16" t="s">
        <v>455</v>
      </c>
      <c r="R911" s="16" t="s">
        <v>11044</v>
      </c>
      <c r="S911" s="16" t="s">
        <v>11045</v>
      </c>
      <c r="T911" s="16" t="s">
        <v>3997</v>
      </c>
      <c r="U911" s="16" t="s">
        <v>15045</v>
      </c>
      <c r="V911" s="16">
        <v>19</v>
      </c>
      <c r="W911" s="16">
        <v>41</v>
      </c>
      <c r="X911" s="16">
        <v>16</v>
      </c>
      <c r="Y911" s="16">
        <v>44</v>
      </c>
      <c r="Z911" s="16">
        <v>52</v>
      </c>
      <c r="AA911" s="16">
        <v>57</v>
      </c>
      <c r="AB911" s="16" t="s">
        <v>455</v>
      </c>
      <c r="AC911" s="16" t="s">
        <v>455</v>
      </c>
      <c r="AD911" s="16" t="s">
        <v>455</v>
      </c>
    </row>
    <row r="912" spans="1:30" s="16" customFormat="1" ht="14.25" customHeight="1">
      <c r="A912" s="16">
        <v>4163</v>
      </c>
      <c r="B912" s="16">
        <v>4163</v>
      </c>
      <c r="C912" s="3">
        <v>41129</v>
      </c>
      <c r="D912" s="3">
        <v>41174</v>
      </c>
      <c r="E912" s="16" t="s">
        <v>1307</v>
      </c>
      <c r="F912" s="16" t="s">
        <v>1308</v>
      </c>
      <c r="G912" s="16" t="s">
        <v>1816</v>
      </c>
      <c r="H912" s="16" t="s">
        <v>8142</v>
      </c>
      <c r="I912" s="3">
        <v>41141</v>
      </c>
      <c r="J912" s="16" t="s">
        <v>6102</v>
      </c>
      <c r="K912" s="16" t="s">
        <v>6103</v>
      </c>
      <c r="L912" s="16" t="s">
        <v>4374</v>
      </c>
      <c r="M912" s="16" t="s">
        <v>15317</v>
      </c>
      <c r="N912" s="16" t="s">
        <v>8143</v>
      </c>
      <c r="O912" s="16" t="s">
        <v>7977</v>
      </c>
      <c r="P912" s="3">
        <v>41185</v>
      </c>
      <c r="Q912" s="16" t="s">
        <v>455</v>
      </c>
      <c r="R912" s="16" t="s">
        <v>11046</v>
      </c>
      <c r="S912" s="16" t="s">
        <v>11047</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4.25" customHeight="1">
      <c r="A913" s="16">
        <v>4164</v>
      </c>
      <c r="B913" s="16">
        <v>4164</v>
      </c>
      <c r="C913" s="3">
        <v>41129</v>
      </c>
      <c r="D913" s="3">
        <v>41319</v>
      </c>
      <c r="E913" s="16" t="s">
        <v>1307</v>
      </c>
      <c r="F913" s="16" t="s">
        <v>1308</v>
      </c>
      <c r="G913" s="16" t="s">
        <v>5948</v>
      </c>
      <c r="H913" s="16" t="s">
        <v>16282</v>
      </c>
      <c r="I913" s="3">
        <v>41251</v>
      </c>
      <c r="J913" s="16" t="s">
        <v>15275</v>
      </c>
      <c r="K913" s="16" t="s">
        <v>15276</v>
      </c>
      <c r="L913" s="16" t="s">
        <v>6104</v>
      </c>
      <c r="M913" s="16" t="s">
        <v>6105</v>
      </c>
      <c r="N913" s="16" t="s">
        <v>16313</v>
      </c>
      <c r="O913" s="16" t="s">
        <v>4884</v>
      </c>
      <c r="P913" s="3">
        <v>41380</v>
      </c>
      <c r="Q913" s="28" t="s">
        <v>15277</v>
      </c>
      <c r="R913" s="16" t="s">
        <v>16283</v>
      </c>
      <c r="S913" s="16" t="s">
        <v>11048</v>
      </c>
      <c r="T913" s="16" t="s">
        <v>14834</v>
      </c>
      <c r="U913" s="16" t="s">
        <v>14926</v>
      </c>
      <c r="V913" s="16">
        <v>20</v>
      </c>
      <c r="W913" s="16">
        <v>54</v>
      </c>
      <c r="X913" s="16">
        <v>42</v>
      </c>
      <c r="Y913" s="16">
        <v>43</v>
      </c>
      <c r="Z913" s="16">
        <v>22</v>
      </c>
      <c r="AA913" s="16">
        <v>17</v>
      </c>
      <c r="AB913" s="16" t="s">
        <v>455</v>
      </c>
      <c r="AC913" s="16" t="s">
        <v>455</v>
      </c>
      <c r="AD913" s="16" t="s">
        <v>455</v>
      </c>
    </row>
    <row r="914" spans="1:30" s="16" customFormat="1" ht="14.25" customHeight="1">
      <c r="A914" s="16">
        <v>4165</v>
      </c>
      <c r="B914" s="16">
        <v>4165</v>
      </c>
      <c r="C914" s="3">
        <v>41129</v>
      </c>
      <c r="D914" s="3">
        <v>41191</v>
      </c>
      <c r="E914" s="16" t="s">
        <v>1307</v>
      </c>
      <c r="F914" s="16" t="s">
        <v>1540</v>
      </c>
      <c r="G914" s="16" t="s">
        <v>4747</v>
      </c>
      <c r="H914" s="16" t="s">
        <v>12058</v>
      </c>
      <c r="I914" s="3">
        <v>41254</v>
      </c>
      <c r="J914" s="16" t="s">
        <v>8144</v>
      </c>
      <c r="K914" s="16" t="s">
        <v>6106</v>
      </c>
      <c r="L914" s="16" t="s">
        <v>6107</v>
      </c>
      <c r="M914" s="16" t="s">
        <v>6108</v>
      </c>
      <c r="N914" s="16" t="s">
        <v>12059</v>
      </c>
      <c r="O914" s="16" t="s">
        <v>12060</v>
      </c>
      <c r="P914" s="3">
        <v>41254</v>
      </c>
      <c r="Q914" s="28" t="s">
        <v>8434</v>
      </c>
      <c r="R914" s="16" t="s">
        <v>12061</v>
      </c>
      <c r="S914" s="16" t="s">
        <v>11049</v>
      </c>
      <c r="T914" s="16" t="s">
        <v>3997</v>
      </c>
      <c r="U914" s="16" t="s">
        <v>14877</v>
      </c>
      <c r="V914" s="16">
        <v>19</v>
      </c>
      <c r="W914" s="16">
        <v>53</v>
      </c>
      <c r="X914" s="16">
        <v>6</v>
      </c>
      <c r="Y914" s="16">
        <v>43</v>
      </c>
      <c r="Z914" s="16">
        <v>47</v>
      </c>
      <c r="AA914" s="16">
        <v>53</v>
      </c>
      <c r="AB914" s="16" t="s">
        <v>455</v>
      </c>
      <c r="AC914" s="16" t="s">
        <v>455</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11050</v>
      </c>
      <c r="O915" s="16" t="s">
        <v>11051</v>
      </c>
      <c r="P915" s="3">
        <v>41243</v>
      </c>
      <c r="Q915" s="28" t="s">
        <v>8435</v>
      </c>
      <c r="R915" s="16" t="s">
        <v>11052</v>
      </c>
      <c r="S915" s="16" t="s">
        <v>11053</v>
      </c>
      <c r="T915" s="16" t="s">
        <v>3997</v>
      </c>
      <c r="U915" s="16" t="s">
        <v>15026</v>
      </c>
      <c r="V915" s="16">
        <v>19</v>
      </c>
      <c r="W915" s="16">
        <v>53</v>
      </c>
      <c r="X915" s="16">
        <v>36</v>
      </c>
      <c r="Y915" s="16">
        <v>43</v>
      </c>
      <c r="Z915" s="16">
        <v>48</v>
      </c>
      <c r="AA915" s="16">
        <v>40</v>
      </c>
      <c r="AB915" s="16" t="s">
        <v>455</v>
      </c>
      <c r="AC915" s="16" t="s">
        <v>455</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16062</v>
      </c>
      <c r="N916" s="16" t="s">
        <v>7218</v>
      </c>
      <c r="O916" s="16" t="s">
        <v>3718</v>
      </c>
      <c r="P916" s="3">
        <v>41164</v>
      </c>
      <c r="Q916" s="28" t="s">
        <v>455</v>
      </c>
      <c r="R916" s="16" t="s">
        <v>11054</v>
      </c>
      <c r="S916" s="16" t="s">
        <v>11055</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4.25" customHeight="1">
      <c r="A917" s="16">
        <v>4168</v>
      </c>
      <c r="B917" s="16">
        <v>4168</v>
      </c>
      <c r="C917" s="3">
        <v>41129</v>
      </c>
      <c r="D917" s="3">
        <v>41174</v>
      </c>
      <c r="E917" s="16" t="s">
        <v>1307</v>
      </c>
      <c r="F917" s="16" t="s">
        <v>1540</v>
      </c>
      <c r="G917" s="16" t="s">
        <v>4747</v>
      </c>
      <c r="H917" s="16" t="s">
        <v>8145</v>
      </c>
      <c r="I917" s="3">
        <v>41186</v>
      </c>
      <c r="J917" s="16" t="s">
        <v>8146</v>
      </c>
      <c r="K917" s="16" t="s">
        <v>6116</v>
      </c>
      <c r="L917" s="16" t="s">
        <v>6117</v>
      </c>
      <c r="M917" s="16" t="s">
        <v>6118</v>
      </c>
      <c r="N917" s="16" t="s">
        <v>8263</v>
      </c>
      <c r="O917" s="16" t="s">
        <v>3718</v>
      </c>
      <c r="P917" s="3">
        <v>41198</v>
      </c>
      <c r="Q917" s="28" t="s">
        <v>455</v>
      </c>
      <c r="R917" s="16" t="s">
        <v>11056</v>
      </c>
      <c r="S917" s="16" t="s">
        <v>11057</v>
      </c>
      <c r="T917" s="16" t="s">
        <v>3997</v>
      </c>
      <c r="U917" s="16" t="s">
        <v>14960</v>
      </c>
      <c r="V917" s="16">
        <v>19</v>
      </c>
      <c r="W917" s="16">
        <v>52</v>
      </c>
      <c r="X917" s="16">
        <v>29</v>
      </c>
      <c r="Y917" s="16">
        <v>43</v>
      </c>
      <c r="Z917" s="16">
        <v>52</v>
      </c>
      <c r="AA917" s="16">
        <v>26</v>
      </c>
      <c r="AB917" s="16" t="s">
        <v>455</v>
      </c>
      <c r="AC917" s="16" t="s">
        <v>455</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8986</v>
      </c>
      <c r="O918" s="16" t="s">
        <v>3718</v>
      </c>
      <c r="P918" s="3">
        <v>41172</v>
      </c>
      <c r="Q918" s="16" t="s">
        <v>7585</v>
      </c>
      <c r="R918" s="16" t="s">
        <v>11058</v>
      </c>
      <c r="S918" s="16" t="s">
        <v>11059</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4.25" customHeight="1">
      <c r="A919" s="16">
        <v>4171</v>
      </c>
      <c r="B919" s="16">
        <v>4171</v>
      </c>
      <c r="C919" s="3">
        <v>41129</v>
      </c>
      <c r="D919" s="3">
        <v>41174</v>
      </c>
      <c r="E919" s="16" t="s">
        <v>1307</v>
      </c>
      <c r="F919" s="16" t="s">
        <v>1540</v>
      </c>
      <c r="G919" s="16" t="s">
        <v>4747</v>
      </c>
      <c r="H919" s="16" t="s">
        <v>7842</v>
      </c>
      <c r="I919" s="3">
        <v>41179</v>
      </c>
      <c r="J919" s="16" t="s">
        <v>6123</v>
      </c>
      <c r="K919" s="16" t="s">
        <v>6124</v>
      </c>
      <c r="L919" s="16" t="s">
        <v>6117</v>
      </c>
      <c r="M919" s="16" t="s">
        <v>6125</v>
      </c>
      <c r="N919" s="16" t="s">
        <v>8482</v>
      </c>
      <c r="O919" s="16" t="s">
        <v>3718</v>
      </c>
      <c r="P919" s="3">
        <v>41197</v>
      </c>
      <c r="Q919" s="28" t="s">
        <v>455</v>
      </c>
      <c r="R919" s="16" t="s">
        <v>11060</v>
      </c>
      <c r="S919" s="16" t="s">
        <v>11061</v>
      </c>
      <c r="T919" s="16" t="s">
        <v>3997</v>
      </c>
      <c r="U919" s="16" t="s">
        <v>14845</v>
      </c>
      <c r="V919" s="16">
        <v>19</v>
      </c>
      <c r="W919" s="16">
        <v>59</v>
      </c>
      <c r="X919" s="16">
        <v>14</v>
      </c>
      <c r="Y919" s="16">
        <v>44</v>
      </c>
      <c r="Z919" s="16">
        <v>2</v>
      </c>
      <c r="AA919" s="16">
        <v>15</v>
      </c>
      <c r="AB919" s="16" t="s">
        <v>455</v>
      </c>
      <c r="AC919" s="16" t="s">
        <v>455</v>
      </c>
      <c r="AD919" s="16" t="s">
        <v>455</v>
      </c>
    </row>
    <row r="920" spans="1:30" s="16" customFormat="1" ht="14.25" customHeight="1">
      <c r="A920" s="16">
        <v>4172</v>
      </c>
      <c r="B920" s="16">
        <v>4172</v>
      </c>
      <c r="C920" s="3">
        <v>41129</v>
      </c>
      <c r="D920" s="3">
        <v>41174</v>
      </c>
      <c r="E920" s="16" t="s">
        <v>1307</v>
      </c>
      <c r="F920" s="16" t="s">
        <v>1540</v>
      </c>
      <c r="G920" s="16" t="s">
        <v>4747</v>
      </c>
      <c r="H920" s="16" t="s">
        <v>8147</v>
      </c>
      <c r="I920" s="3">
        <v>41185</v>
      </c>
      <c r="J920" s="16" t="s">
        <v>6126</v>
      </c>
      <c r="K920" s="16" t="s">
        <v>6127</v>
      </c>
      <c r="L920" s="16" t="s">
        <v>6128</v>
      </c>
      <c r="M920" s="16" t="s">
        <v>6129</v>
      </c>
      <c r="N920" s="16" t="s">
        <v>8148</v>
      </c>
      <c r="O920" s="16" t="s">
        <v>6632</v>
      </c>
      <c r="P920" s="3">
        <v>41186</v>
      </c>
      <c r="Q920" s="28" t="s">
        <v>455</v>
      </c>
      <c r="R920" s="16" t="s">
        <v>11062</v>
      </c>
      <c r="S920" s="16" t="s">
        <v>11063</v>
      </c>
      <c r="T920" s="16" t="s">
        <v>3997</v>
      </c>
      <c r="U920" s="16" t="s">
        <v>15012</v>
      </c>
      <c r="V920" s="16">
        <v>19</v>
      </c>
      <c r="W920" s="16">
        <v>53</v>
      </c>
      <c r="X920" s="16">
        <v>14</v>
      </c>
      <c r="Y920" s="16">
        <v>43</v>
      </c>
      <c r="Z920" s="16">
        <v>51</v>
      </c>
      <c r="AA920" s="16">
        <v>39</v>
      </c>
      <c r="AB920" s="16" t="s">
        <v>455</v>
      </c>
      <c r="AC920" s="16" t="s">
        <v>455</v>
      </c>
      <c r="AD920" s="16" t="s">
        <v>455</v>
      </c>
    </row>
    <row r="921" spans="1:30" s="16" customFormat="1" ht="14.25" customHeight="1">
      <c r="A921" s="16">
        <v>4173</v>
      </c>
      <c r="B921" s="16">
        <v>4173</v>
      </c>
      <c r="C921" s="3">
        <v>41129</v>
      </c>
      <c r="D921" s="3">
        <v>41174</v>
      </c>
      <c r="E921" s="16" t="s">
        <v>1307</v>
      </c>
      <c r="F921" s="16" t="s">
        <v>1540</v>
      </c>
      <c r="G921" s="16" t="s">
        <v>4747</v>
      </c>
      <c r="H921" s="16" t="s">
        <v>8149</v>
      </c>
      <c r="I921" s="3">
        <v>41184</v>
      </c>
      <c r="J921" s="16" t="s">
        <v>6130</v>
      </c>
      <c r="K921" s="16" t="s">
        <v>6131</v>
      </c>
      <c r="L921" s="16" t="s">
        <v>5175</v>
      </c>
      <c r="M921" s="16" t="s">
        <v>15845</v>
      </c>
      <c r="N921" s="16" t="s">
        <v>8150</v>
      </c>
      <c r="O921" s="16" t="s">
        <v>6266</v>
      </c>
      <c r="P921" s="3">
        <v>41184</v>
      </c>
      <c r="Q921" s="16" t="s">
        <v>15846</v>
      </c>
      <c r="R921" s="16" t="s">
        <v>11064</v>
      </c>
      <c r="S921" s="16" t="s">
        <v>11065</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4.25" customHeight="1">
      <c r="A922" s="16">
        <v>4174</v>
      </c>
      <c r="B922" s="16">
        <v>4174</v>
      </c>
      <c r="C922" s="3">
        <v>41129</v>
      </c>
      <c r="D922" s="3">
        <v>41174</v>
      </c>
      <c r="E922" s="16" t="s">
        <v>1307</v>
      </c>
      <c r="F922" s="16" t="s">
        <v>1540</v>
      </c>
      <c r="G922" s="16" t="s">
        <v>4747</v>
      </c>
      <c r="H922" s="16" t="s">
        <v>8151</v>
      </c>
      <c r="I922" s="3">
        <v>41185</v>
      </c>
      <c r="J922" s="16" t="s">
        <v>6132</v>
      </c>
      <c r="K922" s="16" t="s">
        <v>6133</v>
      </c>
      <c r="L922" s="16" t="s">
        <v>6134</v>
      </c>
      <c r="M922" s="16" t="s">
        <v>6135</v>
      </c>
      <c r="N922" s="16" t="s">
        <v>8264</v>
      </c>
      <c r="O922" s="16" t="s">
        <v>3717</v>
      </c>
      <c r="P922" s="3">
        <v>41187</v>
      </c>
      <c r="Q922" s="28" t="s">
        <v>455</v>
      </c>
      <c r="R922" s="16" t="s">
        <v>11066</v>
      </c>
      <c r="S922" s="16" t="s">
        <v>11067</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4.25" customHeight="1">
      <c r="A923" s="16">
        <v>4169</v>
      </c>
      <c r="B923" s="16">
        <v>4169</v>
      </c>
      <c r="C923" s="3">
        <v>41129</v>
      </c>
      <c r="D923" s="3">
        <v>41174</v>
      </c>
      <c r="E923" s="16" t="s">
        <v>1307</v>
      </c>
      <c r="F923" s="16" t="s">
        <v>1540</v>
      </c>
      <c r="G923" s="16" t="s">
        <v>4747</v>
      </c>
      <c r="H923" s="16" t="s">
        <v>8152</v>
      </c>
      <c r="I923" s="3">
        <v>41184</v>
      </c>
      <c r="J923" s="16" t="s">
        <v>6194</v>
      </c>
      <c r="K923" s="16" t="s">
        <v>6195</v>
      </c>
      <c r="L923" s="16" t="s">
        <v>6196</v>
      </c>
      <c r="M923" s="16" t="s">
        <v>6197</v>
      </c>
      <c r="N923" s="16" t="s">
        <v>8413</v>
      </c>
      <c r="O923" s="16" t="s">
        <v>3717</v>
      </c>
      <c r="P923" s="3">
        <v>41193</v>
      </c>
      <c r="Q923" s="28" t="s">
        <v>455</v>
      </c>
      <c r="R923" s="16" t="s">
        <v>11068</v>
      </c>
      <c r="S923" s="16" t="s">
        <v>11069</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4.25" customHeight="1">
      <c r="A924" s="16">
        <v>4150</v>
      </c>
      <c r="B924" s="16">
        <v>4150</v>
      </c>
      <c r="C924" s="3">
        <v>41129</v>
      </c>
      <c r="D924" s="3">
        <v>41174</v>
      </c>
      <c r="E924" s="16" t="s">
        <v>1307</v>
      </c>
      <c r="F924" s="16" t="s">
        <v>1308</v>
      </c>
      <c r="G924" s="16" t="s">
        <v>6198</v>
      </c>
      <c r="H924" s="16" t="s">
        <v>8153</v>
      </c>
      <c r="I924" s="3">
        <v>41162</v>
      </c>
      <c r="J924" s="16" t="s">
        <v>6199</v>
      </c>
      <c r="K924" s="16" t="s">
        <v>6200</v>
      </c>
      <c r="L924" s="16" t="s">
        <v>6201</v>
      </c>
      <c r="M924" s="16" t="s">
        <v>6202</v>
      </c>
      <c r="N924" s="16" t="s">
        <v>5251</v>
      </c>
      <c r="O924" s="16" t="s">
        <v>455</v>
      </c>
      <c r="P924" s="3">
        <v>41187</v>
      </c>
      <c r="Q924" s="28" t="s">
        <v>455</v>
      </c>
      <c r="R924" s="16" t="s">
        <v>11070</v>
      </c>
      <c r="S924" s="16" t="s">
        <v>11071</v>
      </c>
      <c r="T924" s="16" t="s">
        <v>3997</v>
      </c>
      <c r="U924" s="16" t="s">
        <v>455</v>
      </c>
      <c r="V924" s="16">
        <v>22</v>
      </c>
      <c r="W924" s="16">
        <v>28</v>
      </c>
      <c r="X924" s="16">
        <v>6</v>
      </c>
      <c r="Y924" s="16">
        <v>46</v>
      </c>
      <c r="Z924" s="16">
        <v>8</v>
      </c>
      <c r="AA924" s="16">
        <v>55</v>
      </c>
      <c r="AB924" s="16" t="s">
        <v>455</v>
      </c>
      <c r="AC924" s="16" t="s">
        <v>455</v>
      </c>
      <c r="AD924" s="16" t="s">
        <v>455</v>
      </c>
    </row>
    <row r="925" spans="1:30" s="16" customFormat="1" ht="14.25" customHeight="1">
      <c r="A925" s="16">
        <v>4151</v>
      </c>
      <c r="B925" s="16">
        <v>4151</v>
      </c>
      <c r="C925" s="3">
        <v>41129</v>
      </c>
      <c r="D925" s="3">
        <v>41174</v>
      </c>
      <c r="E925" s="16" t="s">
        <v>1307</v>
      </c>
      <c r="F925" s="16" t="s">
        <v>1308</v>
      </c>
      <c r="G925" s="16" t="s">
        <v>6198</v>
      </c>
      <c r="H925" s="16" t="s">
        <v>8265</v>
      </c>
      <c r="I925" s="3">
        <v>41169</v>
      </c>
      <c r="J925" s="16" t="s">
        <v>6203</v>
      </c>
      <c r="K925" s="16" t="s">
        <v>6204</v>
      </c>
      <c r="L925" s="16" t="s">
        <v>6201</v>
      </c>
      <c r="M925" s="16" t="s">
        <v>6205</v>
      </c>
      <c r="N925" s="16" t="s">
        <v>8266</v>
      </c>
      <c r="O925" s="16" t="s">
        <v>7374</v>
      </c>
      <c r="P925" s="3">
        <v>41187</v>
      </c>
      <c r="Q925" s="28" t="s">
        <v>455</v>
      </c>
      <c r="R925" s="16" t="s">
        <v>11072</v>
      </c>
      <c r="S925" s="16" t="s">
        <v>11073</v>
      </c>
      <c r="T925" s="16" t="s">
        <v>3997</v>
      </c>
      <c r="U925" s="16" t="s">
        <v>15046</v>
      </c>
      <c r="V925" s="16">
        <v>22</v>
      </c>
      <c r="W925" s="16">
        <v>28</v>
      </c>
      <c r="X925" s="16">
        <v>24</v>
      </c>
      <c r="Y925" s="16">
        <v>46</v>
      </c>
      <c r="Z925" s="16">
        <v>8</v>
      </c>
      <c r="AA925" s="16">
        <v>40</v>
      </c>
      <c r="AB925" s="16" t="s">
        <v>455</v>
      </c>
      <c r="AC925" s="16" t="s">
        <v>455</v>
      </c>
      <c r="AD925" s="16" t="s">
        <v>455</v>
      </c>
    </row>
    <row r="926" spans="1:30" s="16" customFormat="1" ht="14.25" customHeight="1">
      <c r="A926" s="16">
        <v>4152</v>
      </c>
      <c r="B926" s="16">
        <v>4152</v>
      </c>
      <c r="C926" s="3">
        <v>41129</v>
      </c>
      <c r="D926" s="3">
        <v>41174</v>
      </c>
      <c r="E926" s="16" t="s">
        <v>1307</v>
      </c>
      <c r="F926" s="16" t="s">
        <v>1308</v>
      </c>
      <c r="G926" s="16" t="s">
        <v>6198</v>
      </c>
      <c r="H926" s="16" t="s">
        <v>7586</v>
      </c>
      <c r="I926" s="3">
        <v>41173</v>
      </c>
      <c r="J926" s="16" t="s">
        <v>6206</v>
      </c>
      <c r="K926" s="16" t="s">
        <v>6207</v>
      </c>
      <c r="L926" s="16" t="s">
        <v>6201</v>
      </c>
      <c r="M926" s="16" t="s">
        <v>6208</v>
      </c>
      <c r="N926" s="16" t="s">
        <v>7679</v>
      </c>
      <c r="O926" s="16" t="s">
        <v>7374</v>
      </c>
      <c r="P926" s="3">
        <v>41177</v>
      </c>
      <c r="Q926" s="28" t="s">
        <v>455</v>
      </c>
      <c r="R926" s="16" t="s">
        <v>10871</v>
      </c>
      <c r="S926" s="16" t="s">
        <v>11074</v>
      </c>
      <c r="T926" s="16" t="s">
        <v>3997</v>
      </c>
      <c r="U926" s="16" t="s">
        <v>455</v>
      </c>
      <c r="V926" s="16">
        <v>22</v>
      </c>
      <c r="W926" s="16">
        <v>28</v>
      </c>
      <c r="X926" s="16">
        <v>9</v>
      </c>
      <c r="Y926" s="16">
        <v>45</v>
      </c>
      <c r="Z926" s="16">
        <v>8</v>
      </c>
      <c r="AA926" s="16">
        <v>54</v>
      </c>
      <c r="AB926" s="16" t="s">
        <v>455</v>
      </c>
      <c r="AC926" s="16" t="s">
        <v>455</v>
      </c>
      <c r="AD926" s="16" t="s">
        <v>455</v>
      </c>
    </row>
    <row r="927" spans="1:30" s="16" customFormat="1" ht="14.25" customHeight="1">
      <c r="A927" s="16">
        <v>4153</v>
      </c>
      <c r="B927" s="16">
        <v>4153</v>
      </c>
      <c r="C927" s="3">
        <v>41129</v>
      </c>
      <c r="D927" s="3">
        <v>41174</v>
      </c>
      <c r="E927" s="16" t="s">
        <v>1307</v>
      </c>
      <c r="F927" s="16" t="s">
        <v>1308</v>
      </c>
      <c r="G927" s="16" t="s">
        <v>5902</v>
      </c>
      <c r="H927" s="16" t="s">
        <v>7587</v>
      </c>
      <c r="I927" s="3">
        <v>41169</v>
      </c>
      <c r="J927" s="16" t="s">
        <v>6209</v>
      </c>
      <c r="K927" s="16" t="s">
        <v>6210</v>
      </c>
      <c r="L927" s="16" t="s">
        <v>5905</v>
      </c>
      <c r="M927" s="16" t="s">
        <v>6211</v>
      </c>
      <c r="N927" s="16" t="s">
        <v>7588</v>
      </c>
      <c r="O927" s="16" t="s">
        <v>5620</v>
      </c>
      <c r="P927" s="3">
        <v>41172</v>
      </c>
      <c r="Q927" s="28" t="s">
        <v>455</v>
      </c>
      <c r="R927" s="16" t="s">
        <v>11075</v>
      </c>
      <c r="S927" s="16" t="s">
        <v>11076</v>
      </c>
      <c r="T927" s="16" t="s">
        <v>3997</v>
      </c>
      <c r="U927" s="16" t="s">
        <v>14927</v>
      </c>
      <c r="V927" s="16">
        <v>19</v>
      </c>
      <c r="W927" s="16">
        <v>41</v>
      </c>
      <c r="X927" s="16">
        <v>43</v>
      </c>
      <c r="Y927" s="16">
        <v>46</v>
      </c>
      <c r="Z927" s="16">
        <v>10</v>
      </c>
      <c r="AA927" s="16">
        <v>31</v>
      </c>
      <c r="AB927" s="16" t="s">
        <v>455</v>
      </c>
      <c r="AC927" s="16" t="s">
        <v>455</v>
      </c>
      <c r="AD927" s="16" t="s">
        <v>455</v>
      </c>
    </row>
    <row r="928" spans="1:30" s="16" customFormat="1" ht="14.25" customHeight="1">
      <c r="A928" s="16">
        <v>4154</v>
      </c>
      <c r="B928" s="16">
        <v>4154</v>
      </c>
      <c r="C928" s="3">
        <v>41129</v>
      </c>
      <c r="D928" s="3">
        <v>41174</v>
      </c>
      <c r="E928" s="16" t="s">
        <v>1307</v>
      </c>
      <c r="F928" s="16" t="s">
        <v>1308</v>
      </c>
      <c r="G928" s="16" t="s">
        <v>5902</v>
      </c>
      <c r="H928" s="16" t="s">
        <v>8154</v>
      </c>
      <c r="I928" s="3">
        <v>41169</v>
      </c>
      <c r="J928" s="16" t="s">
        <v>6212</v>
      </c>
      <c r="K928" s="16" t="s">
        <v>6213</v>
      </c>
      <c r="L928" s="16" t="s">
        <v>5905</v>
      </c>
      <c r="M928" s="16" t="s">
        <v>6211</v>
      </c>
      <c r="N928" s="16" t="s">
        <v>8155</v>
      </c>
      <c r="O928" s="16" t="s">
        <v>7205</v>
      </c>
      <c r="P928" s="3">
        <v>41185</v>
      </c>
      <c r="Q928" s="28" t="s">
        <v>455</v>
      </c>
      <c r="R928" s="16" t="s">
        <v>11077</v>
      </c>
      <c r="S928" s="16" t="s">
        <v>11078</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4.25" customHeight="1">
      <c r="A929" s="16">
        <v>4155</v>
      </c>
      <c r="B929" s="16">
        <v>4155</v>
      </c>
      <c r="C929" s="3">
        <v>41129</v>
      </c>
      <c r="D929" s="3">
        <v>41174</v>
      </c>
      <c r="E929" s="16" t="s">
        <v>1307</v>
      </c>
      <c r="F929" s="16" t="s">
        <v>1308</v>
      </c>
      <c r="G929" s="16" t="s">
        <v>5902</v>
      </c>
      <c r="H929" s="16" t="s">
        <v>7589</v>
      </c>
      <c r="I929" s="3">
        <v>41169</v>
      </c>
      <c r="J929" s="16" t="s">
        <v>6214</v>
      </c>
      <c r="K929" s="16" t="s">
        <v>6215</v>
      </c>
      <c r="L929" s="16" t="s">
        <v>5905</v>
      </c>
      <c r="M929" s="16" t="s">
        <v>6211</v>
      </c>
      <c r="N929" s="16" t="s">
        <v>7590</v>
      </c>
      <c r="O929" s="16" t="s">
        <v>5620</v>
      </c>
      <c r="P929" s="3">
        <v>41173</v>
      </c>
      <c r="Q929" s="28" t="s">
        <v>455</v>
      </c>
      <c r="R929" s="16" t="s">
        <v>11079</v>
      </c>
      <c r="S929" s="16" t="s">
        <v>11080</v>
      </c>
      <c r="T929" s="16" t="s">
        <v>3997</v>
      </c>
      <c r="U929" s="16" t="s">
        <v>14843</v>
      </c>
      <c r="V929" s="16">
        <v>19</v>
      </c>
      <c r="W929" s="16">
        <v>42</v>
      </c>
      <c r="X929" s="16">
        <v>19</v>
      </c>
      <c r="Y929" s="16">
        <v>46</v>
      </c>
      <c r="Z929" s="16">
        <v>10</v>
      </c>
      <c r="AA929" s="16">
        <v>39</v>
      </c>
      <c r="AB929" s="16" t="s">
        <v>455</v>
      </c>
      <c r="AC929" s="16" t="s">
        <v>455</v>
      </c>
      <c r="AD929" s="16" t="s">
        <v>455</v>
      </c>
    </row>
    <row r="930" spans="1:30" s="16" customFormat="1" ht="14.25" customHeight="1">
      <c r="A930" s="16">
        <v>4159</v>
      </c>
      <c r="B930" s="16">
        <v>4159</v>
      </c>
      <c r="C930" s="3">
        <v>41129</v>
      </c>
      <c r="D930" s="3">
        <v>41174</v>
      </c>
      <c r="E930" s="16" t="s">
        <v>1307</v>
      </c>
      <c r="F930" s="16" t="s">
        <v>1308</v>
      </c>
      <c r="G930" s="16" t="s">
        <v>1816</v>
      </c>
      <c r="H930" s="16" t="s">
        <v>8156</v>
      </c>
      <c r="I930" s="3">
        <v>41184</v>
      </c>
      <c r="J930" s="16" t="s">
        <v>6216</v>
      </c>
      <c r="K930" s="16" t="s">
        <v>6217</v>
      </c>
      <c r="L930" s="16" t="s">
        <v>4374</v>
      </c>
      <c r="M930" s="16" t="s">
        <v>6218</v>
      </c>
      <c r="N930" s="16" t="s">
        <v>8284</v>
      </c>
      <c r="O930" s="16" t="s">
        <v>7977</v>
      </c>
      <c r="P930" s="3">
        <v>41191</v>
      </c>
      <c r="Q930" s="28" t="s">
        <v>455</v>
      </c>
      <c r="R930" s="16" t="s">
        <v>11081</v>
      </c>
      <c r="S930" s="16" t="s">
        <v>11082</v>
      </c>
      <c r="T930" s="16" t="s">
        <v>3997</v>
      </c>
      <c r="U930" s="16" t="s">
        <v>14845</v>
      </c>
      <c r="V930" s="16">
        <v>20</v>
      </c>
      <c r="W930" s="16">
        <v>58</v>
      </c>
      <c r="X930" s="16">
        <v>39</v>
      </c>
      <c r="Y930" s="16">
        <v>46</v>
      </c>
      <c r="Z930" s="16">
        <v>7</v>
      </c>
      <c r="AA930" s="16">
        <v>31</v>
      </c>
      <c r="AB930" s="16" t="s">
        <v>455</v>
      </c>
      <c r="AC930" s="16" t="s">
        <v>455</v>
      </c>
      <c r="AD930" s="16" t="s">
        <v>455</v>
      </c>
    </row>
    <row r="931" spans="1:30" s="16" customFormat="1" ht="14.25" customHeight="1">
      <c r="A931" s="16">
        <v>4160</v>
      </c>
      <c r="B931" s="16">
        <v>4160</v>
      </c>
      <c r="C931" s="3">
        <v>41129</v>
      </c>
      <c r="D931" s="3">
        <v>41174</v>
      </c>
      <c r="E931" s="16" t="s">
        <v>1307</v>
      </c>
      <c r="F931" s="16" t="s">
        <v>1308</v>
      </c>
      <c r="G931" s="16" t="s">
        <v>1816</v>
      </c>
      <c r="H931" s="16" t="s">
        <v>8157</v>
      </c>
      <c r="I931" s="3">
        <v>41185</v>
      </c>
      <c r="J931" s="16" t="s">
        <v>6219</v>
      </c>
      <c r="K931" s="16" t="s">
        <v>6220</v>
      </c>
      <c r="L931" s="16" t="s">
        <v>4374</v>
      </c>
      <c r="M931" s="16" t="s">
        <v>6221</v>
      </c>
      <c r="N931" s="16" t="s">
        <v>8267</v>
      </c>
      <c r="O931" s="16" t="s">
        <v>7977</v>
      </c>
      <c r="P931" s="3">
        <v>41187</v>
      </c>
      <c r="Q931" s="28" t="s">
        <v>455</v>
      </c>
      <c r="R931" s="16" t="s">
        <v>11083</v>
      </c>
      <c r="S931" s="16" t="s">
        <v>11084</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4.25" customHeight="1">
      <c r="A932" s="16">
        <v>4161</v>
      </c>
      <c r="B932" s="16">
        <v>4161</v>
      </c>
      <c r="C932" s="3">
        <v>41129</v>
      </c>
      <c r="D932" s="3">
        <v>41174</v>
      </c>
      <c r="E932" s="16" t="s">
        <v>1307</v>
      </c>
      <c r="F932" s="16" t="s">
        <v>1308</v>
      </c>
      <c r="G932" s="16" t="s">
        <v>1816</v>
      </c>
      <c r="H932" s="16" t="s">
        <v>8268</v>
      </c>
      <c r="I932" s="3">
        <v>41187</v>
      </c>
      <c r="J932" s="16" t="s">
        <v>6222</v>
      </c>
      <c r="K932" s="16" t="s">
        <v>6223</v>
      </c>
      <c r="L932" s="16" t="s">
        <v>4374</v>
      </c>
      <c r="M932" s="16" t="s">
        <v>6224</v>
      </c>
      <c r="N932" s="16" t="s">
        <v>8414</v>
      </c>
      <c r="O932" s="16" t="s">
        <v>7977</v>
      </c>
      <c r="P932" s="3">
        <v>41197</v>
      </c>
      <c r="Q932" s="28" t="s">
        <v>455</v>
      </c>
      <c r="R932" s="16" t="s">
        <v>11085</v>
      </c>
      <c r="S932" s="16" t="s">
        <v>11086</v>
      </c>
      <c r="T932" s="16" t="s">
        <v>3997</v>
      </c>
      <c r="U932" s="16" t="s">
        <v>14845</v>
      </c>
      <c r="V932" s="16">
        <v>20</v>
      </c>
      <c r="W932" s="16">
        <v>58</v>
      </c>
      <c r="X932" s="16">
        <v>3</v>
      </c>
      <c r="Y932" s="16">
        <v>46</v>
      </c>
      <c r="Z932" s="16">
        <v>7</v>
      </c>
      <c r="AA932" s="16">
        <v>58</v>
      </c>
      <c r="AB932" s="16" t="s">
        <v>455</v>
      </c>
      <c r="AC932" s="16" t="s">
        <v>455</v>
      </c>
      <c r="AD932" s="16" t="s">
        <v>455</v>
      </c>
    </row>
    <row r="933" spans="1:30" s="16" customFormat="1" ht="14.25" customHeight="1">
      <c r="A933" s="16">
        <v>4162</v>
      </c>
      <c r="B933" s="16">
        <v>4162</v>
      </c>
      <c r="C933" s="3">
        <v>41129</v>
      </c>
      <c r="D933" s="3">
        <v>41174</v>
      </c>
      <c r="E933" s="16" t="s">
        <v>1307</v>
      </c>
      <c r="F933" s="16" t="s">
        <v>1308</v>
      </c>
      <c r="G933" s="16" t="s">
        <v>1816</v>
      </c>
      <c r="H933" s="16" t="s">
        <v>8158</v>
      </c>
      <c r="I933" s="3">
        <v>41197</v>
      </c>
      <c r="J933" s="16" t="s">
        <v>6225</v>
      </c>
      <c r="K933" s="16" t="s">
        <v>6226</v>
      </c>
      <c r="L933" s="16" t="s">
        <v>4374</v>
      </c>
      <c r="M933" s="16" t="s">
        <v>6227</v>
      </c>
      <c r="N933" s="16" t="s">
        <v>8269</v>
      </c>
      <c r="O933" s="16" t="s">
        <v>7977</v>
      </c>
      <c r="P933" s="3">
        <v>41187</v>
      </c>
      <c r="Q933" s="28" t="s">
        <v>455</v>
      </c>
      <c r="R933" s="16" t="s">
        <v>11087</v>
      </c>
      <c r="S933" s="16" t="s">
        <v>11088</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4.25" customHeight="1">
      <c r="A934" s="16">
        <v>4212</v>
      </c>
      <c r="B934" s="16">
        <v>4212</v>
      </c>
      <c r="C934" s="3">
        <v>41141</v>
      </c>
      <c r="D934" s="3">
        <v>41186</v>
      </c>
      <c r="E934" s="16" t="s">
        <v>1307</v>
      </c>
      <c r="F934" s="16" t="s">
        <v>1308</v>
      </c>
      <c r="G934" s="16" t="s">
        <v>4755</v>
      </c>
      <c r="H934" s="16" t="s">
        <v>7591</v>
      </c>
      <c r="I934" s="3">
        <v>41173</v>
      </c>
      <c r="J934" s="16" t="s">
        <v>6313</v>
      </c>
      <c r="K934" s="16" t="s">
        <v>6314</v>
      </c>
      <c r="L934" s="16" t="s">
        <v>5176</v>
      </c>
      <c r="M934" s="16" t="s">
        <v>6315</v>
      </c>
      <c r="N934" s="16" t="s">
        <v>7680</v>
      </c>
      <c r="O934" s="16" t="s">
        <v>5783</v>
      </c>
      <c r="P934" s="3">
        <v>41176</v>
      </c>
      <c r="Q934" s="28" t="s">
        <v>455</v>
      </c>
      <c r="R934" s="16" t="s">
        <v>11089</v>
      </c>
      <c r="S934" s="16" t="s">
        <v>11090</v>
      </c>
      <c r="T934" s="16" t="s">
        <v>3997</v>
      </c>
      <c r="U934" s="16" t="s">
        <v>14908</v>
      </c>
      <c r="V934" s="16">
        <v>20</v>
      </c>
      <c r="W934" s="16">
        <v>28</v>
      </c>
      <c r="X934" s="16">
        <v>30</v>
      </c>
      <c r="Y934" s="16">
        <v>45</v>
      </c>
      <c r="Z934" s="16">
        <v>2</v>
      </c>
      <c r="AA934" s="16">
        <v>6</v>
      </c>
      <c r="AB934" s="16" t="s">
        <v>455</v>
      </c>
      <c r="AC934" s="16" t="s">
        <v>455</v>
      </c>
      <c r="AD934" s="16" t="s">
        <v>455</v>
      </c>
    </row>
    <row r="935" spans="1:30" s="16" customFormat="1" ht="14.25" customHeight="1">
      <c r="A935" s="16">
        <v>4211</v>
      </c>
      <c r="B935" s="16">
        <v>4211</v>
      </c>
      <c r="C935" s="3">
        <v>41141</v>
      </c>
      <c r="D935" s="3">
        <v>41186</v>
      </c>
      <c r="E935" s="16" t="s">
        <v>1307</v>
      </c>
      <c r="F935" s="16" t="s">
        <v>1308</v>
      </c>
      <c r="G935" s="16" t="s">
        <v>4755</v>
      </c>
      <c r="H935" s="16" t="s">
        <v>13557</v>
      </c>
      <c r="I935" s="3">
        <v>41276</v>
      </c>
      <c r="J935" s="16" t="s">
        <v>6316</v>
      </c>
      <c r="K935" s="16" t="s">
        <v>6317</v>
      </c>
      <c r="L935" s="16" t="s">
        <v>5176</v>
      </c>
      <c r="M935" s="16" t="s">
        <v>6318</v>
      </c>
      <c r="N935" s="16" t="s">
        <v>13558</v>
      </c>
      <c r="O935" s="16" t="s">
        <v>11915</v>
      </c>
      <c r="P935" s="3">
        <v>41278</v>
      </c>
      <c r="Q935" s="28" t="s">
        <v>455</v>
      </c>
      <c r="R935" s="16" t="s">
        <v>13559</v>
      </c>
      <c r="S935" s="16" t="s">
        <v>11091</v>
      </c>
      <c r="T935" s="16" t="s">
        <v>3997</v>
      </c>
      <c r="U935" s="16" t="s">
        <v>14877</v>
      </c>
      <c r="V935" s="16">
        <v>20</v>
      </c>
      <c r="W935" s="16">
        <v>28</v>
      </c>
      <c r="X935" s="16">
        <v>15</v>
      </c>
      <c r="Y935" s="16">
        <v>45</v>
      </c>
      <c r="Z935" s="16">
        <v>7</v>
      </c>
      <c r="AA935" s="16">
        <v>27</v>
      </c>
      <c r="AB935" s="16" t="s">
        <v>455</v>
      </c>
      <c r="AC935" s="16" t="s">
        <v>455</v>
      </c>
      <c r="AD935" s="16" t="s">
        <v>455</v>
      </c>
    </row>
    <row r="936" spans="1:30" s="16" customFormat="1" ht="14.25" customHeight="1">
      <c r="A936" s="16">
        <v>4210</v>
      </c>
      <c r="B936" s="16">
        <v>4210</v>
      </c>
      <c r="C936" s="3">
        <v>41141</v>
      </c>
      <c r="D936" s="3">
        <v>41186</v>
      </c>
      <c r="E936" s="16" t="s">
        <v>1307</v>
      </c>
      <c r="F936" s="16" t="s">
        <v>1308</v>
      </c>
      <c r="G936" s="16" t="s">
        <v>4755</v>
      </c>
      <c r="H936" s="16" t="s">
        <v>13560</v>
      </c>
      <c r="I936" s="3">
        <v>41276</v>
      </c>
      <c r="J936" s="16" t="s">
        <v>6319</v>
      </c>
      <c r="K936" s="16" t="s">
        <v>12749</v>
      </c>
      <c r="L936" s="16" t="s">
        <v>5176</v>
      </c>
      <c r="M936" s="16" t="s">
        <v>6320</v>
      </c>
      <c r="N936" s="16" t="s">
        <v>13579</v>
      </c>
      <c r="O936" s="16" t="s">
        <v>11915</v>
      </c>
      <c r="P936" s="3">
        <v>41281</v>
      </c>
      <c r="Q936" s="28" t="s">
        <v>455</v>
      </c>
      <c r="R936" s="16" t="s">
        <v>13561</v>
      </c>
      <c r="S936" s="16" t="s">
        <v>11092</v>
      </c>
      <c r="T936" s="16" t="s">
        <v>3997</v>
      </c>
      <c r="U936" s="16" t="s">
        <v>14908</v>
      </c>
      <c r="V936" s="16">
        <v>20</v>
      </c>
      <c r="W936" s="16">
        <v>28</v>
      </c>
      <c r="X936" s="16">
        <v>25</v>
      </c>
      <c r="Y936" s="16">
        <v>45</v>
      </c>
      <c r="Z936" s="16">
        <v>7</v>
      </c>
      <c r="AA936" s="16">
        <v>9</v>
      </c>
      <c r="AB936" s="16" t="s">
        <v>455</v>
      </c>
      <c r="AC936" s="16" t="s">
        <v>455</v>
      </c>
      <c r="AD936" s="16" t="s">
        <v>455</v>
      </c>
    </row>
    <row r="937" spans="1:30" s="16" customFormat="1" ht="14.25" customHeight="1">
      <c r="A937" s="16">
        <v>4209</v>
      </c>
      <c r="B937" s="16">
        <v>4209</v>
      </c>
      <c r="C937" s="3">
        <v>41141</v>
      </c>
      <c r="D937" s="3">
        <v>41186</v>
      </c>
      <c r="E937" s="16" t="s">
        <v>1307</v>
      </c>
      <c r="F937" s="16" t="s">
        <v>1308</v>
      </c>
      <c r="G937" s="16" t="s">
        <v>4755</v>
      </c>
      <c r="H937" s="16" t="s">
        <v>7592</v>
      </c>
      <c r="I937" s="3">
        <v>41172</v>
      </c>
      <c r="J937" s="16" t="s">
        <v>6321</v>
      </c>
      <c r="K937" s="16" t="s">
        <v>6322</v>
      </c>
      <c r="L937" s="16" t="s">
        <v>5176</v>
      </c>
      <c r="M937" s="16" t="s">
        <v>6323</v>
      </c>
      <c r="N937" s="16" t="s">
        <v>13562</v>
      </c>
      <c r="O937" s="16" t="s">
        <v>11915</v>
      </c>
      <c r="P937" s="3">
        <v>41281</v>
      </c>
      <c r="Q937" s="28" t="s">
        <v>455</v>
      </c>
      <c r="R937" s="16" t="s">
        <v>11093</v>
      </c>
      <c r="S937" s="16" t="s">
        <v>11094</v>
      </c>
      <c r="T937" s="16" t="s">
        <v>14834</v>
      </c>
      <c r="U937" s="16" t="s">
        <v>14853</v>
      </c>
      <c r="V937" s="16">
        <v>20</v>
      </c>
      <c r="W937" s="16">
        <v>28</v>
      </c>
      <c r="X937" s="16">
        <v>23</v>
      </c>
      <c r="Y937" s="16">
        <v>45</v>
      </c>
      <c r="Z937" s="16">
        <v>7</v>
      </c>
      <c r="AA937" s="16">
        <v>18</v>
      </c>
      <c r="AB937" s="16" t="s">
        <v>455</v>
      </c>
      <c r="AC937" s="16" t="s">
        <v>455</v>
      </c>
      <c r="AD937" s="16" t="s">
        <v>455</v>
      </c>
    </row>
    <row r="938" spans="1:30" s="16" customFormat="1" ht="14.25" customHeight="1">
      <c r="A938" s="16">
        <v>4208</v>
      </c>
      <c r="B938" s="16">
        <v>4208</v>
      </c>
      <c r="C938" s="3">
        <v>41141</v>
      </c>
      <c r="D938" s="3">
        <v>41186</v>
      </c>
      <c r="E938" s="16" t="s">
        <v>1307</v>
      </c>
      <c r="F938" s="16" t="s">
        <v>1308</v>
      </c>
      <c r="G938" s="16" t="s">
        <v>4755</v>
      </c>
      <c r="H938" s="16" t="s">
        <v>7593</v>
      </c>
      <c r="I938" s="3">
        <v>41172</v>
      </c>
      <c r="J938" s="16" t="s">
        <v>15485</v>
      </c>
      <c r="K938" s="16" t="s">
        <v>6324</v>
      </c>
      <c r="L938" s="16" t="s">
        <v>5176</v>
      </c>
      <c r="M938" s="16" t="s">
        <v>6325</v>
      </c>
      <c r="N938" s="16" t="s">
        <v>7594</v>
      </c>
      <c r="O938" s="16" t="s">
        <v>5743</v>
      </c>
      <c r="P938" s="3">
        <v>41173</v>
      </c>
      <c r="Q938" s="28" t="s">
        <v>455</v>
      </c>
      <c r="R938" s="16" t="s">
        <v>11095</v>
      </c>
      <c r="S938" s="16" t="s">
        <v>11096</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4.25" customHeight="1">
      <c r="A939" s="16">
        <v>4207</v>
      </c>
      <c r="B939" s="16">
        <v>4207</v>
      </c>
      <c r="C939" s="3">
        <v>41141</v>
      </c>
      <c r="D939" s="3">
        <v>41141</v>
      </c>
      <c r="E939" s="16" t="s">
        <v>1307</v>
      </c>
      <c r="F939" s="16" t="s">
        <v>1308</v>
      </c>
      <c r="G939" s="16" t="s">
        <v>4755</v>
      </c>
      <c r="H939" s="16" t="s">
        <v>7595</v>
      </c>
      <c r="I939" s="3">
        <v>41172</v>
      </c>
      <c r="J939" s="16" t="s">
        <v>15223</v>
      </c>
      <c r="K939" s="16" t="s">
        <v>15224</v>
      </c>
      <c r="L939" s="16" t="s">
        <v>5176</v>
      </c>
      <c r="M939" s="16" t="s">
        <v>6326</v>
      </c>
      <c r="N939" s="16" t="s">
        <v>7596</v>
      </c>
      <c r="O939" s="16" t="s">
        <v>5783</v>
      </c>
      <c r="P939" s="3">
        <v>41173</v>
      </c>
      <c r="Q939" s="28" t="s">
        <v>455</v>
      </c>
      <c r="R939" s="16" t="s">
        <v>11097</v>
      </c>
      <c r="S939" s="16" t="s">
        <v>11098</v>
      </c>
      <c r="T939" s="16" t="s">
        <v>3997</v>
      </c>
      <c r="U939" s="16" t="s">
        <v>14908</v>
      </c>
      <c r="V939" s="16">
        <v>20</v>
      </c>
      <c r="W939" s="16">
        <v>28</v>
      </c>
      <c r="X939" s="16">
        <v>23</v>
      </c>
      <c r="Y939" s="16">
        <v>45</v>
      </c>
      <c r="Z939" s="16">
        <v>7</v>
      </c>
      <c r="AA939" s="16">
        <v>27</v>
      </c>
      <c r="AB939" s="16" t="s">
        <v>455</v>
      </c>
      <c r="AC939" s="16" t="s">
        <v>455</v>
      </c>
      <c r="AD939" s="16" t="s">
        <v>455</v>
      </c>
    </row>
    <row r="940" spans="1:30" s="16" customFormat="1" ht="14.25" customHeight="1">
      <c r="A940" s="16">
        <v>4198</v>
      </c>
      <c r="B940" s="16">
        <v>4198</v>
      </c>
      <c r="C940" s="3">
        <v>41141</v>
      </c>
      <c r="D940" s="3">
        <v>41186</v>
      </c>
      <c r="E940" s="16" t="s">
        <v>1307</v>
      </c>
      <c r="F940" s="16" t="s">
        <v>1308</v>
      </c>
      <c r="G940" s="16" t="s">
        <v>164</v>
      </c>
      <c r="H940" s="16" t="s">
        <v>7542</v>
      </c>
      <c r="I940" s="3">
        <v>41166</v>
      </c>
      <c r="J940" s="16" t="s">
        <v>6327</v>
      </c>
      <c r="K940" s="16" t="s">
        <v>6328</v>
      </c>
      <c r="L940" s="16" t="s">
        <v>4188</v>
      </c>
      <c r="M940" s="16" t="s">
        <v>6329</v>
      </c>
      <c r="N940" s="16" t="s">
        <v>7543</v>
      </c>
      <c r="O940" s="16" t="s">
        <v>7556</v>
      </c>
      <c r="P940" s="3">
        <v>41171</v>
      </c>
      <c r="Q940" s="28" t="s">
        <v>455</v>
      </c>
      <c r="R940" s="16" t="s">
        <v>11099</v>
      </c>
      <c r="S940" s="16" t="s">
        <v>11100</v>
      </c>
      <c r="T940" s="16" t="s">
        <v>3997</v>
      </c>
      <c r="U940" s="16" t="s">
        <v>15021</v>
      </c>
      <c r="V940" s="16">
        <v>20</v>
      </c>
      <c r="W940" s="16">
        <v>2</v>
      </c>
      <c r="X940" s="16">
        <v>6</v>
      </c>
      <c r="Y940" s="16">
        <v>48</v>
      </c>
      <c r="Z940" s="16">
        <v>55</v>
      </c>
      <c r="AA940" s="16">
        <v>41</v>
      </c>
      <c r="AB940" s="16" t="s">
        <v>455</v>
      </c>
      <c r="AC940" s="16" t="s">
        <v>455</v>
      </c>
      <c r="AD940" s="16" t="s">
        <v>455</v>
      </c>
    </row>
    <row r="941" spans="1:30" s="16" customFormat="1" ht="14.25" customHeight="1">
      <c r="A941" s="16">
        <v>4194</v>
      </c>
      <c r="B941" s="16">
        <v>4194</v>
      </c>
      <c r="C941" s="3">
        <v>41141</v>
      </c>
      <c r="D941" s="3">
        <v>41186</v>
      </c>
      <c r="E941" s="16" t="s">
        <v>1307</v>
      </c>
      <c r="F941" s="16" t="s">
        <v>1308</v>
      </c>
      <c r="G941" s="16" t="s">
        <v>164</v>
      </c>
      <c r="H941" s="16" t="s">
        <v>7597</v>
      </c>
      <c r="I941" s="3">
        <v>41166</v>
      </c>
      <c r="J941" s="16" t="s">
        <v>6330</v>
      </c>
      <c r="K941" s="16" t="s">
        <v>6331</v>
      </c>
      <c r="L941" s="16" t="s">
        <v>4188</v>
      </c>
      <c r="M941" s="16" t="s">
        <v>6332</v>
      </c>
      <c r="N941" s="16" t="s">
        <v>7598</v>
      </c>
      <c r="O941" s="16" t="s">
        <v>7556</v>
      </c>
      <c r="P941" s="3">
        <v>41173</v>
      </c>
      <c r="Q941" s="28" t="s">
        <v>455</v>
      </c>
      <c r="R941" s="16" t="s">
        <v>11101</v>
      </c>
      <c r="S941" s="16" t="s">
        <v>11102</v>
      </c>
      <c r="T941" s="16" t="s">
        <v>3997</v>
      </c>
      <c r="U941" s="16" t="s">
        <v>15012</v>
      </c>
      <c r="V941" s="16">
        <v>20</v>
      </c>
      <c r="W941" s="16">
        <v>1</v>
      </c>
      <c r="X941" s="16">
        <v>11</v>
      </c>
      <c r="Y941" s="16">
        <v>48</v>
      </c>
      <c r="Z941" s="16">
        <v>55</v>
      </c>
      <c r="AA941" s="16">
        <v>20</v>
      </c>
      <c r="AB941" s="16" t="s">
        <v>455</v>
      </c>
      <c r="AC941" s="16" t="s">
        <v>455</v>
      </c>
      <c r="AD941" s="16" t="s">
        <v>455</v>
      </c>
    </row>
    <row r="942" spans="1:30" s="16" customFormat="1" ht="14.25" customHeight="1">
      <c r="A942" s="16">
        <v>4197</v>
      </c>
      <c r="B942" s="16">
        <v>4197</v>
      </c>
      <c r="C942" s="3">
        <v>41141</v>
      </c>
      <c r="D942" s="3">
        <v>41186</v>
      </c>
      <c r="E942" s="16" t="s">
        <v>1307</v>
      </c>
      <c r="F942" s="16" t="s">
        <v>1308</v>
      </c>
      <c r="G942" s="16" t="s">
        <v>164</v>
      </c>
      <c r="H942" s="16" t="s">
        <v>7416</v>
      </c>
      <c r="I942" s="3">
        <v>41166</v>
      </c>
      <c r="J942" s="16" t="s">
        <v>6333</v>
      </c>
      <c r="K942" s="16" t="s">
        <v>6334</v>
      </c>
      <c r="L942" s="16" t="s">
        <v>4188</v>
      </c>
      <c r="M942" s="16" t="s">
        <v>6335</v>
      </c>
      <c r="N942" s="16" t="s">
        <v>7599</v>
      </c>
      <c r="O942" s="16" t="s">
        <v>7556</v>
      </c>
      <c r="P942" s="3">
        <v>41172</v>
      </c>
      <c r="Q942" s="28" t="s">
        <v>455</v>
      </c>
      <c r="R942" s="16" t="s">
        <v>11103</v>
      </c>
      <c r="S942" s="16" t="s">
        <v>11104</v>
      </c>
      <c r="T942" s="16" t="s">
        <v>3997</v>
      </c>
      <c r="U942" s="16" t="s">
        <v>15012</v>
      </c>
      <c r="V942" s="16">
        <v>20</v>
      </c>
      <c r="W942" s="16">
        <v>0</v>
      </c>
      <c r="X942" s="16">
        <v>53</v>
      </c>
      <c r="Y942" s="16">
        <v>48</v>
      </c>
      <c r="Z942" s="16">
        <v>56</v>
      </c>
      <c r="AA942" s="16">
        <v>5</v>
      </c>
      <c r="AB942" s="16" t="s">
        <v>455</v>
      </c>
      <c r="AC942" s="16" t="s">
        <v>455</v>
      </c>
      <c r="AD942" s="16" t="s">
        <v>455</v>
      </c>
    </row>
    <row r="943" spans="1:30" s="16" customFormat="1" ht="14.25" customHeight="1">
      <c r="A943" s="16">
        <v>4195</v>
      </c>
      <c r="B943" s="16">
        <v>4195</v>
      </c>
      <c r="C943" s="3">
        <v>41141</v>
      </c>
      <c r="D943" s="3">
        <v>41186</v>
      </c>
      <c r="E943" s="16" t="s">
        <v>1307</v>
      </c>
      <c r="F943" s="16" t="s">
        <v>1308</v>
      </c>
      <c r="G943" s="16" t="s">
        <v>164</v>
      </c>
      <c r="H943" s="16" t="s">
        <v>7600</v>
      </c>
      <c r="I943" s="3">
        <v>41166</v>
      </c>
      <c r="J943" s="16" t="s">
        <v>6336</v>
      </c>
      <c r="K943" s="16" t="s">
        <v>15047</v>
      </c>
      <c r="L943" s="16" t="s">
        <v>4188</v>
      </c>
      <c r="M943" s="16" t="s">
        <v>6337</v>
      </c>
      <c r="N943" s="16" t="s">
        <v>7601</v>
      </c>
      <c r="O943" s="16" t="s">
        <v>7556</v>
      </c>
      <c r="P943" s="3">
        <v>41173</v>
      </c>
      <c r="Q943" s="28" t="s">
        <v>455</v>
      </c>
      <c r="R943" s="16" t="s">
        <v>11105</v>
      </c>
      <c r="S943" s="16" t="s">
        <v>11106</v>
      </c>
      <c r="T943" s="16" t="s">
        <v>3997</v>
      </c>
      <c r="U943" s="16" t="s">
        <v>14857</v>
      </c>
      <c r="V943" s="16">
        <v>20</v>
      </c>
      <c r="W943" s="16">
        <v>1</v>
      </c>
      <c r="X943" s="16">
        <v>57</v>
      </c>
      <c r="Y943" s="16">
        <v>48</v>
      </c>
      <c r="Z943" s="16">
        <v>56</v>
      </c>
      <c r="AA943" s="16">
        <v>30</v>
      </c>
      <c r="AB943" s="16" t="s">
        <v>455</v>
      </c>
      <c r="AC943" s="16" t="s">
        <v>455</v>
      </c>
      <c r="AD943" s="16" t="s">
        <v>455</v>
      </c>
    </row>
    <row r="944" spans="1:30" s="16" customFormat="1" ht="14.25" customHeight="1">
      <c r="A944" s="16">
        <v>4196</v>
      </c>
      <c r="B944" s="16">
        <v>4196</v>
      </c>
      <c r="C944" s="3">
        <v>41141</v>
      </c>
      <c r="D944" s="3">
        <v>41186</v>
      </c>
      <c r="E944" s="16" t="s">
        <v>1307</v>
      </c>
      <c r="F944" s="16" t="s">
        <v>1308</v>
      </c>
      <c r="G944" s="16" t="s">
        <v>164</v>
      </c>
      <c r="H944" s="16" t="s">
        <v>7544</v>
      </c>
      <c r="I944" s="3">
        <v>41166</v>
      </c>
      <c r="J944" s="16" t="s">
        <v>6338</v>
      </c>
      <c r="K944" s="16" t="s">
        <v>6339</v>
      </c>
      <c r="L944" s="16" t="s">
        <v>4188</v>
      </c>
      <c r="M944" s="16" t="s">
        <v>6340</v>
      </c>
      <c r="N944" s="16" t="s">
        <v>7602</v>
      </c>
      <c r="O944" s="16" t="s">
        <v>7556</v>
      </c>
      <c r="P944" s="3">
        <v>41173</v>
      </c>
      <c r="Q944" s="28" t="s">
        <v>455</v>
      </c>
      <c r="R944" s="16" t="s">
        <v>11107</v>
      </c>
      <c r="S944" s="16" t="s">
        <v>11108</v>
      </c>
      <c r="T944" s="16" t="s">
        <v>3997</v>
      </c>
      <c r="U944" s="16" t="s">
        <v>14845</v>
      </c>
      <c r="V944" s="16">
        <v>20</v>
      </c>
      <c r="W944" s="16">
        <v>1</v>
      </c>
      <c r="X944" s="16">
        <v>17</v>
      </c>
      <c r="Y944" s="16">
        <v>48</v>
      </c>
      <c r="Z944" s="16">
        <v>55</v>
      </c>
      <c r="AA944" s="16">
        <v>5</v>
      </c>
      <c r="AB944" s="16" t="s">
        <v>455</v>
      </c>
      <c r="AC944" s="16" t="s">
        <v>455</v>
      </c>
      <c r="AD944" s="16" t="s">
        <v>455</v>
      </c>
    </row>
    <row r="945" spans="1:30" s="16" customFormat="1" ht="14.25" customHeight="1">
      <c r="A945" s="16">
        <v>4190</v>
      </c>
      <c r="B945" s="16">
        <v>4190</v>
      </c>
      <c r="C945" s="3">
        <v>41138</v>
      </c>
      <c r="D945" s="3">
        <v>41183</v>
      </c>
      <c r="E945" s="16" t="s">
        <v>1307</v>
      </c>
      <c r="F945" s="16" t="s">
        <v>1308</v>
      </c>
      <c r="G945" s="16" t="s">
        <v>6341</v>
      </c>
      <c r="H945" s="16" t="s">
        <v>8554</v>
      </c>
      <c r="I945" s="3">
        <v>41200</v>
      </c>
      <c r="J945" s="16" t="s">
        <v>6342</v>
      </c>
      <c r="K945" s="16" t="s">
        <v>6343</v>
      </c>
      <c r="L945" s="16" t="s">
        <v>6344</v>
      </c>
      <c r="M945" s="16" t="s">
        <v>6345</v>
      </c>
      <c r="N945" s="16" t="s">
        <v>8555</v>
      </c>
      <c r="O945" s="16" t="s">
        <v>7977</v>
      </c>
      <c r="P945" s="3">
        <v>41200</v>
      </c>
      <c r="Q945" s="28" t="s">
        <v>455</v>
      </c>
      <c r="R945" s="16" t="s">
        <v>11109</v>
      </c>
      <c r="S945" s="16" t="s">
        <v>11110</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4.25" customHeight="1">
      <c r="A946" s="16">
        <v>4189</v>
      </c>
      <c r="B946" s="16">
        <v>4189</v>
      </c>
      <c r="C946" s="3">
        <v>41138</v>
      </c>
      <c r="D946" s="3">
        <v>41183</v>
      </c>
      <c r="E946" s="16" t="s">
        <v>1307</v>
      </c>
      <c r="F946" s="16" t="s">
        <v>1308</v>
      </c>
      <c r="G946" s="16" t="s">
        <v>6341</v>
      </c>
      <c r="H946" s="16" t="s">
        <v>8556</v>
      </c>
      <c r="I946" s="3">
        <v>41197</v>
      </c>
      <c r="J946" s="16" t="s">
        <v>6346</v>
      </c>
      <c r="K946" s="16" t="s">
        <v>6347</v>
      </c>
      <c r="L946" s="16" t="s">
        <v>6344</v>
      </c>
      <c r="M946" s="16" t="s">
        <v>6348</v>
      </c>
      <c r="N946" s="16" t="s">
        <v>8557</v>
      </c>
      <c r="O946" s="16" t="s">
        <v>7977</v>
      </c>
      <c r="P946" s="3">
        <v>41201</v>
      </c>
      <c r="Q946" s="28" t="s">
        <v>455</v>
      </c>
      <c r="R946" s="16" t="s">
        <v>11111</v>
      </c>
      <c r="S946" s="16" t="s">
        <v>11112</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4.25" customHeight="1">
      <c r="A947" s="16">
        <v>4188</v>
      </c>
      <c r="B947" s="16">
        <v>4188</v>
      </c>
      <c r="C947" s="3">
        <v>41138</v>
      </c>
      <c r="D947" s="3">
        <v>41183</v>
      </c>
      <c r="E947" s="16" t="s">
        <v>1307</v>
      </c>
      <c r="F947" s="16" t="s">
        <v>1308</v>
      </c>
      <c r="G947" s="16" t="s">
        <v>6341</v>
      </c>
      <c r="H947" s="16" t="s">
        <v>20788</v>
      </c>
      <c r="I947" s="3">
        <v>41198</v>
      </c>
      <c r="J947" s="16" t="s">
        <v>6349</v>
      </c>
      <c r="K947" s="16" t="s">
        <v>15225</v>
      </c>
      <c r="L947" s="16" t="s">
        <v>6344</v>
      </c>
      <c r="M947" s="16" t="s">
        <v>6345</v>
      </c>
      <c r="N947" s="16" t="s">
        <v>8483</v>
      </c>
      <c r="O947" s="16" t="s">
        <v>7977</v>
      </c>
      <c r="P947" s="3">
        <v>41198</v>
      </c>
      <c r="Q947" s="28" t="s">
        <v>455</v>
      </c>
      <c r="R947" s="16" t="s">
        <v>11113</v>
      </c>
      <c r="S947" s="16" t="s">
        <v>11114</v>
      </c>
      <c r="T947" s="16" t="s">
        <v>3997</v>
      </c>
      <c r="U947" s="16" t="s">
        <v>15012</v>
      </c>
      <c r="V947" s="16">
        <v>20</v>
      </c>
      <c r="W947" s="16">
        <v>46</v>
      </c>
      <c r="X947" s="16">
        <v>2</v>
      </c>
      <c r="Y947" s="16">
        <v>45</v>
      </c>
      <c r="Z947" s="16">
        <v>55</v>
      </c>
      <c r="AA947" s="16">
        <v>2</v>
      </c>
      <c r="AB947" s="16" t="s">
        <v>455</v>
      </c>
      <c r="AC947" s="16" t="s">
        <v>455</v>
      </c>
      <c r="AD947" s="16" t="s">
        <v>455</v>
      </c>
    </row>
    <row r="948" spans="1:30" s="16" customFormat="1" ht="14.25" customHeight="1">
      <c r="A948" s="16">
        <v>4187</v>
      </c>
      <c r="B948" s="16">
        <v>4187</v>
      </c>
      <c r="C948" s="3">
        <v>41138</v>
      </c>
      <c r="D948" s="3">
        <v>41183</v>
      </c>
      <c r="E948" s="16" t="s">
        <v>1307</v>
      </c>
      <c r="F948" s="16" t="s">
        <v>1308</v>
      </c>
      <c r="G948" s="16" t="s">
        <v>6341</v>
      </c>
      <c r="H948" s="16" t="s">
        <v>8558</v>
      </c>
      <c r="I948" s="3">
        <v>41200</v>
      </c>
      <c r="J948" s="16" t="s">
        <v>6350</v>
      </c>
      <c r="K948" s="16" t="s">
        <v>15226</v>
      </c>
      <c r="L948" s="16" t="s">
        <v>6344</v>
      </c>
      <c r="M948" s="16" t="s">
        <v>6345</v>
      </c>
      <c r="N948" s="16" t="s">
        <v>8559</v>
      </c>
      <c r="O948" s="16" t="s">
        <v>7977</v>
      </c>
      <c r="P948" s="3">
        <v>41204</v>
      </c>
      <c r="Q948" s="28" t="s">
        <v>455</v>
      </c>
      <c r="R948" s="16" t="s">
        <v>11115</v>
      </c>
      <c r="S948" s="16" t="s">
        <v>11116</v>
      </c>
      <c r="T948" s="16" t="s">
        <v>3997</v>
      </c>
      <c r="U948" s="16" t="s">
        <v>15026</v>
      </c>
      <c r="V948" s="16">
        <v>20</v>
      </c>
      <c r="W948" s="16">
        <v>45</v>
      </c>
      <c r="X948" s="16">
        <v>20</v>
      </c>
      <c r="Y948" s="16">
        <v>45</v>
      </c>
      <c r="Z948" s="16">
        <v>55</v>
      </c>
      <c r="AA948" s="16">
        <v>3</v>
      </c>
      <c r="AB948" s="16" t="s">
        <v>455</v>
      </c>
      <c r="AC948" s="16" t="s">
        <v>455</v>
      </c>
      <c r="AD948" s="16" t="s">
        <v>455</v>
      </c>
    </row>
    <row r="949" spans="1:30" s="16" customFormat="1" ht="14.25" customHeight="1">
      <c r="A949" s="16">
        <v>4186</v>
      </c>
      <c r="B949" s="16">
        <v>4186</v>
      </c>
      <c r="C949" s="3">
        <v>41138</v>
      </c>
      <c r="D949" s="3">
        <v>41183</v>
      </c>
      <c r="E949" s="16" t="s">
        <v>1307</v>
      </c>
      <c r="F949" s="16" t="s">
        <v>1308</v>
      </c>
      <c r="G949" s="16" t="s">
        <v>6341</v>
      </c>
      <c r="H949" s="16" t="s">
        <v>8495</v>
      </c>
      <c r="I949" s="3">
        <v>41198</v>
      </c>
      <c r="J949" s="16" t="s">
        <v>6351</v>
      </c>
      <c r="K949" s="16" t="s">
        <v>6352</v>
      </c>
      <c r="L949" s="16" t="s">
        <v>6344</v>
      </c>
      <c r="M949" s="16" t="s">
        <v>6345</v>
      </c>
      <c r="N949" s="16" t="s">
        <v>8560</v>
      </c>
      <c r="O949" s="16" t="s">
        <v>7977</v>
      </c>
      <c r="P949" s="3">
        <v>41199</v>
      </c>
      <c r="Q949" s="28" t="s">
        <v>455</v>
      </c>
      <c r="R949" s="16" t="s">
        <v>11117</v>
      </c>
      <c r="S949" s="16" t="s">
        <v>11118</v>
      </c>
      <c r="T949" s="16" t="s">
        <v>3997</v>
      </c>
      <c r="U949" s="16" t="s">
        <v>15012</v>
      </c>
      <c r="V949" s="16">
        <v>20</v>
      </c>
      <c r="W949" s="16">
        <v>45</v>
      </c>
      <c r="X949" s="16">
        <v>39</v>
      </c>
      <c r="Y949" s="16">
        <v>45</v>
      </c>
      <c r="Z949" s="16">
        <v>55</v>
      </c>
      <c r="AA949" s="16">
        <v>6</v>
      </c>
      <c r="AB949" s="16" t="s">
        <v>455</v>
      </c>
      <c r="AC949" s="16" t="s">
        <v>455</v>
      </c>
      <c r="AD949" s="16" t="s">
        <v>455</v>
      </c>
    </row>
    <row r="950" spans="1:30" s="16" customFormat="1" ht="14.25" customHeight="1">
      <c r="A950" s="16">
        <v>4185</v>
      </c>
      <c r="B950" s="16">
        <v>4185</v>
      </c>
      <c r="C950" s="3">
        <v>41138</v>
      </c>
      <c r="D950" s="3">
        <v>41183</v>
      </c>
      <c r="E950" s="16" t="s">
        <v>1307</v>
      </c>
      <c r="F950" s="16" t="s">
        <v>1308</v>
      </c>
      <c r="G950" s="16" t="s">
        <v>7113</v>
      </c>
      <c r="H950" s="16" t="s">
        <v>14742</v>
      </c>
      <c r="I950" s="3">
        <v>41162</v>
      </c>
      <c r="J950" s="16" t="s">
        <v>6353</v>
      </c>
      <c r="K950" s="16" t="s">
        <v>6354</v>
      </c>
      <c r="L950" s="16" t="s">
        <v>6355</v>
      </c>
      <c r="M950" s="16" t="s">
        <v>6356</v>
      </c>
      <c r="N950" s="16" t="s">
        <v>14743</v>
      </c>
      <c r="O950" s="16" t="s">
        <v>4884</v>
      </c>
      <c r="P950" s="3">
        <v>41309</v>
      </c>
      <c r="Q950" s="28" t="s">
        <v>455</v>
      </c>
      <c r="R950" s="16" t="s">
        <v>14744</v>
      </c>
      <c r="S950" s="16" t="s">
        <v>11119</v>
      </c>
      <c r="T950" s="16" t="s">
        <v>14834</v>
      </c>
      <c r="U950" s="16" t="s">
        <v>15044</v>
      </c>
      <c r="V950" s="16">
        <v>21</v>
      </c>
      <c r="W950" s="16">
        <v>35</v>
      </c>
      <c r="X950" s="16">
        <v>27</v>
      </c>
      <c r="Y950" s="16">
        <v>43</v>
      </c>
      <c r="Z950" s="16">
        <v>15</v>
      </c>
      <c r="AA950" s="16">
        <v>87</v>
      </c>
      <c r="AB950" s="16" t="s">
        <v>455</v>
      </c>
      <c r="AC950" s="16" t="s">
        <v>455</v>
      </c>
      <c r="AD950" s="16" t="s">
        <v>455</v>
      </c>
    </row>
    <row r="951" spans="1:30" s="16" customFormat="1" ht="14.25" customHeight="1">
      <c r="A951" s="16">
        <v>4184</v>
      </c>
      <c r="B951" s="16">
        <v>4184</v>
      </c>
      <c r="C951" s="3">
        <v>41138</v>
      </c>
      <c r="D951" s="3">
        <v>41183</v>
      </c>
      <c r="E951" s="16" t="s">
        <v>1307</v>
      </c>
      <c r="F951" s="16" t="s">
        <v>1308</v>
      </c>
      <c r="G951" s="16" t="s">
        <v>6357</v>
      </c>
      <c r="H951" s="16" t="s">
        <v>9316</v>
      </c>
      <c r="I951" s="3">
        <v>41233</v>
      </c>
      <c r="J951" s="16" t="s">
        <v>6358</v>
      </c>
      <c r="K951" s="16" t="s">
        <v>6359</v>
      </c>
      <c r="L951" s="16" t="s">
        <v>6360</v>
      </c>
      <c r="M951" s="16" t="s">
        <v>6361</v>
      </c>
      <c r="N951" s="16" t="s">
        <v>9317</v>
      </c>
      <c r="O951" s="16" t="s">
        <v>6232</v>
      </c>
      <c r="P951" s="3">
        <v>41234</v>
      </c>
      <c r="Q951" s="28" t="s">
        <v>455</v>
      </c>
      <c r="R951" s="16" t="s">
        <v>11120</v>
      </c>
      <c r="S951" s="16" t="s">
        <v>11121</v>
      </c>
      <c r="T951" s="16" t="s">
        <v>3997</v>
      </c>
      <c r="U951" s="16" t="s">
        <v>14908</v>
      </c>
      <c r="V951" s="16">
        <v>22</v>
      </c>
      <c r="W951" s="16">
        <v>8</v>
      </c>
      <c r="X951" s="16">
        <v>43</v>
      </c>
      <c r="Y951" s="16">
        <v>45</v>
      </c>
      <c r="Z951" s="16">
        <v>27</v>
      </c>
      <c r="AA951" s="16">
        <v>20</v>
      </c>
      <c r="AB951" s="16" t="s">
        <v>455</v>
      </c>
      <c r="AC951" s="16" t="s">
        <v>455</v>
      </c>
      <c r="AD951" s="16" t="s">
        <v>455</v>
      </c>
    </row>
    <row r="952" spans="1:30" s="16" customFormat="1" ht="14.25" customHeight="1">
      <c r="A952" s="16">
        <v>4183</v>
      </c>
      <c r="B952" s="16">
        <v>4183</v>
      </c>
      <c r="C952" s="3">
        <v>41138</v>
      </c>
      <c r="D952" s="3">
        <v>41183</v>
      </c>
      <c r="E952" s="16" t="s">
        <v>1307</v>
      </c>
      <c r="F952" s="16" t="s">
        <v>1308</v>
      </c>
      <c r="G952" s="16" t="s">
        <v>201</v>
      </c>
      <c r="H952" s="16" t="s">
        <v>20789</v>
      </c>
      <c r="I952" s="3">
        <v>41284</v>
      </c>
      <c r="J952" s="16" t="s">
        <v>6362</v>
      </c>
      <c r="K952" s="16" t="s">
        <v>6363</v>
      </c>
      <c r="L952" s="16" t="s">
        <v>4207</v>
      </c>
      <c r="M952" s="16" t="s">
        <v>6364</v>
      </c>
      <c r="N952" s="16" t="s">
        <v>14090</v>
      </c>
      <c r="O952" s="16" t="s">
        <v>13095</v>
      </c>
      <c r="P952" s="3">
        <v>41285</v>
      </c>
      <c r="Q952" s="28" t="s">
        <v>455</v>
      </c>
      <c r="R952" s="16" t="s">
        <v>14091</v>
      </c>
      <c r="S952" s="16" t="s">
        <v>11122</v>
      </c>
      <c r="T952" s="16" t="s">
        <v>14834</v>
      </c>
      <c r="U952" s="16" t="s">
        <v>14926</v>
      </c>
      <c r="V952" s="16">
        <v>20</v>
      </c>
      <c r="W952" s="16">
        <v>34</v>
      </c>
      <c r="X952" s="16">
        <v>23</v>
      </c>
      <c r="Y952" s="16">
        <v>42</v>
      </c>
      <c r="Z952" s="16">
        <v>6</v>
      </c>
      <c r="AA952" s="16">
        <v>59</v>
      </c>
      <c r="AB952" s="16" t="s">
        <v>455</v>
      </c>
      <c r="AC952" s="16" t="s">
        <v>455</v>
      </c>
      <c r="AD952" s="16" t="s">
        <v>455</v>
      </c>
    </row>
    <row r="953" spans="1:30" s="16" customFormat="1" ht="14.25" customHeight="1">
      <c r="A953" s="16">
        <v>4182</v>
      </c>
      <c r="B953" s="16">
        <v>4182</v>
      </c>
      <c r="C953" s="3">
        <v>41138</v>
      </c>
      <c r="D953" s="3">
        <v>41183</v>
      </c>
      <c r="E953" s="16" t="s">
        <v>1307</v>
      </c>
      <c r="F953" s="16" t="s">
        <v>1308</v>
      </c>
      <c r="G953" s="16" t="s">
        <v>201</v>
      </c>
      <c r="H953" s="16" t="s">
        <v>20790</v>
      </c>
      <c r="I953" s="3">
        <v>41284</v>
      </c>
      <c r="J953" s="16" t="s">
        <v>6365</v>
      </c>
      <c r="K953" s="16" t="s">
        <v>6366</v>
      </c>
      <c r="L953" s="16" t="s">
        <v>4207</v>
      </c>
      <c r="M953" s="16" t="s">
        <v>6364</v>
      </c>
      <c r="N953" s="16" t="s">
        <v>13639</v>
      </c>
      <c r="O953" s="16" t="s">
        <v>13095</v>
      </c>
      <c r="P953" s="3">
        <v>41284</v>
      </c>
      <c r="Q953" s="28" t="s">
        <v>455</v>
      </c>
      <c r="R953" s="16" t="s">
        <v>13606</v>
      </c>
      <c r="S953" s="16" t="s">
        <v>11123</v>
      </c>
      <c r="T953" s="16" t="s">
        <v>14834</v>
      </c>
      <c r="U953" s="16" t="s">
        <v>14926</v>
      </c>
      <c r="V953" s="16">
        <v>20</v>
      </c>
      <c r="W953" s="16">
        <v>34</v>
      </c>
      <c r="X953" s="16">
        <v>23</v>
      </c>
      <c r="Y953" s="16">
        <v>42</v>
      </c>
      <c r="Z953" s="16">
        <v>6</v>
      </c>
      <c r="AA953" s="16">
        <v>5</v>
      </c>
      <c r="AB953" s="16" t="s">
        <v>455</v>
      </c>
      <c r="AC953" s="16" t="s">
        <v>455</v>
      </c>
      <c r="AD953" s="16" t="s">
        <v>455</v>
      </c>
    </row>
    <row r="954" spans="1:30" s="16" customFormat="1" ht="14.25" customHeight="1">
      <c r="A954" s="16">
        <v>4181</v>
      </c>
      <c r="B954" s="16">
        <v>4181</v>
      </c>
      <c r="C954" s="3">
        <v>41138</v>
      </c>
      <c r="D954" s="3">
        <v>41183</v>
      </c>
      <c r="E954" s="16" t="s">
        <v>1307</v>
      </c>
      <c r="F954" s="16" t="s">
        <v>1308</v>
      </c>
      <c r="G954" s="16" t="s">
        <v>201</v>
      </c>
      <c r="H954" s="16" t="s">
        <v>14092</v>
      </c>
      <c r="I954" s="3">
        <v>41285</v>
      </c>
      <c r="J954" s="16" t="s">
        <v>6367</v>
      </c>
      <c r="K954" s="16" t="s">
        <v>6368</v>
      </c>
      <c r="L954" s="16" t="s">
        <v>6369</v>
      </c>
      <c r="M954" s="16" t="s">
        <v>6370</v>
      </c>
      <c r="N954" s="16" t="s">
        <v>14093</v>
      </c>
      <c r="O954" s="16" t="s">
        <v>13095</v>
      </c>
      <c r="P954" s="3">
        <v>41285</v>
      </c>
      <c r="Q954" s="28" t="s">
        <v>455</v>
      </c>
      <c r="R954" s="16" t="s">
        <v>14094</v>
      </c>
      <c r="S954" s="16" t="s">
        <v>11124</v>
      </c>
      <c r="T954" s="16" t="s">
        <v>3997</v>
      </c>
      <c r="U954" s="16" t="s">
        <v>14908</v>
      </c>
      <c r="V954" s="16">
        <v>20</v>
      </c>
      <c r="W954" s="16">
        <v>34</v>
      </c>
      <c r="X954" s="16">
        <v>23</v>
      </c>
      <c r="Y954" s="16">
        <v>42</v>
      </c>
      <c r="Z954" s="16">
        <v>6</v>
      </c>
      <c r="AA954" s="16">
        <v>5</v>
      </c>
      <c r="AB954" s="16" t="s">
        <v>455</v>
      </c>
      <c r="AC954" s="16" t="s">
        <v>455</v>
      </c>
      <c r="AD954" s="16" t="s">
        <v>455</v>
      </c>
    </row>
    <row r="955" spans="1:30" s="16" customFormat="1" ht="14.25" customHeight="1">
      <c r="A955" s="16">
        <v>4180</v>
      </c>
      <c r="B955" s="16">
        <v>4180</v>
      </c>
      <c r="C955" s="3">
        <v>41138</v>
      </c>
      <c r="D955" s="3">
        <v>41183</v>
      </c>
      <c r="E955" s="16" t="s">
        <v>1307</v>
      </c>
      <c r="F955" s="16" t="s">
        <v>1308</v>
      </c>
      <c r="G955" s="16" t="s">
        <v>201</v>
      </c>
      <c r="H955" s="16" t="s">
        <v>20791</v>
      </c>
      <c r="I955" s="16" t="s">
        <v>455</v>
      </c>
      <c r="J955" s="16" t="s">
        <v>6371</v>
      </c>
      <c r="K955" s="16" t="s">
        <v>6372</v>
      </c>
      <c r="L955" s="16" t="s">
        <v>4207</v>
      </c>
      <c r="M955" s="16" t="s">
        <v>6373</v>
      </c>
      <c r="N955" s="16" t="s">
        <v>7843</v>
      </c>
      <c r="O955" s="16" t="s">
        <v>4884</v>
      </c>
      <c r="P955" s="3">
        <v>41177</v>
      </c>
      <c r="Q955" s="28" t="s">
        <v>455</v>
      </c>
      <c r="R955" s="16" t="s">
        <v>11125</v>
      </c>
      <c r="S955" s="16" t="s">
        <v>11126</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4.25" customHeight="1">
      <c r="A956" s="16">
        <v>4179</v>
      </c>
      <c r="B956" s="16">
        <v>4179</v>
      </c>
      <c r="C956" s="3">
        <v>41138</v>
      </c>
      <c r="D956" s="3">
        <v>41183</v>
      </c>
      <c r="E956" s="16" t="s">
        <v>1307</v>
      </c>
      <c r="F956" s="16" t="s">
        <v>1308</v>
      </c>
      <c r="G956" s="16" t="s">
        <v>2408</v>
      </c>
      <c r="H956" s="16" t="s">
        <v>20792</v>
      </c>
      <c r="I956" s="3">
        <v>41165</v>
      </c>
      <c r="J956" s="16" t="s">
        <v>6374</v>
      </c>
      <c r="K956" s="16" t="s">
        <v>6375</v>
      </c>
      <c r="L956" s="16" t="s">
        <v>4500</v>
      </c>
      <c r="M956" s="16" t="s">
        <v>6376</v>
      </c>
      <c r="N956" s="16" t="s">
        <v>12750</v>
      </c>
      <c r="O956" s="16" t="s">
        <v>11915</v>
      </c>
      <c r="P956" s="3">
        <v>41257</v>
      </c>
      <c r="Q956" s="28" t="s">
        <v>455</v>
      </c>
      <c r="R956" s="16" t="s">
        <v>12751</v>
      </c>
      <c r="S956" s="16" t="s">
        <v>11127</v>
      </c>
      <c r="T956" s="16" t="s">
        <v>3997</v>
      </c>
      <c r="U956" s="16" t="s">
        <v>15048</v>
      </c>
      <c r="V956" s="16">
        <v>21</v>
      </c>
      <c r="W956" s="16">
        <v>9</v>
      </c>
      <c r="X956" s="16">
        <v>23</v>
      </c>
      <c r="Y956" s="16">
        <v>44</v>
      </c>
      <c r="Z956" s="16">
        <v>55</v>
      </c>
      <c r="AA956" s="16">
        <v>33</v>
      </c>
      <c r="AB956" s="16" t="s">
        <v>455</v>
      </c>
      <c r="AC956" s="16" t="s">
        <v>455</v>
      </c>
      <c r="AD956" s="16" t="s">
        <v>455</v>
      </c>
    </row>
    <row r="957" spans="1:30" s="16" customFormat="1" ht="14.25" customHeight="1">
      <c r="A957" s="16">
        <v>4175</v>
      </c>
      <c r="B957" s="16">
        <v>4175</v>
      </c>
      <c r="C957" s="3">
        <v>41138</v>
      </c>
      <c r="D957" s="3">
        <v>41183</v>
      </c>
      <c r="E957" s="16" t="s">
        <v>1307</v>
      </c>
      <c r="F957" s="16" t="s">
        <v>1540</v>
      </c>
      <c r="G957" s="16" t="s">
        <v>4747</v>
      </c>
      <c r="H957" s="16" t="s">
        <v>8159</v>
      </c>
      <c r="I957" s="3">
        <v>41186</v>
      </c>
      <c r="J957" s="16" t="s">
        <v>6377</v>
      </c>
      <c r="K957" s="16" t="s">
        <v>6378</v>
      </c>
      <c r="L957" s="16" t="s">
        <v>6379</v>
      </c>
      <c r="M957" s="16" t="s">
        <v>6380</v>
      </c>
      <c r="N957" s="16" t="s">
        <v>8270</v>
      </c>
      <c r="O957" s="16" t="s">
        <v>3717</v>
      </c>
      <c r="P957" s="3">
        <v>41187</v>
      </c>
      <c r="Q957" s="28" t="s">
        <v>455</v>
      </c>
      <c r="R957" s="16" t="s">
        <v>11128</v>
      </c>
      <c r="S957" s="16" t="s">
        <v>11129</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4.25" customHeight="1">
      <c r="A958" s="16">
        <v>4176</v>
      </c>
      <c r="B958" s="16">
        <v>4176</v>
      </c>
      <c r="C958" s="3">
        <v>41138</v>
      </c>
      <c r="D958" s="3">
        <v>41183</v>
      </c>
      <c r="E958" s="16" t="s">
        <v>1307</v>
      </c>
      <c r="F958" s="16" t="s">
        <v>1540</v>
      </c>
      <c r="G958" s="16" t="s">
        <v>4747</v>
      </c>
      <c r="H958" s="16" t="s">
        <v>11844</v>
      </c>
      <c r="I958" s="3">
        <v>41247</v>
      </c>
      <c r="J958" s="16" t="s">
        <v>6381</v>
      </c>
      <c r="K958" s="16" t="s">
        <v>6382</v>
      </c>
      <c r="L958" s="16" t="s">
        <v>6383</v>
      </c>
      <c r="M958" s="16" t="s">
        <v>6384</v>
      </c>
      <c r="N958" s="16" t="s">
        <v>11845</v>
      </c>
      <c r="O958" s="16" t="s">
        <v>5053</v>
      </c>
      <c r="P958" s="3">
        <v>41247</v>
      </c>
      <c r="Q958" s="28" t="s">
        <v>455</v>
      </c>
      <c r="R958" s="16" t="s">
        <v>11846</v>
      </c>
      <c r="S958" s="16" t="s">
        <v>11130</v>
      </c>
      <c r="T958" s="16" t="s">
        <v>14834</v>
      </c>
      <c r="U958" s="16" t="s">
        <v>14944</v>
      </c>
      <c r="V958" s="16">
        <v>19</v>
      </c>
      <c r="W958" s="16">
        <v>53</v>
      </c>
      <c r="X958" s="16">
        <v>29</v>
      </c>
      <c r="Y958" s="16">
        <v>43</v>
      </c>
      <c r="Z958" s="16">
        <v>47</v>
      </c>
      <c r="AA958" s="16">
        <v>43</v>
      </c>
      <c r="AB958" s="16" t="s">
        <v>455</v>
      </c>
      <c r="AC958" s="16" t="s">
        <v>455</v>
      </c>
      <c r="AD958" s="16" t="s">
        <v>455</v>
      </c>
    </row>
    <row r="959" spans="1:30" s="16" customFormat="1" ht="14.25" customHeight="1">
      <c r="A959" s="16">
        <v>4177</v>
      </c>
      <c r="B959" s="16">
        <v>4177</v>
      </c>
      <c r="C959" s="3">
        <v>41138</v>
      </c>
      <c r="D959" s="3">
        <v>41183</v>
      </c>
      <c r="E959" s="16" t="s">
        <v>1307</v>
      </c>
      <c r="F959" s="16" t="s">
        <v>1540</v>
      </c>
      <c r="G959" s="16" t="s">
        <v>4747</v>
      </c>
      <c r="H959" s="16" t="s">
        <v>8160</v>
      </c>
      <c r="I959" s="3">
        <v>41186</v>
      </c>
      <c r="J959" s="16" t="s">
        <v>6385</v>
      </c>
      <c r="K959" s="16" t="s">
        <v>6386</v>
      </c>
      <c r="L959" s="16" t="s">
        <v>6121</v>
      </c>
      <c r="M959" s="16" t="s">
        <v>6387</v>
      </c>
      <c r="N959" s="16" t="s">
        <v>8161</v>
      </c>
      <c r="O959" s="16" t="s">
        <v>6632</v>
      </c>
      <c r="P959" s="3">
        <v>41186</v>
      </c>
      <c r="Q959" s="28" t="s">
        <v>455</v>
      </c>
      <c r="R959" s="16" t="s">
        <v>11131</v>
      </c>
      <c r="S959" s="16" t="s">
        <v>11132</v>
      </c>
      <c r="T959" s="16" t="s">
        <v>3997</v>
      </c>
      <c r="U959" s="16" t="s">
        <v>15012</v>
      </c>
      <c r="V959" s="16">
        <v>19</v>
      </c>
      <c r="W959" s="16">
        <v>53</v>
      </c>
      <c r="X959" s="16">
        <v>12</v>
      </c>
      <c r="Y959" s="16">
        <v>43</v>
      </c>
      <c r="Z959" s="16">
        <v>56</v>
      </c>
      <c r="AA959" s="16">
        <v>8</v>
      </c>
      <c r="AB959" s="16" t="s">
        <v>455</v>
      </c>
      <c r="AC959" s="16" t="s">
        <v>455</v>
      </c>
      <c r="AD959" s="16" t="s">
        <v>455</v>
      </c>
    </row>
    <row r="960" spans="1:30" s="16" customFormat="1" ht="14.25" customHeight="1">
      <c r="A960" s="16">
        <v>4178</v>
      </c>
      <c r="B960" s="16">
        <v>4178</v>
      </c>
      <c r="C960" s="3">
        <v>41138</v>
      </c>
      <c r="D960" s="3">
        <v>41183</v>
      </c>
      <c r="E960" s="16" t="s">
        <v>1307</v>
      </c>
      <c r="F960" s="16" t="s">
        <v>1540</v>
      </c>
      <c r="G960" s="16" t="s">
        <v>4747</v>
      </c>
      <c r="H960" s="16" t="s">
        <v>20793</v>
      </c>
      <c r="I960" s="3">
        <v>41221</v>
      </c>
      <c r="J960" s="16" t="s">
        <v>6388</v>
      </c>
      <c r="K960" s="16" t="s">
        <v>6389</v>
      </c>
      <c r="L960" s="16" t="s">
        <v>6390</v>
      </c>
      <c r="M960" s="16" t="s">
        <v>6391</v>
      </c>
      <c r="N960" s="16" t="s">
        <v>8987</v>
      </c>
      <c r="O960" s="16" t="s">
        <v>5053</v>
      </c>
      <c r="P960" s="3">
        <v>41221</v>
      </c>
      <c r="Q960" s="28" t="s">
        <v>455</v>
      </c>
      <c r="R960" s="16" t="s">
        <v>11133</v>
      </c>
      <c r="S960" s="16" t="s">
        <v>11134</v>
      </c>
      <c r="T960" s="16" t="s">
        <v>3997</v>
      </c>
      <c r="U960" s="16" t="s">
        <v>14843</v>
      </c>
      <c r="V960" s="16">
        <v>19</v>
      </c>
      <c r="W960" s="16">
        <v>53</v>
      </c>
      <c r="X960" s="16">
        <v>16</v>
      </c>
      <c r="Y960" s="16">
        <v>43</v>
      </c>
      <c r="Z960" s="16">
        <v>49</v>
      </c>
      <c r="AA960" s="16">
        <v>37</v>
      </c>
      <c r="AB960" s="16" t="s">
        <v>455</v>
      </c>
      <c r="AC960" s="16" t="s">
        <v>455</v>
      </c>
      <c r="AD960" s="16" t="s">
        <v>455</v>
      </c>
    </row>
    <row r="961" spans="1:30" s="16" customFormat="1" ht="14.25" customHeight="1">
      <c r="A961" s="16">
        <v>4206</v>
      </c>
      <c r="B961" s="16">
        <v>4206</v>
      </c>
      <c r="C961" s="3">
        <v>41141</v>
      </c>
      <c r="D961" s="3">
        <v>41186</v>
      </c>
      <c r="E961" s="16" t="s">
        <v>1307</v>
      </c>
      <c r="F961" s="16" t="s">
        <v>1308</v>
      </c>
      <c r="G961" s="16" t="s">
        <v>164</v>
      </c>
      <c r="H961" s="16" t="s">
        <v>13607</v>
      </c>
      <c r="I961" s="3">
        <v>41166</v>
      </c>
      <c r="J961" s="16" t="s">
        <v>6392</v>
      </c>
      <c r="K961" s="16" t="s">
        <v>6393</v>
      </c>
      <c r="L961" s="16" t="s">
        <v>4188</v>
      </c>
      <c r="M961" s="16" t="s">
        <v>6394</v>
      </c>
      <c r="N961" s="16" t="s">
        <v>13608</v>
      </c>
      <c r="O961" s="16" t="s">
        <v>13586</v>
      </c>
      <c r="P961" s="3">
        <v>41282</v>
      </c>
      <c r="Q961" s="28" t="s">
        <v>455</v>
      </c>
      <c r="R961" s="16" t="s">
        <v>13609</v>
      </c>
      <c r="S961" s="16" t="s">
        <v>11135</v>
      </c>
      <c r="T961" s="16" t="s">
        <v>14834</v>
      </c>
      <c r="U961" s="16" t="s">
        <v>14944</v>
      </c>
      <c r="V961" s="16">
        <v>20</v>
      </c>
      <c r="W961" s="16">
        <v>22</v>
      </c>
      <c r="X961" s="16">
        <v>48</v>
      </c>
      <c r="Y961" s="16">
        <v>48</v>
      </c>
      <c r="Z961" s="16">
        <v>55</v>
      </c>
      <c r="AA961" s="16">
        <v>12</v>
      </c>
      <c r="AB961" s="16" t="s">
        <v>455</v>
      </c>
      <c r="AC961" s="16" t="s">
        <v>455</v>
      </c>
      <c r="AD961" s="16" t="s">
        <v>455</v>
      </c>
    </row>
    <row r="962" spans="1:30" s="16" customFormat="1" ht="14.25" customHeight="1">
      <c r="A962" s="16">
        <v>4205</v>
      </c>
      <c r="B962" s="16">
        <v>4205</v>
      </c>
      <c r="C962" s="3">
        <v>41141</v>
      </c>
      <c r="D962" s="3">
        <v>41186</v>
      </c>
      <c r="E962" s="16" t="s">
        <v>1307</v>
      </c>
      <c r="F962" s="16" t="s">
        <v>1308</v>
      </c>
      <c r="G962" s="16" t="s">
        <v>164</v>
      </c>
      <c r="H962" s="16" t="s">
        <v>20794</v>
      </c>
      <c r="I962" s="3">
        <v>41166</v>
      </c>
      <c r="J962" s="16" t="s">
        <v>6392</v>
      </c>
      <c r="K962" s="16" t="s">
        <v>6395</v>
      </c>
      <c r="L962" s="16" t="s">
        <v>4188</v>
      </c>
      <c r="M962" s="16" t="s">
        <v>6396</v>
      </c>
      <c r="N962" s="16" t="s">
        <v>13610</v>
      </c>
      <c r="O962" s="16" t="s">
        <v>13586</v>
      </c>
      <c r="P962" s="3">
        <v>41282</v>
      </c>
      <c r="Q962" s="28" t="s">
        <v>455</v>
      </c>
      <c r="R962" s="16" t="s">
        <v>13611</v>
      </c>
      <c r="S962" s="16" t="s">
        <v>11136</v>
      </c>
      <c r="T962" s="16" t="s">
        <v>14834</v>
      </c>
      <c r="U962" s="16" t="s">
        <v>14944</v>
      </c>
      <c r="V962" s="16">
        <v>19</v>
      </c>
      <c r="W962" s="16">
        <v>56</v>
      </c>
      <c r="X962" s="16">
        <v>53</v>
      </c>
      <c r="Y962" s="16">
        <v>49</v>
      </c>
      <c r="Z962" s="16">
        <v>11</v>
      </c>
      <c r="AA962" s="16">
        <v>18</v>
      </c>
      <c r="AB962" s="16" t="s">
        <v>455</v>
      </c>
      <c r="AC962" s="16" t="s">
        <v>455</v>
      </c>
      <c r="AD962" s="16" t="s">
        <v>455</v>
      </c>
    </row>
    <row r="963" spans="1:30" s="16" customFormat="1" ht="14.25" customHeight="1">
      <c r="A963" s="16">
        <v>4204</v>
      </c>
      <c r="B963" s="16">
        <v>4204</v>
      </c>
      <c r="C963" s="3">
        <v>41141</v>
      </c>
      <c r="D963" s="3">
        <v>41341</v>
      </c>
      <c r="E963" s="16" t="s">
        <v>1307</v>
      </c>
      <c r="F963" s="16" t="s">
        <v>14084</v>
      </c>
      <c r="G963" s="16" t="s">
        <v>164</v>
      </c>
      <c r="H963" s="16" t="s">
        <v>7844</v>
      </c>
      <c r="I963" s="3">
        <v>41166</v>
      </c>
      <c r="J963" s="16" t="s">
        <v>6392</v>
      </c>
      <c r="K963" s="16" t="s">
        <v>20063</v>
      </c>
      <c r="L963" s="16" t="s">
        <v>4188</v>
      </c>
      <c r="M963" s="16" t="s">
        <v>18570</v>
      </c>
      <c r="N963" s="16" t="s">
        <v>20064</v>
      </c>
      <c r="O963" s="16" t="s">
        <v>19362</v>
      </c>
      <c r="P963" s="3">
        <v>41453</v>
      </c>
      <c r="Q963" s="28" t="s">
        <v>19228</v>
      </c>
      <c r="R963" s="16" t="s">
        <v>11137</v>
      </c>
      <c r="S963" s="16" t="s">
        <v>11138</v>
      </c>
      <c r="T963" s="16" t="s">
        <v>14834</v>
      </c>
      <c r="U963" s="16" t="s">
        <v>15044</v>
      </c>
      <c r="V963" s="16">
        <v>20</v>
      </c>
      <c r="W963" s="16">
        <v>7</v>
      </c>
      <c r="X963" s="16">
        <v>26</v>
      </c>
      <c r="Y963" s="16">
        <v>48</v>
      </c>
      <c r="Z963" s="16">
        <v>45</v>
      </c>
      <c r="AA963" s="16">
        <v>43</v>
      </c>
      <c r="AB963" s="16" t="s">
        <v>455</v>
      </c>
      <c r="AC963" s="16" t="s">
        <v>455</v>
      </c>
      <c r="AD963" s="16" t="s">
        <v>455</v>
      </c>
    </row>
    <row r="964" spans="1:30" s="16" customFormat="1" ht="14.25" customHeight="1">
      <c r="A964" s="16">
        <v>4203</v>
      </c>
      <c r="B964" s="16">
        <v>4203</v>
      </c>
      <c r="C964" s="3">
        <v>41141</v>
      </c>
      <c r="D964" s="3">
        <v>41186</v>
      </c>
      <c r="E964" s="16" t="s">
        <v>1307</v>
      </c>
      <c r="F964" s="16" t="s">
        <v>1308</v>
      </c>
      <c r="G964" s="16" t="s">
        <v>164</v>
      </c>
      <c r="H964" s="16" t="s">
        <v>8415</v>
      </c>
      <c r="I964" s="3">
        <v>41166</v>
      </c>
      <c r="J964" s="16" t="s">
        <v>6397</v>
      </c>
      <c r="K964" s="16" t="s">
        <v>6398</v>
      </c>
      <c r="L964" s="16" t="s">
        <v>4188</v>
      </c>
      <c r="M964" s="16" t="s">
        <v>6399</v>
      </c>
      <c r="N964" s="16" t="s">
        <v>8416</v>
      </c>
      <c r="O964" s="16" t="s">
        <v>2750</v>
      </c>
      <c r="P964" s="3">
        <v>41192</v>
      </c>
      <c r="Q964" s="28" t="s">
        <v>455</v>
      </c>
      <c r="R964" s="16" t="s">
        <v>11139</v>
      </c>
      <c r="S964" s="16" t="s">
        <v>11140</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4.25" customHeight="1">
      <c r="A965" s="16">
        <v>4202</v>
      </c>
      <c r="B965" s="16">
        <v>4202</v>
      </c>
      <c r="C965" s="3">
        <v>41141</v>
      </c>
      <c r="D965" s="3">
        <v>41199</v>
      </c>
      <c r="E965" s="16" t="s">
        <v>1307</v>
      </c>
      <c r="F965" s="16" t="s">
        <v>14084</v>
      </c>
      <c r="G965" s="16" t="s">
        <v>164</v>
      </c>
      <c r="H965" s="16" t="s">
        <v>20795</v>
      </c>
      <c r="I965" s="3">
        <v>41162</v>
      </c>
      <c r="J965" s="16" t="s">
        <v>6400</v>
      </c>
      <c r="K965" s="16" t="s">
        <v>13137</v>
      </c>
      <c r="L965" s="16" t="s">
        <v>4188</v>
      </c>
      <c r="M965" s="16" t="s">
        <v>6401</v>
      </c>
      <c r="N965" s="16" t="s">
        <v>14556</v>
      </c>
      <c r="O965" s="16" t="s">
        <v>14060</v>
      </c>
      <c r="P965" s="3">
        <v>41298</v>
      </c>
      <c r="Q965" s="28" t="s">
        <v>8579</v>
      </c>
      <c r="R965" s="16" t="s">
        <v>11141</v>
      </c>
      <c r="S965" s="16" t="s">
        <v>11142</v>
      </c>
      <c r="T965" s="16" t="s">
        <v>3997</v>
      </c>
      <c r="U965" s="16" t="s">
        <v>15049</v>
      </c>
      <c r="V965" s="16">
        <v>20</v>
      </c>
      <c r="W965" s="16">
        <v>1</v>
      </c>
      <c r="X965" s="16">
        <v>97</v>
      </c>
      <c r="Y965" s="16">
        <v>48</v>
      </c>
      <c r="Z965" s="16">
        <v>56</v>
      </c>
      <c r="AA965" s="16">
        <v>52</v>
      </c>
      <c r="AB965" s="16" t="s">
        <v>455</v>
      </c>
      <c r="AC965" s="16" t="s">
        <v>455</v>
      </c>
      <c r="AD965" s="16" t="s">
        <v>455</v>
      </c>
    </row>
    <row r="966" spans="1:30" s="16" customFormat="1" ht="14.25" customHeight="1">
      <c r="A966" s="16">
        <v>4201</v>
      </c>
      <c r="B966" s="16">
        <v>4201</v>
      </c>
      <c r="C966" s="3">
        <v>41141</v>
      </c>
      <c r="D966" s="3">
        <v>41186</v>
      </c>
      <c r="E966" s="16" t="s">
        <v>1307</v>
      </c>
      <c r="F966" s="16" t="s">
        <v>1308</v>
      </c>
      <c r="G966" s="16" t="s">
        <v>164</v>
      </c>
      <c r="H966" s="16" t="s">
        <v>7845</v>
      </c>
      <c r="I966" s="3">
        <v>41166</v>
      </c>
      <c r="J966" s="16" t="s">
        <v>6402</v>
      </c>
      <c r="K966" s="16" t="s">
        <v>6403</v>
      </c>
      <c r="L966" s="16" t="s">
        <v>4188</v>
      </c>
      <c r="M966" s="16" t="s">
        <v>6404</v>
      </c>
      <c r="N966" s="16" t="s">
        <v>7846</v>
      </c>
      <c r="O966" s="16" t="s">
        <v>5783</v>
      </c>
      <c r="P966" s="3">
        <v>41179</v>
      </c>
      <c r="Q966" s="28" t="s">
        <v>455</v>
      </c>
      <c r="R966" s="16" t="s">
        <v>11143</v>
      </c>
      <c r="S966" s="16" t="s">
        <v>11144</v>
      </c>
      <c r="T966" s="16" t="s">
        <v>3997</v>
      </c>
      <c r="U966" s="16" t="s">
        <v>15050</v>
      </c>
      <c r="V966" s="16">
        <v>20</v>
      </c>
      <c r="W966" s="16">
        <v>1</v>
      </c>
      <c r="X966" s="16">
        <v>1</v>
      </c>
      <c r="Y966" s="16">
        <v>48</v>
      </c>
      <c r="Z966" s="16">
        <v>55</v>
      </c>
      <c r="AA966" s="16">
        <v>12</v>
      </c>
      <c r="AB966" s="16" t="s">
        <v>455</v>
      </c>
      <c r="AC966" s="16" t="s">
        <v>455</v>
      </c>
      <c r="AD966" s="16" t="s">
        <v>455</v>
      </c>
    </row>
    <row r="967" spans="1:30" s="16" customFormat="1" ht="14.25" customHeight="1">
      <c r="A967" s="16">
        <v>4192</v>
      </c>
      <c r="B967" s="16">
        <v>4192</v>
      </c>
      <c r="C967" s="3">
        <v>41138</v>
      </c>
      <c r="D967" s="3">
        <v>41183</v>
      </c>
      <c r="E967" s="16" t="s">
        <v>1307</v>
      </c>
      <c r="F967" s="16" t="s">
        <v>1308</v>
      </c>
      <c r="G967" s="16" t="s">
        <v>6405</v>
      </c>
      <c r="H967" s="16" t="s">
        <v>12062</v>
      </c>
      <c r="I967" s="3">
        <v>41253</v>
      </c>
      <c r="J967" s="16" t="s">
        <v>6406</v>
      </c>
      <c r="K967" s="16" t="s">
        <v>6407</v>
      </c>
      <c r="L967" s="16" t="s">
        <v>6408</v>
      </c>
      <c r="M967" s="16" t="s">
        <v>6409</v>
      </c>
      <c r="N967" s="16" t="s">
        <v>12752</v>
      </c>
      <c r="O967" s="16" t="s">
        <v>12581</v>
      </c>
      <c r="P967" s="3">
        <v>41257</v>
      </c>
      <c r="Q967" s="28" t="s">
        <v>455</v>
      </c>
      <c r="R967" s="16" t="s">
        <v>12063</v>
      </c>
      <c r="S967" s="16" t="s">
        <v>11145</v>
      </c>
      <c r="T967" s="16" t="s">
        <v>3997</v>
      </c>
      <c r="U967" s="16" t="s">
        <v>15026</v>
      </c>
      <c r="V967" s="16">
        <v>21</v>
      </c>
      <c r="W967" s="16">
        <v>27</v>
      </c>
      <c r="X967" s="16">
        <v>38</v>
      </c>
      <c r="Y967" s="16">
        <v>42</v>
      </c>
      <c r="Z967" s="16">
        <v>51</v>
      </c>
      <c r="AA967" s="16">
        <v>27</v>
      </c>
      <c r="AB967" s="16" t="s">
        <v>455</v>
      </c>
      <c r="AC967" s="16" t="s">
        <v>455</v>
      </c>
      <c r="AD967" s="16" t="s">
        <v>455</v>
      </c>
    </row>
    <row r="968" spans="1:30" s="16" customFormat="1" ht="14.25" customHeight="1">
      <c r="A968" s="16">
        <v>4193</v>
      </c>
      <c r="B968" s="16">
        <v>4193</v>
      </c>
      <c r="C968" s="3">
        <v>41138</v>
      </c>
      <c r="D968" s="3">
        <v>41183</v>
      </c>
      <c r="E968" s="16" t="s">
        <v>1307</v>
      </c>
      <c r="F968" s="16" t="s">
        <v>1308</v>
      </c>
      <c r="G968" s="16" t="s">
        <v>6405</v>
      </c>
      <c r="H968" s="16" t="s">
        <v>20796</v>
      </c>
      <c r="I968" s="3">
        <v>41165</v>
      </c>
      <c r="J968" s="16" t="s">
        <v>6406</v>
      </c>
      <c r="K968" s="16" t="s">
        <v>6410</v>
      </c>
      <c r="L968" s="16" t="s">
        <v>6408</v>
      </c>
      <c r="M968" s="16" t="s">
        <v>6411</v>
      </c>
      <c r="N968" s="16" t="s">
        <v>13138</v>
      </c>
      <c r="O968" s="16" t="s">
        <v>2375</v>
      </c>
      <c r="P968" s="3">
        <v>41262</v>
      </c>
      <c r="Q968" s="28" t="s">
        <v>455</v>
      </c>
      <c r="R968" s="16" t="s">
        <v>12064</v>
      </c>
      <c r="S968" s="16" t="s">
        <v>11146</v>
      </c>
      <c r="T968" s="16" t="s">
        <v>3997</v>
      </c>
      <c r="U968" s="16" t="s">
        <v>15051</v>
      </c>
      <c r="V968" s="16">
        <v>21</v>
      </c>
      <c r="W968" s="16">
        <v>23</v>
      </c>
      <c r="X968" s="16">
        <v>47</v>
      </c>
      <c r="Y968" s="16">
        <v>42</v>
      </c>
      <c r="Z968" s="16">
        <v>53</v>
      </c>
      <c r="AA968" s="16">
        <v>27</v>
      </c>
      <c r="AB968" s="16" t="s">
        <v>455</v>
      </c>
      <c r="AC968" s="16" t="s">
        <v>455</v>
      </c>
      <c r="AD968" s="16" t="s">
        <v>455</v>
      </c>
    </row>
    <row r="969" spans="1:30" s="16" customFormat="1" ht="14.25" customHeight="1">
      <c r="A969" s="16">
        <v>4200</v>
      </c>
      <c r="B969" s="16">
        <v>4200</v>
      </c>
      <c r="C969" s="3">
        <v>41141</v>
      </c>
      <c r="D969" s="3">
        <v>41186</v>
      </c>
      <c r="E969" s="16" t="s">
        <v>1307</v>
      </c>
      <c r="F969" s="16" t="s">
        <v>1308</v>
      </c>
      <c r="G969" s="16" t="s">
        <v>164</v>
      </c>
      <c r="H969" s="16" t="s">
        <v>20797</v>
      </c>
      <c r="I969" s="3">
        <v>41166</v>
      </c>
      <c r="J969" s="16" t="s">
        <v>6412</v>
      </c>
      <c r="K969" s="16" t="s">
        <v>6413</v>
      </c>
      <c r="L969" s="16" t="s">
        <v>4188</v>
      </c>
      <c r="M969" s="16" t="s">
        <v>6414</v>
      </c>
      <c r="N969" s="16" t="s">
        <v>7847</v>
      </c>
      <c r="O969" s="16" t="s">
        <v>5635</v>
      </c>
      <c r="P969" s="3">
        <v>41179</v>
      </c>
      <c r="Q969" s="28" t="s">
        <v>455</v>
      </c>
      <c r="R969" s="16" t="s">
        <v>11147</v>
      </c>
      <c r="S969" s="16" t="s">
        <v>11148</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4.25" customHeight="1">
      <c r="A970" s="16">
        <v>4199</v>
      </c>
      <c r="B970" s="16">
        <v>4199</v>
      </c>
      <c r="C970" s="3">
        <v>41141</v>
      </c>
      <c r="D970" s="3">
        <v>41186</v>
      </c>
      <c r="E970" s="16" t="s">
        <v>1307</v>
      </c>
      <c r="F970" s="16" t="s">
        <v>1308</v>
      </c>
      <c r="G970" s="16" t="s">
        <v>164</v>
      </c>
      <c r="H970" s="16" t="s">
        <v>7545</v>
      </c>
      <c r="I970" s="3">
        <v>41166</v>
      </c>
      <c r="J970" s="16" t="s">
        <v>6415</v>
      </c>
      <c r="K970" s="16" t="s">
        <v>6416</v>
      </c>
      <c r="L970" s="16" t="s">
        <v>4188</v>
      </c>
      <c r="M970" s="16" t="s">
        <v>6417</v>
      </c>
      <c r="N970" s="16" t="s">
        <v>8417</v>
      </c>
      <c r="O970" s="16" t="s">
        <v>4900</v>
      </c>
      <c r="P970" s="3">
        <v>41193</v>
      </c>
      <c r="Q970" s="28" t="s">
        <v>455</v>
      </c>
      <c r="R970" s="16" t="s">
        <v>11149</v>
      </c>
      <c r="S970" s="16" t="s">
        <v>11150</v>
      </c>
      <c r="T970" s="16" t="s">
        <v>3997</v>
      </c>
      <c r="U970" s="16" t="s">
        <v>455</v>
      </c>
      <c r="V970" s="16">
        <v>20</v>
      </c>
      <c r="W970" s="16">
        <v>2</v>
      </c>
      <c r="X970" s="16">
        <v>2</v>
      </c>
      <c r="Y970" s="16">
        <v>48</v>
      </c>
      <c r="Z970" s="16">
        <v>54</v>
      </c>
      <c r="AA970" s="16">
        <v>52</v>
      </c>
      <c r="AB970" s="16" t="s">
        <v>455</v>
      </c>
      <c r="AC970" s="16" t="s">
        <v>455</v>
      </c>
      <c r="AD970" s="16" t="s">
        <v>455</v>
      </c>
    </row>
    <row r="971" spans="1:30" s="16" customFormat="1" ht="14.25" customHeight="1">
      <c r="A971" s="16">
        <v>4215</v>
      </c>
      <c r="B971" s="16">
        <v>4215</v>
      </c>
      <c r="C971" s="3">
        <v>41141</v>
      </c>
      <c r="D971" s="3">
        <v>41186</v>
      </c>
      <c r="E971" s="16" t="s">
        <v>1307</v>
      </c>
      <c r="F971" s="16" t="s">
        <v>1308</v>
      </c>
      <c r="G971" s="16" t="s">
        <v>4752</v>
      </c>
      <c r="H971" s="16" t="s">
        <v>8162</v>
      </c>
      <c r="I971" s="3">
        <v>41163</v>
      </c>
      <c r="J971" s="16" t="s">
        <v>4846</v>
      </c>
      <c r="K971" s="16" t="s">
        <v>6418</v>
      </c>
      <c r="L971" s="16" t="s">
        <v>6419</v>
      </c>
      <c r="M971" s="16" t="s">
        <v>6420</v>
      </c>
      <c r="N971" s="16" t="s">
        <v>8163</v>
      </c>
      <c r="O971" s="16" t="s">
        <v>5940</v>
      </c>
      <c r="P971" s="3">
        <v>41186</v>
      </c>
      <c r="Q971" s="28" t="s">
        <v>455</v>
      </c>
      <c r="R971" s="16" t="s">
        <v>11151</v>
      </c>
      <c r="S971" s="16" t="s">
        <v>11152</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4.25" customHeight="1">
      <c r="A972" s="16">
        <v>4217</v>
      </c>
      <c r="B972" s="16">
        <v>4217</v>
      </c>
      <c r="C972" s="3">
        <v>41141</v>
      </c>
      <c r="D972" s="3">
        <v>41186</v>
      </c>
      <c r="E972" s="16" t="s">
        <v>1307</v>
      </c>
      <c r="F972" s="16" t="s">
        <v>1308</v>
      </c>
      <c r="G972" s="16" t="s">
        <v>4752</v>
      </c>
      <c r="H972" s="16" t="s">
        <v>20798</v>
      </c>
      <c r="I972" s="3">
        <v>41163</v>
      </c>
      <c r="J972" s="16" t="s">
        <v>4846</v>
      </c>
      <c r="K972" s="16" t="s">
        <v>6421</v>
      </c>
      <c r="L972" s="16" t="s">
        <v>6419</v>
      </c>
      <c r="M972" s="16" t="s">
        <v>6422</v>
      </c>
      <c r="N972" s="16" t="s">
        <v>8271</v>
      </c>
      <c r="O972" s="16" t="s">
        <v>6138</v>
      </c>
      <c r="P972" s="3">
        <v>41187</v>
      </c>
      <c r="Q972" s="28" t="s">
        <v>455</v>
      </c>
      <c r="R972" s="16" t="s">
        <v>11153</v>
      </c>
      <c r="S972" s="16" t="s">
        <v>11154</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4.25" customHeight="1">
      <c r="A973" s="16">
        <v>4216</v>
      </c>
      <c r="B973" s="16">
        <v>4216</v>
      </c>
      <c r="C973" s="3">
        <v>41141</v>
      </c>
      <c r="D973" s="3">
        <v>41186</v>
      </c>
      <c r="E973" s="16" t="s">
        <v>1307</v>
      </c>
      <c r="F973" s="16" t="s">
        <v>1308</v>
      </c>
      <c r="G973" s="16" t="s">
        <v>4752</v>
      </c>
      <c r="H973" s="16" t="s">
        <v>8164</v>
      </c>
      <c r="I973" s="3">
        <v>41163</v>
      </c>
      <c r="J973" s="16" t="s">
        <v>4846</v>
      </c>
      <c r="K973" s="16" t="s">
        <v>6423</v>
      </c>
      <c r="L973" s="16" t="s">
        <v>6419</v>
      </c>
      <c r="M973" s="16" t="s">
        <v>6424</v>
      </c>
      <c r="N973" s="16" t="s">
        <v>8165</v>
      </c>
      <c r="O973" s="16" t="s">
        <v>6138</v>
      </c>
      <c r="P973" s="3">
        <v>41186</v>
      </c>
      <c r="Q973" s="28" t="s">
        <v>455</v>
      </c>
      <c r="R973" s="16" t="s">
        <v>11155</v>
      </c>
      <c r="S973" s="16" t="s">
        <v>11156</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4.25" customHeight="1">
      <c r="A974" s="16">
        <v>4214</v>
      </c>
      <c r="B974" s="16">
        <v>4214</v>
      </c>
      <c r="C974" s="3">
        <v>41141</v>
      </c>
      <c r="D974" s="3">
        <v>41201</v>
      </c>
      <c r="E974" s="16" t="s">
        <v>1307</v>
      </c>
      <c r="F974" s="16" t="s">
        <v>1308</v>
      </c>
      <c r="G974" s="16" t="s">
        <v>4752</v>
      </c>
      <c r="H974" s="16" t="s">
        <v>20799</v>
      </c>
      <c r="I974" s="3">
        <v>41197</v>
      </c>
      <c r="J974" s="16" t="s">
        <v>4846</v>
      </c>
      <c r="K974" s="16" t="s">
        <v>6425</v>
      </c>
      <c r="L974" s="16" t="s">
        <v>6419</v>
      </c>
      <c r="M974" s="16" t="s">
        <v>7661</v>
      </c>
      <c r="N974" s="16" t="s">
        <v>15847</v>
      </c>
      <c r="O974" s="16" t="s">
        <v>6136</v>
      </c>
      <c r="P974" s="3">
        <v>41360</v>
      </c>
      <c r="Q974" s="28" t="s">
        <v>7662</v>
      </c>
      <c r="R974" s="16" t="s">
        <v>15848</v>
      </c>
      <c r="S974" s="16" t="s">
        <v>11157</v>
      </c>
      <c r="T974" s="16" t="s">
        <v>14834</v>
      </c>
      <c r="U974" s="16" t="s">
        <v>15831</v>
      </c>
      <c r="V974" s="16">
        <v>21</v>
      </c>
      <c r="W974" s="16">
        <v>20</v>
      </c>
      <c r="X974" s="16">
        <v>57</v>
      </c>
      <c r="Y974" s="16">
        <v>46</v>
      </c>
      <c r="Z974" s="16">
        <v>58</v>
      </c>
      <c r="AA974" s="16">
        <v>59</v>
      </c>
      <c r="AB974" s="16" t="s">
        <v>455</v>
      </c>
      <c r="AC974" s="16" t="s">
        <v>455</v>
      </c>
      <c r="AD974" s="16" t="s">
        <v>455</v>
      </c>
    </row>
    <row r="975" spans="1:30" s="16" customFormat="1" ht="14.25" customHeight="1">
      <c r="A975" s="16">
        <v>4213</v>
      </c>
      <c r="B975" s="16">
        <v>4213</v>
      </c>
      <c r="C975" s="3">
        <v>41141</v>
      </c>
      <c r="D975" s="3">
        <v>41186</v>
      </c>
      <c r="E975" s="16" t="s">
        <v>1307</v>
      </c>
      <c r="F975" s="16" t="s">
        <v>1308</v>
      </c>
      <c r="G975" s="16" t="s">
        <v>4752</v>
      </c>
      <c r="H975" s="16" t="s">
        <v>8166</v>
      </c>
      <c r="I975" s="3">
        <v>41163</v>
      </c>
      <c r="J975" s="16" t="s">
        <v>4846</v>
      </c>
      <c r="K975" s="16" t="s">
        <v>6426</v>
      </c>
      <c r="L975" s="16" t="s">
        <v>6419</v>
      </c>
      <c r="M975" s="16" t="s">
        <v>6427</v>
      </c>
      <c r="N975" s="16" t="s">
        <v>8167</v>
      </c>
      <c r="O975" s="16" t="s">
        <v>6138</v>
      </c>
      <c r="P975" s="3">
        <v>41187</v>
      </c>
      <c r="Q975" s="28" t="s">
        <v>455</v>
      </c>
      <c r="R975" s="16" t="s">
        <v>11158</v>
      </c>
      <c r="S975" s="16" t="s">
        <v>11159</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4.25"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8436</v>
      </c>
      <c r="N976" s="16" t="s">
        <v>455</v>
      </c>
      <c r="O976" s="16" t="s">
        <v>455</v>
      </c>
      <c r="P976" s="16" t="s">
        <v>455</v>
      </c>
      <c r="Q976" s="16" t="s">
        <v>8580</v>
      </c>
      <c r="R976" s="16" t="s">
        <v>455</v>
      </c>
      <c r="S976" s="16" t="s">
        <v>11160</v>
      </c>
      <c r="T976" s="16" t="s">
        <v>14834</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4.25" customHeight="1">
      <c r="A977" s="16">
        <v>4218</v>
      </c>
      <c r="B977" s="16">
        <v>4218</v>
      </c>
      <c r="C977" s="3">
        <v>41141</v>
      </c>
      <c r="D977" s="3">
        <v>41186</v>
      </c>
      <c r="E977" s="16" t="s">
        <v>1307</v>
      </c>
      <c r="F977" s="16" t="s">
        <v>1308</v>
      </c>
      <c r="G977" s="16" t="s">
        <v>4751</v>
      </c>
      <c r="H977" s="16" t="s">
        <v>20800</v>
      </c>
      <c r="I977" s="3">
        <v>41162</v>
      </c>
      <c r="J977" s="16" t="s">
        <v>6431</v>
      </c>
      <c r="K977" s="16" t="s">
        <v>6432</v>
      </c>
      <c r="L977" s="16" t="s">
        <v>6430</v>
      </c>
      <c r="M977" s="16" t="s">
        <v>6433</v>
      </c>
      <c r="N977" s="16" t="s">
        <v>7417</v>
      </c>
      <c r="O977" s="16" t="s">
        <v>5743</v>
      </c>
      <c r="P977" s="3">
        <v>41170</v>
      </c>
      <c r="Q977" s="28" t="s">
        <v>455</v>
      </c>
      <c r="R977" s="16" t="s">
        <v>11161</v>
      </c>
      <c r="S977" s="16" t="s">
        <v>11162</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4.25" customHeight="1">
      <c r="A978" s="16">
        <v>4219</v>
      </c>
      <c r="B978" s="16">
        <v>4219</v>
      </c>
      <c r="C978" s="3">
        <v>41141</v>
      </c>
      <c r="D978" s="3">
        <v>41186</v>
      </c>
      <c r="E978" s="16" t="s">
        <v>1307</v>
      </c>
      <c r="F978" s="16" t="s">
        <v>1308</v>
      </c>
      <c r="G978" s="16" t="s">
        <v>4751</v>
      </c>
      <c r="H978" s="16" t="s">
        <v>20801</v>
      </c>
      <c r="I978" s="3">
        <v>41157</v>
      </c>
      <c r="J978" s="16" t="s">
        <v>6434</v>
      </c>
      <c r="K978" s="16" t="s">
        <v>6435</v>
      </c>
      <c r="L978" s="16" t="s">
        <v>6430</v>
      </c>
      <c r="M978" s="16" t="s">
        <v>6436</v>
      </c>
      <c r="N978" s="16" t="s">
        <v>7546</v>
      </c>
      <c r="O978" s="16" t="s">
        <v>5635</v>
      </c>
      <c r="P978" s="3">
        <v>41171</v>
      </c>
      <c r="Q978" s="28" t="s">
        <v>455</v>
      </c>
      <c r="R978" s="16" t="s">
        <v>11163</v>
      </c>
      <c r="S978" s="16" t="s">
        <v>11164</v>
      </c>
      <c r="T978" s="16" t="s">
        <v>3997</v>
      </c>
      <c r="U978" s="16" t="s">
        <v>14838</v>
      </c>
      <c r="V978" s="16">
        <v>20</v>
      </c>
      <c r="W978" s="16">
        <v>41</v>
      </c>
      <c r="X978" s="16">
        <v>59</v>
      </c>
      <c r="Y978" s="16">
        <v>44</v>
      </c>
      <c r="Z978" s="16">
        <v>49</v>
      </c>
      <c r="AA978" s="16">
        <v>36</v>
      </c>
      <c r="AB978" s="16" t="s">
        <v>455</v>
      </c>
      <c r="AC978" s="16" t="s">
        <v>455</v>
      </c>
      <c r="AD978" s="16" t="s">
        <v>455</v>
      </c>
    </row>
    <row r="979" spans="1:30" s="16" customFormat="1" ht="14.25" customHeight="1">
      <c r="A979" s="16">
        <v>4222</v>
      </c>
      <c r="B979" s="16">
        <v>4222</v>
      </c>
      <c r="C979" s="3">
        <v>41141</v>
      </c>
      <c r="D979" s="3">
        <v>41186</v>
      </c>
      <c r="E979" s="16" t="s">
        <v>1307</v>
      </c>
      <c r="F979" s="16" t="s">
        <v>1308</v>
      </c>
      <c r="G979" s="16" t="s">
        <v>4751</v>
      </c>
      <c r="H979" s="16" t="s">
        <v>20802</v>
      </c>
      <c r="I979" s="3">
        <v>41157</v>
      </c>
      <c r="J979" s="16" t="s">
        <v>6437</v>
      </c>
      <c r="K979" s="16" t="s">
        <v>6438</v>
      </c>
      <c r="L979" s="16" t="s">
        <v>6430</v>
      </c>
      <c r="M979" s="16" t="s">
        <v>6439</v>
      </c>
      <c r="N979" s="16" t="s">
        <v>7418</v>
      </c>
      <c r="O979" s="16" t="s">
        <v>5743</v>
      </c>
      <c r="P979" s="3">
        <v>41170</v>
      </c>
      <c r="Q979" s="28" t="s">
        <v>455</v>
      </c>
      <c r="R979" s="16" t="s">
        <v>11165</v>
      </c>
      <c r="S979" s="16" t="s">
        <v>11166</v>
      </c>
      <c r="T979" s="16" t="s">
        <v>3997</v>
      </c>
      <c r="U979" s="16" t="s">
        <v>15052</v>
      </c>
      <c r="V979" s="16">
        <v>20</v>
      </c>
      <c r="W979" s="16">
        <v>41</v>
      </c>
      <c r="X979" s="16">
        <v>18</v>
      </c>
      <c r="Y979" s="16">
        <v>44</v>
      </c>
      <c r="Z979" s="16">
        <v>49</v>
      </c>
      <c r="AA979" s="16">
        <v>46</v>
      </c>
      <c r="AB979" s="16" t="s">
        <v>455</v>
      </c>
      <c r="AC979" s="16" t="s">
        <v>455</v>
      </c>
      <c r="AD979" s="16" t="s">
        <v>455</v>
      </c>
    </row>
    <row r="980" spans="1:30" s="16" customFormat="1" ht="14.25" customHeight="1">
      <c r="A980" s="16">
        <v>4228</v>
      </c>
      <c r="B980" s="16">
        <v>4228</v>
      </c>
      <c r="C980" s="3">
        <v>41141</v>
      </c>
      <c r="D980" s="3">
        <v>41186</v>
      </c>
      <c r="E980" s="16" t="s">
        <v>1307</v>
      </c>
      <c r="F980" s="16" t="s">
        <v>1308</v>
      </c>
      <c r="G980" s="16" t="s">
        <v>4751</v>
      </c>
      <c r="H980" s="16" t="s">
        <v>20803</v>
      </c>
      <c r="I980" s="3">
        <v>41157</v>
      </c>
      <c r="J980" s="16" t="s">
        <v>6440</v>
      </c>
      <c r="K980" s="16" t="s">
        <v>6441</v>
      </c>
      <c r="L980" s="16" t="s">
        <v>6430</v>
      </c>
      <c r="M980" s="16" t="s">
        <v>6442</v>
      </c>
      <c r="N980" s="16" t="s">
        <v>7547</v>
      </c>
      <c r="O980" s="16" t="s">
        <v>5743</v>
      </c>
      <c r="P980" s="3">
        <v>41171</v>
      </c>
      <c r="Q980" s="28" t="s">
        <v>455</v>
      </c>
      <c r="R980" s="16" t="s">
        <v>9793</v>
      </c>
      <c r="S980" s="16" t="s">
        <v>11167</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4.25" customHeight="1">
      <c r="A981" s="16">
        <v>4191</v>
      </c>
      <c r="B981" s="16">
        <v>4191</v>
      </c>
      <c r="C981" s="3">
        <v>41138</v>
      </c>
      <c r="D981" s="3">
        <v>41183</v>
      </c>
      <c r="E981" s="16" t="s">
        <v>1307</v>
      </c>
      <c r="F981" s="16" t="s">
        <v>1308</v>
      </c>
      <c r="G981" s="16" t="s">
        <v>6405</v>
      </c>
      <c r="H981" s="16" t="s">
        <v>20804</v>
      </c>
      <c r="I981" s="3">
        <v>41253</v>
      </c>
      <c r="J981" s="16" t="s">
        <v>6406</v>
      </c>
      <c r="K981" s="16" t="s">
        <v>6443</v>
      </c>
      <c r="L981" s="16" t="s">
        <v>6408</v>
      </c>
      <c r="M981" s="16" t="s">
        <v>6444</v>
      </c>
      <c r="N981" s="16" t="s">
        <v>12603</v>
      </c>
      <c r="O981" s="16" t="s">
        <v>12581</v>
      </c>
      <c r="P981" s="3">
        <v>41256</v>
      </c>
      <c r="Q981" s="28" t="s">
        <v>455</v>
      </c>
      <c r="R981" s="16" t="s">
        <v>12065</v>
      </c>
      <c r="S981" s="16" t="s">
        <v>11168</v>
      </c>
      <c r="T981" s="16" t="s">
        <v>3997</v>
      </c>
      <c r="U981" s="16" t="s">
        <v>15053</v>
      </c>
      <c r="V981" s="16">
        <v>21</v>
      </c>
      <c r="W981" s="16">
        <v>25</v>
      </c>
      <c r="X981" s="16">
        <v>3</v>
      </c>
      <c r="Y981" s="16">
        <v>42</v>
      </c>
      <c r="Z981" s="16">
        <v>48</v>
      </c>
      <c r="AA981" s="16">
        <v>58</v>
      </c>
      <c r="AB981" s="16" t="s">
        <v>455</v>
      </c>
      <c r="AC981" s="16" t="s">
        <v>455</v>
      </c>
      <c r="AD981" s="16" t="s">
        <v>455</v>
      </c>
    </row>
    <row r="982" spans="1:30" s="16" customFormat="1" ht="14.25" customHeight="1">
      <c r="A982" s="16">
        <v>4252</v>
      </c>
      <c r="B982" s="16">
        <v>4252</v>
      </c>
      <c r="C982" s="3">
        <v>41145</v>
      </c>
      <c r="D982" s="3">
        <v>41190</v>
      </c>
      <c r="E982" s="16" t="s">
        <v>1307</v>
      </c>
      <c r="F982" s="16" t="s">
        <v>1308</v>
      </c>
      <c r="G982" s="16" t="s">
        <v>6549</v>
      </c>
      <c r="H982" s="16" t="s">
        <v>7419</v>
      </c>
      <c r="I982" s="3">
        <v>41162</v>
      </c>
      <c r="J982" s="16" t="s">
        <v>6550</v>
      </c>
      <c r="K982" s="16" t="s">
        <v>6551</v>
      </c>
      <c r="L982" s="16" t="s">
        <v>6552</v>
      </c>
      <c r="M982" s="16" t="s">
        <v>6553</v>
      </c>
      <c r="N982" s="16" t="s">
        <v>7420</v>
      </c>
      <c r="O982" s="16" t="s">
        <v>7421</v>
      </c>
      <c r="P982" s="3">
        <v>41170</v>
      </c>
      <c r="Q982" s="28" t="s">
        <v>455</v>
      </c>
      <c r="R982" s="16" t="s">
        <v>11169</v>
      </c>
      <c r="S982" s="16" t="s">
        <v>11170</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11171</v>
      </c>
      <c r="S983" s="16" t="s">
        <v>11172</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4.25" customHeight="1">
      <c r="A984" s="16">
        <v>4246</v>
      </c>
      <c r="B984" s="16">
        <v>4246</v>
      </c>
      <c r="C984" s="3">
        <v>41145</v>
      </c>
      <c r="D984" s="3">
        <v>41190</v>
      </c>
      <c r="E984" s="16" t="s">
        <v>1307</v>
      </c>
      <c r="F984" s="16" t="s">
        <v>1308</v>
      </c>
      <c r="G984" s="16" t="s">
        <v>6549</v>
      </c>
      <c r="H984" s="16" t="s">
        <v>7603</v>
      </c>
      <c r="I984" s="3">
        <v>41162</v>
      </c>
      <c r="J984" s="16" t="s">
        <v>6556</v>
      </c>
      <c r="K984" s="16" t="s">
        <v>15227</v>
      </c>
      <c r="L984" s="16" t="s">
        <v>6552</v>
      </c>
      <c r="M984" s="16" t="s">
        <v>6557</v>
      </c>
      <c r="N984" s="16" t="s">
        <v>7681</v>
      </c>
      <c r="O984" s="16" t="s">
        <v>7673</v>
      </c>
      <c r="P984" s="3">
        <v>41183</v>
      </c>
      <c r="Q984" s="28" t="s">
        <v>455</v>
      </c>
      <c r="R984" s="16" t="s">
        <v>11173</v>
      </c>
      <c r="S984" s="16" t="s">
        <v>11174</v>
      </c>
      <c r="T984" s="16" t="s">
        <v>3997</v>
      </c>
      <c r="U984" s="16" t="s">
        <v>14995</v>
      </c>
      <c r="V984" s="16">
        <v>23</v>
      </c>
      <c r="W984" s="16">
        <v>20</v>
      </c>
      <c r="X984" s="16">
        <v>21</v>
      </c>
      <c r="Y984" s="16">
        <v>45</v>
      </c>
      <c r="Z984" s="16">
        <v>30</v>
      </c>
      <c r="AA984" s="16">
        <v>10</v>
      </c>
      <c r="AB984" s="16" t="s">
        <v>455</v>
      </c>
      <c r="AC984" s="16" t="s">
        <v>455</v>
      </c>
      <c r="AD984" s="16" t="s">
        <v>455</v>
      </c>
    </row>
    <row r="985" spans="1:30" s="16" customFormat="1" ht="14.25" customHeight="1">
      <c r="A985" s="16">
        <v>4233</v>
      </c>
      <c r="B985" s="16">
        <v>4233</v>
      </c>
      <c r="C985" s="3">
        <v>41145</v>
      </c>
      <c r="D985" s="3">
        <v>41190</v>
      </c>
      <c r="E985" s="16" t="s">
        <v>1307</v>
      </c>
      <c r="F985" s="16" t="s">
        <v>1308</v>
      </c>
      <c r="G985" s="16" t="s">
        <v>1725</v>
      </c>
      <c r="H985" s="16" t="s">
        <v>13139</v>
      </c>
      <c r="I985" s="3">
        <v>41263</v>
      </c>
      <c r="J985" s="16" t="s">
        <v>6558</v>
      </c>
      <c r="K985" s="16" t="s">
        <v>6559</v>
      </c>
      <c r="L985" s="16" t="s">
        <v>4326</v>
      </c>
      <c r="M985" s="16" t="s">
        <v>6560</v>
      </c>
      <c r="N985" s="16" t="s">
        <v>13140</v>
      </c>
      <c r="O985" s="16" t="s">
        <v>5264</v>
      </c>
      <c r="P985" s="3">
        <v>41263</v>
      </c>
      <c r="Q985" s="28" t="s">
        <v>455</v>
      </c>
      <c r="R985" s="16" t="s">
        <v>13141</v>
      </c>
      <c r="S985" s="16" t="s">
        <v>11175</v>
      </c>
      <c r="T985" s="16" t="s">
        <v>3997</v>
      </c>
      <c r="U985" s="16" t="s">
        <v>14877</v>
      </c>
      <c r="V985" s="16">
        <v>21</v>
      </c>
      <c r="W985" s="16">
        <v>6</v>
      </c>
      <c r="X985" s="16">
        <v>4</v>
      </c>
      <c r="Y985" s="16">
        <v>45</v>
      </c>
      <c r="Z985" s="16">
        <v>5</v>
      </c>
      <c r="AA985" s="16">
        <v>20</v>
      </c>
      <c r="AB985" s="16" t="s">
        <v>455</v>
      </c>
      <c r="AC985" s="16" t="s">
        <v>455</v>
      </c>
      <c r="AD985" s="16" t="s">
        <v>455</v>
      </c>
    </row>
    <row r="986" spans="1:30" s="16" customFormat="1" ht="14.25" customHeight="1">
      <c r="A986" s="16">
        <v>4238</v>
      </c>
      <c r="B986" s="16">
        <v>4238</v>
      </c>
      <c r="C986" s="3">
        <v>41145</v>
      </c>
      <c r="D986" s="3">
        <v>41190</v>
      </c>
      <c r="E986" s="16" t="s">
        <v>1307</v>
      </c>
      <c r="F986" s="16" t="s">
        <v>1540</v>
      </c>
      <c r="G986" s="16" t="s">
        <v>3261</v>
      </c>
      <c r="H986" s="16" t="s">
        <v>8930</v>
      </c>
      <c r="I986" s="3">
        <v>41211</v>
      </c>
      <c r="J986" s="16" t="s">
        <v>6561</v>
      </c>
      <c r="K986" s="16" t="s">
        <v>6562</v>
      </c>
      <c r="L986" s="16" t="s">
        <v>4636</v>
      </c>
      <c r="M986" s="16">
        <v>3135777594</v>
      </c>
      <c r="N986" s="16" t="s">
        <v>8931</v>
      </c>
      <c r="O986" s="16" t="s">
        <v>3718</v>
      </c>
      <c r="P986" s="3">
        <v>41211</v>
      </c>
      <c r="Q986" s="28" t="s">
        <v>455</v>
      </c>
      <c r="R986" s="16" t="s">
        <v>11176</v>
      </c>
      <c r="S986" s="16" t="s">
        <v>11177</v>
      </c>
      <c r="T986" s="16" t="s">
        <v>3997</v>
      </c>
      <c r="U986" s="16" t="s">
        <v>14974</v>
      </c>
      <c r="V986" s="16">
        <v>20</v>
      </c>
      <c r="W986" s="16">
        <v>2</v>
      </c>
      <c r="X986" s="16">
        <v>19</v>
      </c>
      <c r="Y986" s="16">
        <v>44</v>
      </c>
      <c r="Z986" s="16">
        <v>8</v>
      </c>
      <c r="AA986" s="16">
        <v>33</v>
      </c>
      <c r="AB986" s="16" t="s">
        <v>455</v>
      </c>
      <c r="AC986" s="16" t="s">
        <v>455</v>
      </c>
      <c r="AD986" s="16" t="s">
        <v>455</v>
      </c>
    </row>
    <row r="987" spans="1:30" s="16" customFormat="1" ht="14.25" customHeight="1">
      <c r="A987" s="16">
        <v>4251</v>
      </c>
      <c r="B987" s="16">
        <v>4251</v>
      </c>
      <c r="C987" s="3">
        <v>41145</v>
      </c>
      <c r="D987" s="3">
        <v>41190</v>
      </c>
      <c r="E987" s="16" t="s">
        <v>1307</v>
      </c>
      <c r="F987" s="16" t="s">
        <v>1308</v>
      </c>
      <c r="G987" s="16" t="s">
        <v>6549</v>
      </c>
      <c r="H987" s="16" t="s">
        <v>7604</v>
      </c>
      <c r="I987" s="16" t="s">
        <v>6688</v>
      </c>
      <c r="J987" s="16" t="s">
        <v>6564</v>
      </c>
      <c r="K987" s="16" t="s">
        <v>6565</v>
      </c>
      <c r="L987" s="16" t="s">
        <v>6552</v>
      </c>
      <c r="M987" s="16" t="s">
        <v>6553</v>
      </c>
      <c r="N987" s="16" t="s">
        <v>7605</v>
      </c>
      <c r="O987" s="16" t="s">
        <v>7374</v>
      </c>
      <c r="P987" s="3">
        <v>41172</v>
      </c>
      <c r="Q987" s="28" t="s">
        <v>455</v>
      </c>
      <c r="R987" s="16" t="s">
        <v>11178</v>
      </c>
      <c r="S987" s="16" t="s">
        <v>11179</v>
      </c>
      <c r="T987" s="16" t="s">
        <v>3997</v>
      </c>
      <c r="U987" s="16" t="s">
        <v>15054</v>
      </c>
      <c r="V987" s="16">
        <v>18</v>
      </c>
      <c r="W987" s="16">
        <v>21</v>
      </c>
      <c r="X987" s="16">
        <v>0</v>
      </c>
      <c r="Y987" s="16">
        <v>45</v>
      </c>
      <c r="Z987" s="16">
        <v>25</v>
      </c>
      <c r="AA987" s="16">
        <v>41</v>
      </c>
      <c r="AB987" s="16" t="s">
        <v>455</v>
      </c>
      <c r="AC987" s="16" t="s">
        <v>455</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11180</v>
      </c>
      <c r="S988" s="16" t="s">
        <v>11181</v>
      </c>
      <c r="T988" s="16" t="s">
        <v>3997</v>
      </c>
      <c r="U988" s="16" t="s">
        <v>15055</v>
      </c>
      <c r="V988" s="16">
        <v>20</v>
      </c>
      <c r="W988" s="16">
        <v>41</v>
      </c>
      <c r="X988" s="16">
        <v>38</v>
      </c>
      <c r="Y988" s="16">
        <v>44</v>
      </c>
      <c r="Z988" s="16">
        <v>50</v>
      </c>
      <c r="AA988" s="16">
        <v>38</v>
      </c>
      <c r="AB988" s="16" t="s">
        <v>455</v>
      </c>
      <c r="AC988" s="16" t="s">
        <v>455</v>
      </c>
      <c r="AD988" s="16" t="s">
        <v>455</v>
      </c>
    </row>
    <row r="989" spans="1:30" s="16" customFormat="1" ht="14.25" customHeight="1">
      <c r="A989" s="16">
        <v>4243</v>
      </c>
      <c r="B989" s="16">
        <v>4243</v>
      </c>
      <c r="C989" s="3">
        <v>41145</v>
      </c>
      <c r="D989" s="3">
        <v>41190</v>
      </c>
      <c r="E989" s="16" t="s">
        <v>1307</v>
      </c>
      <c r="F989" s="16" t="s">
        <v>1308</v>
      </c>
      <c r="G989" s="16" t="s">
        <v>213</v>
      </c>
      <c r="H989" s="16" t="s">
        <v>8988</v>
      </c>
      <c r="I989" s="3">
        <v>41162</v>
      </c>
      <c r="J989" s="16" t="s">
        <v>6569</v>
      </c>
      <c r="K989" s="16" t="s">
        <v>6570</v>
      </c>
      <c r="L989" s="16" t="s">
        <v>4219</v>
      </c>
      <c r="M989" s="16" t="s">
        <v>6571</v>
      </c>
      <c r="N989" s="16" t="s">
        <v>8989</v>
      </c>
      <c r="O989" s="16" t="s">
        <v>4884</v>
      </c>
      <c r="P989" s="3">
        <v>41213</v>
      </c>
      <c r="Q989" s="28" t="s">
        <v>455</v>
      </c>
      <c r="R989" s="16" t="s">
        <v>11182</v>
      </c>
      <c r="S989" s="16" t="s">
        <v>11183</v>
      </c>
      <c r="T989" s="16" t="s">
        <v>14834</v>
      </c>
      <c r="U989" s="16" t="s">
        <v>14919</v>
      </c>
      <c r="V989" s="16">
        <v>21</v>
      </c>
      <c r="W989" s="16">
        <v>1</v>
      </c>
      <c r="X989" s="16">
        <v>3</v>
      </c>
      <c r="Y989" s="16">
        <v>46</v>
      </c>
      <c r="Z989" s="16">
        <v>44</v>
      </c>
      <c r="AA989" s="16">
        <v>31</v>
      </c>
      <c r="AB989" s="16" t="s">
        <v>455</v>
      </c>
      <c r="AC989" s="16" t="s">
        <v>455</v>
      </c>
      <c r="AD989" s="16" t="s">
        <v>455</v>
      </c>
    </row>
    <row r="990" spans="1:30" s="16" customFormat="1" ht="14.25" customHeight="1">
      <c r="A990" s="16">
        <v>4232</v>
      </c>
      <c r="B990" s="16">
        <v>4232</v>
      </c>
      <c r="C990" s="3">
        <v>41145</v>
      </c>
      <c r="D990" s="3">
        <v>41190</v>
      </c>
      <c r="E990" s="16" t="s">
        <v>1307</v>
      </c>
      <c r="F990" s="16" t="s">
        <v>1308</v>
      </c>
      <c r="G990" s="16" t="s">
        <v>1725</v>
      </c>
      <c r="H990" s="16" t="s">
        <v>13142</v>
      </c>
      <c r="I990" s="3">
        <v>41162</v>
      </c>
      <c r="J990" s="16" t="s">
        <v>6572</v>
      </c>
      <c r="K990" s="16" t="s">
        <v>6573</v>
      </c>
      <c r="L990" s="16" t="s">
        <v>4326</v>
      </c>
      <c r="M990" s="16" t="s">
        <v>6574</v>
      </c>
      <c r="N990" s="16" t="s">
        <v>13143</v>
      </c>
      <c r="O990" s="16" t="s">
        <v>5289</v>
      </c>
      <c r="P990" s="3">
        <v>41263</v>
      </c>
      <c r="Q990" s="28" t="s">
        <v>455</v>
      </c>
      <c r="R990" s="16" t="s">
        <v>13144</v>
      </c>
      <c r="S990" s="16" t="s">
        <v>11184</v>
      </c>
      <c r="T990" s="16" t="s">
        <v>14834</v>
      </c>
      <c r="U990" s="16" t="s">
        <v>455</v>
      </c>
      <c r="V990" s="16">
        <v>21</v>
      </c>
      <c r="W990" s="16">
        <v>5</v>
      </c>
      <c r="X990" s="16">
        <v>52</v>
      </c>
      <c r="Y990" s="16">
        <v>45</v>
      </c>
      <c r="Z990" s="16">
        <v>5</v>
      </c>
      <c r="AA990" s="16">
        <v>48</v>
      </c>
      <c r="AB990" s="16" t="s">
        <v>455</v>
      </c>
      <c r="AC990" s="16" t="s">
        <v>455</v>
      </c>
      <c r="AD990" s="16" t="s">
        <v>455</v>
      </c>
    </row>
    <row r="991" spans="1:30" s="16" customFormat="1" ht="14.25" customHeight="1">
      <c r="A991" s="16">
        <v>4237</v>
      </c>
      <c r="B991" s="16">
        <v>4237</v>
      </c>
      <c r="C991" s="3">
        <v>41145</v>
      </c>
      <c r="D991" s="3">
        <v>41190</v>
      </c>
      <c r="E991" s="16" t="s">
        <v>1307</v>
      </c>
      <c r="F991" s="16" t="s">
        <v>1540</v>
      </c>
      <c r="G991" s="16" t="s">
        <v>3261</v>
      </c>
      <c r="H991" s="16" t="s">
        <v>9318</v>
      </c>
      <c r="I991" s="3">
        <v>41233</v>
      </c>
      <c r="J991" s="16" t="s">
        <v>6561</v>
      </c>
      <c r="K991" s="16" t="s">
        <v>15228</v>
      </c>
      <c r="L991" s="16" t="s">
        <v>4636</v>
      </c>
      <c r="M991" s="16" t="s">
        <v>6563</v>
      </c>
      <c r="N991" s="16" t="s">
        <v>9319</v>
      </c>
      <c r="O991" s="16" t="s">
        <v>3718</v>
      </c>
      <c r="P991" s="3">
        <v>41234</v>
      </c>
      <c r="Q991" s="28" t="s">
        <v>455</v>
      </c>
      <c r="R991" s="16" t="s">
        <v>11185</v>
      </c>
      <c r="S991" s="16" t="s">
        <v>11186</v>
      </c>
      <c r="T991" s="16" t="s">
        <v>14834</v>
      </c>
      <c r="U991" s="16" t="s">
        <v>14919</v>
      </c>
      <c r="V991" s="16">
        <v>20</v>
      </c>
      <c r="W991" s="16">
        <v>2</v>
      </c>
      <c r="X991" s="16">
        <v>40</v>
      </c>
      <c r="Y991" s="16">
        <v>44</v>
      </c>
      <c r="Z991" s="16">
        <v>8</v>
      </c>
      <c r="AA991" s="16">
        <v>5</v>
      </c>
      <c r="AB991" s="16" t="s">
        <v>455</v>
      </c>
      <c r="AC991" s="16" t="s">
        <v>455</v>
      </c>
      <c r="AD991" s="16" t="s">
        <v>455</v>
      </c>
    </row>
    <row r="992" spans="1:30" s="16" customFormat="1" ht="14.25" customHeight="1">
      <c r="A992" s="16">
        <v>4249</v>
      </c>
      <c r="B992" s="16">
        <v>4249</v>
      </c>
      <c r="C992" s="3">
        <v>41145</v>
      </c>
      <c r="D992" s="3">
        <v>41190</v>
      </c>
      <c r="E992" s="16" t="s">
        <v>1307</v>
      </c>
      <c r="F992" s="16" t="s">
        <v>1308</v>
      </c>
      <c r="G992" s="16" t="s">
        <v>6549</v>
      </c>
      <c r="H992" s="16" t="s">
        <v>7422</v>
      </c>
      <c r="I992" s="3">
        <v>41162</v>
      </c>
      <c r="J992" s="16" t="s">
        <v>6575</v>
      </c>
      <c r="K992" s="16" t="s">
        <v>6576</v>
      </c>
      <c r="L992" s="16" t="s">
        <v>6552</v>
      </c>
      <c r="M992" s="16" t="s">
        <v>6553</v>
      </c>
      <c r="N992" s="16" t="s">
        <v>7423</v>
      </c>
      <c r="O992" s="16" t="s">
        <v>7376</v>
      </c>
      <c r="P992" s="3">
        <v>41170</v>
      </c>
      <c r="Q992" s="28" t="s">
        <v>455</v>
      </c>
      <c r="R992" s="16" t="s">
        <v>11187</v>
      </c>
      <c r="S992" s="16" t="s">
        <v>11188</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4.25" customHeight="1">
      <c r="A993" s="16">
        <v>4224</v>
      </c>
      <c r="B993" s="16">
        <v>4224</v>
      </c>
      <c r="C993" s="3">
        <v>41145</v>
      </c>
      <c r="D993" s="3">
        <v>41190</v>
      </c>
      <c r="E993" s="16" t="s">
        <v>1307</v>
      </c>
      <c r="F993" s="16" t="s">
        <v>1308</v>
      </c>
      <c r="G993" s="16" t="s">
        <v>4751</v>
      </c>
      <c r="H993" s="16" t="s">
        <v>13145</v>
      </c>
      <c r="I993" s="3">
        <v>41162</v>
      </c>
      <c r="J993" s="16" t="s">
        <v>6577</v>
      </c>
      <c r="K993" s="16" t="s">
        <v>6578</v>
      </c>
      <c r="L993" s="16" t="s">
        <v>6430</v>
      </c>
      <c r="M993" s="16" t="s">
        <v>6579</v>
      </c>
      <c r="N993" s="16" t="s">
        <v>13146</v>
      </c>
      <c r="O993" s="16" t="s">
        <v>11915</v>
      </c>
      <c r="P993" s="3">
        <v>41262</v>
      </c>
      <c r="Q993" s="28" t="s">
        <v>455</v>
      </c>
      <c r="R993" s="16" t="s">
        <v>13147</v>
      </c>
      <c r="S993" s="16" t="s">
        <v>11189</v>
      </c>
      <c r="T993" s="16" t="s">
        <v>14834</v>
      </c>
      <c r="U993" s="16" t="s">
        <v>14944</v>
      </c>
      <c r="V993" s="16">
        <v>20</v>
      </c>
      <c r="W993" s="16">
        <v>41</v>
      </c>
      <c r="X993" s="16">
        <v>47</v>
      </c>
      <c r="Y993" s="16">
        <v>44</v>
      </c>
      <c r="Z993" s="16">
        <v>49</v>
      </c>
      <c r="AA993" s="16">
        <v>42</v>
      </c>
      <c r="AB993" s="16" t="s">
        <v>455</v>
      </c>
      <c r="AC993" s="16" t="s">
        <v>455</v>
      </c>
      <c r="AD993" s="16" t="s">
        <v>455</v>
      </c>
    </row>
    <row r="994" spans="1:30" s="16" customFormat="1" ht="14.25" customHeight="1">
      <c r="A994" s="16">
        <v>4239</v>
      </c>
      <c r="B994" s="16">
        <v>4239</v>
      </c>
      <c r="C994" s="3">
        <v>41145</v>
      </c>
      <c r="D994" s="3">
        <v>41190</v>
      </c>
      <c r="E994" s="16" t="s">
        <v>1307</v>
      </c>
      <c r="F994" s="16" t="s">
        <v>1540</v>
      </c>
      <c r="G994" s="16" t="s">
        <v>3261</v>
      </c>
      <c r="H994" s="16" t="s">
        <v>8990</v>
      </c>
      <c r="I994" s="3">
        <v>41220</v>
      </c>
      <c r="J994" s="16" t="s">
        <v>6561</v>
      </c>
      <c r="K994" s="16" t="s">
        <v>6580</v>
      </c>
      <c r="L994" s="16" t="s">
        <v>4636</v>
      </c>
      <c r="M994" s="16" t="s">
        <v>6563</v>
      </c>
      <c r="N994" s="16" t="s">
        <v>8991</v>
      </c>
      <c r="O994" s="16" t="s">
        <v>5694</v>
      </c>
      <c r="P994" s="3">
        <v>41221</v>
      </c>
      <c r="Q994" s="28" t="s">
        <v>455</v>
      </c>
      <c r="R994" s="16" t="s">
        <v>11190</v>
      </c>
      <c r="S994" s="16" t="s">
        <v>11191</v>
      </c>
      <c r="T994" s="16" t="s">
        <v>3997</v>
      </c>
      <c r="U994" s="16" t="s">
        <v>15056</v>
      </c>
      <c r="V994" s="16">
        <v>20</v>
      </c>
      <c r="W994" s="16">
        <v>1</v>
      </c>
      <c r="X994" s="16">
        <v>54</v>
      </c>
      <c r="Y994" s="16">
        <v>44</v>
      </c>
      <c r="Z994" s="16">
        <v>8</v>
      </c>
      <c r="AA994" s="16">
        <v>19</v>
      </c>
      <c r="AB994" s="16" t="s">
        <v>455</v>
      </c>
      <c r="AC994" s="16" t="s">
        <v>455</v>
      </c>
      <c r="AD994" s="16" t="s">
        <v>455</v>
      </c>
    </row>
    <row r="995" spans="1:30" s="16" customFormat="1" ht="14.25" customHeight="1">
      <c r="A995" s="16">
        <v>4231</v>
      </c>
      <c r="B995" s="16">
        <v>4231</v>
      </c>
      <c r="C995" s="3">
        <v>41145</v>
      </c>
      <c r="D995" s="3">
        <v>41190</v>
      </c>
      <c r="E995" s="16" t="s">
        <v>1307</v>
      </c>
      <c r="F995" s="16" t="s">
        <v>1308</v>
      </c>
      <c r="G995" s="16" t="s">
        <v>1725</v>
      </c>
      <c r="H995" s="16" t="s">
        <v>7848</v>
      </c>
      <c r="I995" s="3">
        <v>41162</v>
      </c>
      <c r="J995" s="16" t="s">
        <v>6581</v>
      </c>
      <c r="K995" s="16" t="s">
        <v>6582</v>
      </c>
      <c r="L995" s="16" t="s">
        <v>4326</v>
      </c>
      <c r="M995" s="16" t="s">
        <v>6583</v>
      </c>
      <c r="N995" s="16" t="s">
        <v>7980</v>
      </c>
      <c r="O995" s="16" t="s">
        <v>7374</v>
      </c>
      <c r="P995" s="3">
        <v>41183</v>
      </c>
      <c r="Q995" s="28" t="s">
        <v>455</v>
      </c>
      <c r="R995" s="16" t="s">
        <v>11192</v>
      </c>
      <c r="S995" s="16" t="s">
        <v>11193</v>
      </c>
      <c r="T995" s="16" t="s">
        <v>3997</v>
      </c>
      <c r="U995" s="16" t="s">
        <v>15057</v>
      </c>
      <c r="V995" s="16">
        <v>21</v>
      </c>
      <c r="W995" s="16">
        <v>5</v>
      </c>
      <c r="X995" s="16">
        <v>34</v>
      </c>
      <c r="Y995" s="16">
        <v>45</v>
      </c>
      <c r="Z995" s="16">
        <v>4</v>
      </c>
      <c r="AA995" s="16">
        <v>57</v>
      </c>
      <c r="AB995" s="16" t="s">
        <v>455</v>
      </c>
      <c r="AC995" s="16" t="s">
        <v>455</v>
      </c>
      <c r="AD995" s="16" t="s">
        <v>455</v>
      </c>
    </row>
    <row r="996" spans="1:30" s="16" customFormat="1" ht="14.25" customHeight="1">
      <c r="A996" s="16">
        <v>4234</v>
      </c>
      <c r="B996" s="16">
        <v>4234</v>
      </c>
      <c r="C996" s="3">
        <v>41145</v>
      </c>
      <c r="D996" s="3">
        <v>41190</v>
      </c>
      <c r="E996" s="16" t="s">
        <v>1307</v>
      </c>
      <c r="F996" s="16" t="s">
        <v>1308</v>
      </c>
      <c r="G996" s="16" t="s">
        <v>1725</v>
      </c>
      <c r="H996" s="16" t="s">
        <v>7849</v>
      </c>
      <c r="I996" s="3">
        <v>41162</v>
      </c>
      <c r="J996" s="16" t="s">
        <v>6584</v>
      </c>
      <c r="K996" s="16" t="s">
        <v>6585</v>
      </c>
      <c r="L996" s="16" t="s">
        <v>4326</v>
      </c>
      <c r="M996" s="16" t="s">
        <v>6586</v>
      </c>
      <c r="N996" s="16" t="s">
        <v>7850</v>
      </c>
      <c r="O996" s="16" t="s">
        <v>7374</v>
      </c>
      <c r="P996" s="3">
        <v>41179</v>
      </c>
      <c r="Q996" s="28" t="s">
        <v>455</v>
      </c>
      <c r="R996" s="16" t="s">
        <v>11194</v>
      </c>
      <c r="S996" s="16" t="s">
        <v>11195</v>
      </c>
      <c r="T996" s="16" t="s">
        <v>3997</v>
      </c>
      <c r="U996" s="16" t="s">
        <v>455</v>
      </c>
      <c r="V996" s="16">
        <v>21</v>
      </c>
      <c r="W996" s="16">
        <v>5</v>
      </c>
      <c r="X996" s="16">
        <v>25</v>
      </c>
      <c r="Y996" s="16">
        <v>45</v>
      </c>
      <c r="Z996" s="16">
        <v>5</v>
      </c>
      <c r="AA996" s="16">
        <v>18</v>
      </c>
      <c r="AB996" s="16" t="s">
        <v>455</v>
      </c>
      <c r="AC996" s="16" t="s">
        <v>455</v>
      </c>
      <c r="AD996" s="16" t="s">
        <v>455</v>
      </c>
    </row>
    <row r="997" spans="1:30" s="16" customFormat="1" ht="14.25" customHeight="1">
      <c r="A997" s="16">
        <v>4248</v>
      </c>
      <c r="B997" s="16">
        <v>4248</v>
      </c>
      <c r="C997" s="3">
        <v>41145</v>
      </c>
      <c r="D997" s="3">
        <v>41190</v>
      </c>
      <c r="E997" s="16" t="s">
        <v>1307</v>
      </c>
      <c r="F997" s="16" t="s">
        <v>1308</v>
      </c>
      <c r="G997" s="16" t="s">
        <v>6549</v>
      </c>
      <c r="H997" s="16" t="s">
        <v>7424</v>
      </c>
      <c r="I997" s="3">
        <v>41162</v>
      </c>
      <c r="J997" s="16" t="s">
        <v>6587</v>
      </c>
      <c r="K997" s="16" t="s">
        <v>6588</v>
      </c>
      <c r="L997" s="16" t="s">
        <v>6552</v>
      </c>
      <c r="M997" s="16" t="s">
        <v>6553</v>
      </c>
      <c r="N997" s="16" t="s">
        <v>7425</v>
      </c>
      <c r="O997" s="16" t="s">
        <v>7374</v>
      </c>
      <c r="P997" s="3">
        <v>41170</v>
      </c>
      <c r="Q997" s="28" t="s">
        <v>455</v>
      </c>
      <c r="R997" s="16" t="s">
        <v>11196</v>
      </c>
      <c r="S997" s="16" t="s">
        <v>11197</v>
      </c>
      <c r="T997" s="16" t="s">
        <v>3997</v>
      </c>
      <c r="U997" s="16" t="s">
        <v>15021</v>
      </c>
      <c r="V997" s="16">
        <v>22</v>
      </c>
      <c r="W997" s="16">
        <v>18</v>
      </c>
      <c r="X997" s="16">
        <v>25</v>
      </c>
      <c r="Y997" s="16">
        <v>45</v>
      </c>
      <c r="Z997" s="16">
        <v>22</v>
      </c>
      <c r="AA997" s="16">
        <v>47</v>
      </c>
      <c r="AB997" s="16" t="s">
        <v>455</v>
      </c>
      <c r="AC997" s="16" t="s">
        <v>455</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7426</v>
      </c>
      <c r="O998" s="16" t="s">
        <v>5743</v>
      </c>
      <c r="P998" s="3">
        <v>41169</v>
      </c>
      <c r="Q998" s="28" t="s">
        <v>455</v>
      </c>
      <c r="R998" s="16" t="s">
        <v>11198</v>
      </c>
      <c r="S998" s="16" t="s">
        <v>11199</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4.25" customHeight="1">
      <c r="A999" s="16">
        <v>4240</v>
      </c>
      <c r="B999" s="16">
        <v>4240</v>
      </c>
      <c r="C999" s="3">
        <v>41145</v>
      </c>
      <c r="D999" s="3">
        <v>41190</v>
      </c>
      <c r="E999" s="16" t="s">
        <v>1307</v>
      </c>
      <c r="F999" s="16" t="s">
        <v>1540</v>
      </c>
      <c r="G999" s="16" t="s">
        <v>3261</v>
      </c>
      <c r="H999" s="16" t="s">
        <v>8932</v>
      </c>
      <c r="I999" s="3">
        <v>41212</v>
      </c>
      <c r="J999" s="16" t="s">
        <v>6561</v>
      </c>
      <c r="K999" s="16" t="s">
        <v>6592</v>
      </c>
      <c r="L999" s="16" t="s">
        <v>4636</v>
      </c>
      <c r="M999" s="16" t="s">
        <v>6563</v>
      </c>
      <c r="N999" s="16" t="s">
        <v>8933</v>
      </c>
      <c r="O999" s="16" t="s">
        <v>5694</v>
      </c>
      <c r="P999" s="3">
        <v>41212</v>
      </c>
      <c r="Q999" s="28" t="s">
        <v>455</v>
      </c>
      <c r="R999" s="16" t="s">
        <v>11200</v>
      </c>
      <c r="S999" s="16" t="s">
        <v>11201</v>
      </c>
      <c r="T999" s="16" t="s">
        <v>3997</v>
      </c>
      <c r="U999" s="16" t="s">
        <v>15058</v>
      </c>
      <c r="V999" s="16">
        <v>20</v>
      </c>
      <c r="W999" s="16">
        <v>2</v>
      </c>
      <c r="X999" s="16">
        <v>13</v>
      </c>
      <c r="Y999" s="16">
        <v>44</v>
      </c>
      <c r="Z999" s="16">
        <v>7</v>
      </c>
      <c r="AA999" s="16">
        <v>44</v>
      </c>
      <c r="AB999" s="16" t="s">
        <v>455</v>
      </c>
      <c r="AC999" s="16" t="s">
        <v>455</v>
      </c>
      <c r="AD999" s="16" t="s">
        <v>455</v>
      </c>
    </row>
    <row r="1000" spans="1:30" s="16" customFormat="1" ht="14.25" customHeight="1">
      <c r="A1000" s="16">
        <v>4235</v>
      </c>
      <c r="B1000" s="16">
        <v>4235</v>
      </c>
      <c r="C1000" s="3">
        <v>41145</v>
      </c>
      <c r="D1000" s="3">
        <v>41190</v>
      </c>
      <c r="E1000" s="16" t="s">
        <v>1307</v>
      </c>
      <c r="F1000" s="16" t="s">
        <v>1540</v>
      </c>
      <c r="G1000" s="16" t="s">
        <v>3261</v>
      </c>
      <c r="H1000" s="16" t="s">
        <v>9320</v>
      </c>
      <c r="I1000" s="3">
        <v>41235</v>
      </c>
      <c r="J1000" s="16" t="s">
        <v>6593</v>
      </c>
      <c r="K1000" s="16" t="s">
        <v>6594</v>
      </c>
      <c r="L1000" s="16" t="s">
        <v>4636</v>
      </c>
      <c r="M1000" s="16" t="s">
        <v>15703</v>
      </c>
      <c r="N1000" s="16" t="s">
        <v>9321</v>
      </c>
      <c r="O1000" s="16" t="s">
        <v>5694</v>
      </c>
      <c r="P1000" s="3">
        <v>41236</v>
      </c>
      <c r="Q1000" s="28" t="s">
        <v>455</v>
      </c>
      <c r="R1000" s="16" t="s">
        <v>11202</v>
      </c>
      <c r="S1000" s="16" t="s">
        <v>11203</v>
      </c>
      <c r="T1000" s="16" t="s">
        <v>3997</v>
      </c>
      <c r="U1000" s="16" t="s">
        <v>14927</v>
      </c>
      <c r="V1000" s="16">
        <v>20</v>
      </c>
      <c r="W1000" s="16">
        <v>2</v>
      </c>
      <c r="X1000" s="16">
        <v>5</v>
      </c>
      <c r="Y1000" s="16">
        <v>44</v>
      </c>
      <c r="Z1000" s="16">
        <v>8</v>
      </c>
      <c r="AA1000" s="16">
        <v>31</v>
      </c>
      <c r="AB1000" s="16" t="s">
        <v>455</v>
      </c>
      <c r="AC1000" s="16" t="s">
        <v>455</v>
      </c>
      <c r="AD1000" s="16" t="s">
        <v>455</v>
      </c>
    </row>
    <row r="1001" spans="1:30" s="16" customFormat="1" ht="14.25" customHeight="1">
      <c r="A1001" s="16">
        <v>4230</v>
      </c>
      <c r="B1001" s="16">
        <v>4230</v>
      </c>
      <c r="C1001" s="3">
        <v>41145</v>
      </c>
      <c r="D1001" s="3">
        <v>41190</v>
      </c>
      <c r="E1001" s="16" t="s">
        <v>1307</v>
      </c>
      <c r="F1001" s="16" t="s">
        <v>1308</v>
      </c>
      <c r="G1001" s="16" t="s">
        <v>1725</v>
      </c>
      <c r="H1001" s="16" t="s">
        <v>7981</v>
      </c>
      <c r="I1001" s="3">
        <v>41162</v>
      </c>
      <c r="J1001" s="16" t="s">
        <v>6595</v>
      </c>
      <c r="K1001" s="16" t="s">
        <v>6596</v>
      </c>
      <c r="L1001" s="16" t="s">
        <v>4326</v>
      </c>
      <c r="M1001" s="16" t="s">
        <v>6597</v>
      </c>
      <c r="N1001" s="16" t="s">
        <v>7982</v>
      </c>
      <c r="O1001" s="16" t="s">
        <v>7374</v>
      </c>
      <c r="P1001" s="3">
        <v>41180</v>
      </c>
      <c r="Q1001" s="28" t="s">
        <v>455</v>
      </c>
      <c r="R1001" s="16" t="s">
        <v>11204</v>
      </c>
      <c r="S1001" s="16" t="s">
        <v>11205</v>
      </c>
      <c r="T1001" s="16" t="s">
        <v>3997</v>
      </c>
      <c r="U1001" s="16" t="s">
        <v>15057</v>
      </c>
      <c r="V1001" s="16">
        <v>21</v>
      </c>
      <c r="W1001" s="16">
        <v>5</v>
      </c>
      <c r="X1001" s="16">
        <v>55</v>
      </c>
      <c r="Y1001" s="16">
        <v>45</v>
      </c>
      <c r="Z1001" s="16">
        <v>4</v>
      </c>
      <c r="AA1001" s="16">
        <v>45</v>
      </c>
      <c r="AB1001" s="16" t="s">
        <v>455</v>
      </c>
      <c r="AC1001" s="16" t="s">
        <v>455</v>
      </c>
      <c r="AD1001" s="16" t="s">
        <v>455</v>
      </c>
    </row>
    <row r="1002" spans="1:30" s="16" customFormat="1" ht="14.25"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14557</v>
      </c>
      <c r="R1002" s="16" t="s">
        <v>455</v>
      </c>
      <c r="S1002" s="16" t="s">
        <v>11206</v>
      </c>
      <c r="T1002" s="16" t="s">
        <v>14834</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4.25" customHeight="1">
      <c r="A1003" s="16">
        <v>4242</v>
      </c>
      <c r="B1003" s="16">
        <v>4242</v>
      </c>
      <c r="C1003" s="3">
        <v>41145</v>
      </c>
      <c r="D1003" s="3">
        <v>41551</v>
      </c>
      <c r="E1003" s="16" t="s">
        <v>1307</v>
      </c>
      <c r="F1003" s="16" t="s">
        <v>1540</v>
      </c>
      <c r="G1003" s="16" t="s">
        <v>3261</v>
      </c>
      <c r="H1003" s="16" t="s">
        <v>20805</v>
      </c>
      <c r="I1003" s="16">
        <v>41571</v>
      </c>
      <c r="J1003" s="16" t="s">
        <v>6599</v>
      </c>
      <c r="K1003" s="16" t="s">
        <v>6600</v>
      </c>
      <c r="L1003" s="16" t="s">
        <v>4636</v>
      </c>
      <c r="M1003" s="16" t="s">
        <v>6601</v>
      </c>
      <c r="N1003" s="16" t="s">
        <v>20806</v>
      </c>
      <c r="O1003" s="16" t="s">
        <v>5053</v>
      </c>
      <c r="P1003" s="16">
        <v>41571</v>
      </c>
      <c r="Q1003" s="16" t="s">
        <v>20807</v>
      </c>
      <c r="R1003" s="16" t="s">
        <v>20808</v>
      </c>
      <c r="S1003" s="16" t="s">
        <v>11207</v>
      </c>
      <c r="T1003" s="16" t="s">
        <v>14834</v>
      </c>
      <c r="U1003" s="16" t="s">
        <v>14872</v>
      </c>
      <c r="V1003" s="16">
        <v>20</v>
      </c>
      <c r="W1003" s="16">
        <v>3</v>
      </c>
      <c r="X1003" s="16">
        <v>8</v>
      </c>
      <c r="Y1003" s="16">
        <v>44</v>
      </c>
      <c r="Z1003" s="16">
        <v>7</v>
      </c>
      <c r="AA1003" s="16">
        <v>59</v>
      </c>
      <c r="AB1003" s="16" t="s">
        <v>455</v>
      </c>
      <c r="AC1003" s="16" t="s">
        <v>455</v>
      </c>
      <c r="AD1003" s="16" t="s">
        <v>455</v>
      </c>
    </row>
    <row r="1004" spans="1:30" s="16" customFormat="1" ht="14.25" customHeight="1">
      <c r="A1004" s="16">
        <v>4241</v>
      </c>
      <c r="B1004" s="16">
        <v>4241</v>
      </c>
      <c r="C1004" s="3">
        <v>41145</v>
      </c>
      <c r="D1004" s="3">
        <v>41190</v>
      </c>
      <c r="E1004" s="16" t="s">
        <v>1307</v>
      </c>
      <c r="F1004" s="16" t="s">
        <v>1540</v>
      </c>
      <c r="G1004" s="16" t="s">
        <v>3261</v>
      </c>
      <c r="H1004" s="16" t="s">
        <v>9322</v>
      </c>
      <c r="I1004" s="3">
        <v>41234</v>
      </c>
      <c r="J1004" s="16" t="s">
        <v>6593</v>
      </c>
      <c r="K1004" s="16" t="s">
        <v>6602</v>
      </c>
      <c r="L1004" s="16" t="s">
        <v>4636</v>
      </c>
      <c r="M1004" s="16" t="s">
        <v>6601</v>
      </c>
      <c r="N1004" s="16" t="s">
        <v>9323</v>
      </c>
      <c r="O1004" s="16" t="s">
        <v>3718</v>
      </c>
      <c r="P1004" s="3">
        <v>41235</v>
      </c>
      <c r="Q1004" s="28" t="s">
        <v>455</v>
      </c>
      <c r="R1004" s="16" t="s">
        <v>11208</v>
      </c>
      <c r="S1004" s="16" t="s">
        <v>11209</v>
      </c>
      <c r="T1004" s="16" t="s">
        <v>14834</v>
      </c>
      <c r="U1004" s="16" t="s">
        <v>14926</v>
      </c>
      <c r="V1004" s="16">
        <v>20</v>
      </c>
      <c r="W1004" s="16">
        <v>1</v>
      </c>
      <c r="X1004" s="16">
        <v>23</v>
      </c>
      <c r="Y1004" s="16">
        <v>44</v>
      </c>
      <c r="Z1004" s="16">
        <v>8</v>
      </c>
      <c r="AA1004" s="16">
        <v>43</v>
      </c>
      <c r="AB1004" s="16" t="s">
        <v>455</v>
      </c>
      <c r="AC1004" s="16" t="s">
        <v>455</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11210</v>
      </c>
      <c r="S1005" s="16" t="s">
        <v>11211</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4.25" customHeight="1">
      <c r="A1006" s="16">
        <v>4247</v>
      </c>
      <c r="B1006" s="16">
        <v>4247</v>
      </c>
      <c r="C1006" s="3">
        <v>41145</v>
      </c>
      <c r="D1006" s="3">
        <v>41190</v>
      </c>
      <c r="E1006" s="16" t="s">
        <v>1307</v>
      </c>
      <c r="F1006" s="16" t="s">
        <v>1308</v>
      </c>
      <c r="G1006" s="16" t="s">
        <v>6549</v>
      </c>
      <c r="H1006" s="16" t="s">
        <v>17539</v>
      </c>
      <c r="I1006" s="3">
        <v>41162</v>
      </c>
      <c r="J1006" s="16" t="s">
        <v>6606</v>
      </c>
      <c r="K1006" s="16" t="s">
        <v>6607</v>
      </c>
      <c r="L1006" s="16" t="s">
        <v>6552</v>
      </c>
      <c r="M1006" s="16" t="s">
        <v>6608</v>
      </c>
      <c r="N1006" s="16" t="s">
        <v>7548</v>
      </c>
      <c r="O1006" s="16" t="s">
        <v>7376</v>
      </c>
      <c r="P1006" s="3">
        <v>41235</v>
      </c>
      <c r="Q1006" s="28" t="s">
        <v>455</v>
      </c>
      <c r="R1006" s="16" t="s">
        <v>11212</v>
      </c>
      <c r="S1006" s="16" t="s">
        <v>11213</v>
      </c>
      <c r="T1006" s="16" t="s">
        <v>14834</v>
      </c>
      <c r="U1006" s="16" t="s">
        <v>15059</v>
      </c>
      <c r="V1006" s="16">
        <v>22</v>
      </c>
      <c r="W1006" s="16">
        <v>18</v>
      </c>
      <c r="X1006" s="16">
        <v>26</v>
      </c>
      <c r="Y1006" s="16">
        <v>45</v>
      </c>
      <c r="Z1006" s="16">
        <v>22</v>
      </c>
      <c r="AA1006" s="16">
        <v>8</v>
      </c>
      <c r="AB1006" s="16" t="s">
        <v>455</v>
      </c>
      <c r="AC1006" s="16" t="s">
        <v>455</v>
      </c>
      <c r="AD1006" s="16" t="s">
        <v>455</v>
      </c>
    </row>
    <row r="1007" spans="1:30" s="16" customFormat="1" ht="14.25"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7663</v>
      </c>
      <c r="R1007" s="16" t="s">
        <v>455</v>
      </c>
      <c r="S1007" s="16" t="s">
        <v>11214</v>
      </c>
      <c r="T1007" s="16" t="s">
        <v>14834</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4.25" customHeight="1">
      <c r="A1008" s="16">
        <v>4294</v>
      </c>
      <c r="B1008" s="16">
        <v>4294</v>
      </c>
      <c r="C1008" s="3">
        <v>41149</v>
      </c>
      <c r="D1008" s="3">
        <v>41194</v>
      </c>
      <c r="E1008" s="16" t="s">
        <v>1307</v>
      </c>
      <c r="F1008" s="16" t="s">
        <v>1308</v>
      </c>
      <c r="G1008" s="16" t="s">
        <v>6689</v>
      </c>
      <c r="H1008" s="16" t="s">
        <v>7983</v>
      </c>
      <c r="I1008" s="3">
        <v>41164</v>
      </c>
      <c r="J1008" s="16" t="s">
        <v>6690</v>
      </c>
      <c r="K1008" s="16" t="s">
        <v>6694</v>
      </c>
      <c r="L1008" s="16" t="s">
        <v>6692</v>
      </c>
      <c r="M1008" s="16" t="s">
        <v>6695</v>
      </c>
      <c r="N1008" s="16" t="s">
        <v>7984</v>
      </c>
      <c r="O1008" s="16" t="s">
        <v>7978</v>
      </c>
      <c r="P1008" s="3">
        <v>41180</v>
      </c>
      <c r="Q1008" s="28" t="s">
        <v>455</v>
      </c>
      <c r="R1008" s="16" t="s">
        <v>11215</v>
      </c>
      <c r="S1008" s="16" t="s">
        <v>11216</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4.25" customHeight="1">
      <c r="A1009" s="16">
        <v>4257</v>
      </c>
      <c r="B1009" s="16">
        <v>4257</v>
      </c>
      <c r="C1009" s="3">
        <v>41149</v>
      </c>
      <c r="D1009" s="3">
        <v>41194</v>
      </c>
      <c r="E1009" s="16" t="s">
        <v>1307</v>
      </c>
      <c r="F1009" s="16" t="s">
        <v>11847</v>
      </c>
      <c r="G1009" s="16" t="s">
        <v>6696</v>
      </c>
      <c r="H1009" s="16" t="s">
        <v>12066</v>
      </c>
      <c r="I1009" s="3">
        <v>41250</v>
      </c>
      <c r="J1009" s="16" t="s">
        <v>6697</v>
      </c>
      <c r="K1009" s="16" t="s">
        <v>6698</v>
      </c>
      <c r="L1009" s="16" t="s">
        <v>6699</v>
      </c>
      <c r="M1009" s="16" t="s">
        <v>6700</v>
      </c>
      <c r="N1009" s="16" t="s">
        <v>12067</v>
      </c>
      <c r="O1009" s="16" t="s">
        <v>11990</v>
      </c>
      <c r="P1009" s="3">
        <v>41250</v>
      </c>
      <c r="Q1009" s="28" t="s">
        <v>455</v>
      </c>
      <c r="R1009" s="16" t="s">
        <v>12068</v>
      </c>
      <c r="S1009" s="16" t="s">
        <v>11217</v>
      </c>
      <c r="T1009" s="16" t="s">
        <v>3997</v>
      </c>
      <c r="U1009" s="16" t="s">
        <v>15060</v>
      </c>
      <c r="V1009" s="16">
        <v>21</v>
      </c>
      <c r="W1009" s="16">
        <v>40</v>
      </c>
      <c r="X1009" s="16">
        <v>49</v>
      </c>
      <c r="Y1009" s="16">
        <v>44</v>
      </c>
      <c r="Z1009" s="16">
        <v>36</v>
      </c>
      <c r="AA1009" s="16">
        <v>17</v>
      </c>
      <c r="AB1009" s="16" t="s">
        <v>455</v>
      </c>
      <c r="AC1009" s="16" t="s">
        <v>455</v>
      </c>
      <c r="AD1009" s="16" t="s">
        <v>455</v>
      </c>
    </row>
    <row r="1010" spans="1:30" s="16" customFormat="1" ht="14.25" customHeight="1">
      <c r="A1010" s="16">
        <v>4256</v>
      </c>
      <c r="B1010" s="16">
        <v>4256</v>
      </c>
      <c r="C1010" s="3">
        <v>41149</v>
      </c>
      <c r="D1010" s="3">
        <v>41194</v>
      </c>
      <c r="E1010" s="16" t="s">
        <v>1307</v>
      </c>
      <c r="F1010" s="16" t="s">
        <v>11847</v>
      </c>
      <c r="G1010" s="16" t="s">
        <v>6696</v>
      </c>
      <c r="H1010" s="16" t="s">
        <v>12069</v>
      </c>
      <c r="I1010" s="3">
        <v>41250</v>
      </c>
      <c r="J1010" s="16" t="s">
        <v>6701</v>
      </c>
      <c r="K1010" s="16" t="s">
        <v>6702</v>
      </c>
      <c r="L1010" s="16" t="s">
        <v>6699</v>
      </c>
      <c r="M1010" s="16" t="s">
        <v>6703</v>
      </c>
      <c r="N1010" s="16" t="s">
        <v>12070</v>
      </c>
      <c r="O1010" s="16" t="s">
        <v>11992</v>
      </c>
      <c r="P1010" s="3">
        <v>41250</v>
      </c>
      <c r="Q1010" s="28" t="s">
        <v>455</v>
      </c>
      <c r="R1010" s="16" t="s">
        <v>12071</v>
      </c>
      <c r="S1010" s="16" t="s">
        <v>11218</v>
      </c>
      <c r="T1010" s="16" t="s">
        <v>3997</v>
      </c>
      <c r="U1010" s="16" t="s">
        <v>14845</v>
      </c>
      <c r="V1010" s="16">
        <v>21</v>
      </c>
      <c r="W1010" s="16">
        <v>40</v>
      </c>
      <c r="X1010" s="16">
        <v>53</v>
      </c>
      <c r="Y1010" s="16">
        <v>44</v>
      </c>
      <c r="Z1010" s="16">
        <v>35</v>
      </c>
      <c r="AA1010" s="16">
        <v>55</v>
      </c>
      <c r="AB1010" s="16" t="s">
        <v>455</v>
      </c>
      <c r="AC1010" s="16" t="s">
        <v>455</v>
      </c>
      <c r="AD1010" s="16" t="s">
        <v>455</v>
      </c>
    </row>
    <row r="1011" spans="1:30" s="16" customFormat="1" ht="14.25" customHeight="1">
      <c r="A1011" s="16">
        <v>4254</v>
      </c>
      <c r="B1011" s="16">
        <v>4254</v>
      </c>
      <c r="C1011" s="3">
        <v>41149</v>
      </c>
      <c r="D1011" s="3">
        <v>41194</v>
      </c>
      <c r="E1011" s="16" t="s">
        <v>1307</v>
      </c>
      <c r="F1011" s="16" t="s">
        <v>1308</v>
      </c>
      <c r="G1011" s="16" t="s">
        <v>6704</v>
      </c>
      <c r="H1011" s="16" t="s">
        <v>9138</v>
      </c>
      <c r="I1011" s="3">
        <v>41164</v>
      </c>
      <c r="J1011" s="16" t="s">
        <v>6705</v>
      </c>
      <c r="K1011" s="16" t="s">
        <v>6706</v>
      </c>
      <c r="L1011" s="16" t="s">
        <v>6707</v>
      </c>
      <c r="M1011" s="16" t="s">
        <v>6708</v>
      </c>
      <c r="N1011" s="16" t="s">
        <v>9139</v>
      </c>
      <c r="O1011" s="16" t="s">
        <v>4884</v>
      </c>
      <c r="P1011" s="3">
        <v>41222</v>
      </c>
      <c r="Q1011" s="28" t="s">
        <v>455</v>
      </c>
      <c r="R1011" s="16" t="s">
        <v>11219</v>
      </c>
      <c r="S1011" s="16" t="s">
        <v>11220</v>
      </c>
      <c r="T1011" s="16" t="s">
        <v>14834</v>
      </c>
      <c r="U1011" s="16" t="s">
        <v>14894</v>
      </c>
      <c r="V1011" s="16">
        <v>22</v>
      </c>
      <c r="W1011" s="16">
        <v>26</v>
      </c>
      <c r="X1011" s="16">
        <v>58</v>
      </c>
      <c r="Y1011" s="16">
        <v>45</v>
      </c>
      <c r="Z1011" s="16">
        <v>10</v>
      </c>
      <c r="AA1011" s="16">
        <v>0</v>
      </c>
      <c r="AB1011" s="16" t="s">
        <v>455</v>
      </c>
      <c r="AC1011" s="16" t="s">
        <v>455</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11221</v>
      </c>
      <c r="S1012" s="16" t="s">
        <v>11222</v>
      </c>
      <c r="T1012" s="16" t="s">
        <v>3997</v>
      </c>
      <c r="U1012" s="16" t="s">
        <v>15061</v>
      </c>
      <c r="V1012" s="16">
        <v>19</v>
      </c>
      <c r="W1012" s="16">
        <v>38</v>
      </c>
      <c r="X1012" s="16">
        <v>5</v>
      </c>
      <c r="Y1012" s="16">
        <v>42</v>
      </c>
      <c r="Z1012" s="16">
        <v>37</v>
      </c>
      <c r="AA1012" s="16">
        <v>20</v>
      </c>
      <c r="AB1012" s="16" t="s">
        <v>455</v>
      </c>
      <c r="AC1012" s="16" t="s">
        <v>455</v>
      </c>
      <c r="AD1012" s="16" t="s">
        <v>455</v>
      </c>
    </row>
    <row r="1013" spans="1:30" s="16" customFormat="1" ht="14.25" customHeight="1">
      <c r="A1013" s="16">
        <v>4289</v>
      </c>
      <c r="B1013" s="16">
        <v>4289</v>
      </c>
      <c r="C1013" s="3">
        <v>41149</v>
      </c>
      <c r="D1013" s="3">
        <v>41194</v>
      </c>
      <c r="E1013" s="16" t="s">
        <v>1307</v>
      </c>
      <c r="F1013" s="16" t="s">
        <v>1308</v>
      </c>
      <c r="G1013" s="16" t="s">
        <v>6712</v>
      </c>
      <c r="H1013" s="16" t="s">
        <v>15318</v>
      </c>
      <c r="I1013" s="3">
        <v>41165</v>
      </c>
      <c r="J1013" s="16" t="s">
        <v>6713</v>
      </c>
      <c r="K1013" s="16" t="s">
        <v>6714</v>
      </c>
      <c r="L1013" s="16" t="s">
        <v>6715</v>
      </c>
      <c r="M1013" s="16" t="s">
        <v>6716</v>
      </c>
      <c r="N1013" s="16" t="s">
        <v>15319</v>
      </c>
      <c r="O1013" s="16" t="s">
        <v>9253</v>
      </c>
      <c r="P1013" s="3">
        <v>41330</v>
      </c>
      <c r="Q1013" s="28" t="s">
        <v>455</v>
      </c>
      <c r="R1013" s="16" t="s">
        <v>15320</v>
      </c>
      <c r="S1013" s="16" t="s">
        <v>11223</v>
      </c>
      <c r="T1013" s="16" t="s">
        <v>14834</v>
      </c>
      <c r="U1013" s="16" t="s">
        <v>15037</v>
      </c>
      <c r="V1013" s="16">
        <v>18</v>
      </c>
      <c r="W1013" s="16">
        <v>29</v>
      </c>
      <c r="X1013" s="16">
        <v>33</v>
      </c>
      <c r="Y1013" s="16">
        <v>41</v>
      </c>
      <c r="Z1013" s="16">
        <v>6</v>
      </c>
      <c r="AA1013" s="16">
        <v>17</v>
      </c>
      <c r="AB1013" s="16" t="s">
        <v>455</v>
      </c>
      <c r="AC1013" s="16" t="s">
        <v>455</v>
      </c>
      <c r="AD1013" s="16" t="s">
        <v>455</v>
      </c>
    </row>
    <row r="1014" spans="1:30" s="16" customFormat="1" ht="14.25" customHeight="1">
      <c r="A1014" s="16">
        <v>4288</v>
      </c>
      <c r="B1014" s="16">
        <v>4288</v>
      </c>
      <c r="C1014" s="3">
        <v>41149</v>
      </c>
      <c r="D1014" s="3">
        <v>41446</v>
      </c>
      <c r="E1014" s="16" t="s">
        <v>1307</v>
      </c>
      <c r="F1014" s="16" t="s">
        <v>14084</v>
      </c>
      <c r="G1014" s="16" t="s">
        <v>6712</v>
      </c>
      <c r="H1014" s="16" t="s">
        <v>15573</v>
      </c>
      <c r="I1014" s="3">
        <v>41165</v>
      </c>
      <c r="J1014" s="16" t="s">
        <v>6717</v>
      </c>
      <c r="K1014" s="16" t="s">
        <v>6718</v>
      </c>
      <c r="L1014" s="16" t="s">
        <v>6715</v>
      </c>
      <c r="M1014" s="16" t="s">
        <v>6719</v>
      </c>
      <c r="N1014" s="16" t="s">
        <v>20176</v>
      </c>
      <c r="O1014" s="16" t="s">
        <v>11992</v>
      </c>
      <c r="P1014" s="16">
        <v>41456</v>
      </c>
      <c r="Q1014" s="16" t="s">
        <v>15574</v>
      </c>
      <c r="R1014" s="16" t="s">
        <v>15575</v>
      </c>
      <c r="S1014" s="16" t="s">
        <v>11224</v>
      </c>
      <c r="T1014" s="16" t="s">
        <v>14834</v>
      </c>
      <c r="U1014" s="16" t="s">
        <v>15044</v>
      </c>
      <c r="V1014" s="16">
        <v>18</v>
      </c>
      <c r="W1014" s="16">
        <v>28</v>
      </c>
      <c r="X1014" s="16">
        <v>32</v>
      </c>
      <c r="Y1014" s="16">
        <v>41</v>
      </c>
      <c r="Z1014" s="16">
        <v>1</v>
      </c>
      <c r="AA1014" s="16">
        <v>5</v>
      </c>
      <c r="AB1014" s="16" t="s">
        <v>455</v>
      </c>
      <c r="AC1014" s="16" t="s">
        <v>455</v>
      </c>
      <c r="AD1014" s="16" t="s">
        <v>455</v>
      </c>
    </row>
    <row r="1015" spans="1:30" s="16" customFormat="1" ht="14.25" customHeight="1">
      <c r="A1015" s="16">
        <v>4287</v>
      </c>
      <c r="B1015" s="16">
        <v>4287</v>
      </c>
      <c r="C1015" s="3">
        <v>41149</v>
      </c>
      <c r="D1015" s="3">
        <v>41194</v>
      </c>
      <c r="E1015" s="16" t="s">
        <v>1307</v>
      </c>
      <c r="F1015" s="16" t="s">
        <v>1308</v>
      </c>
      <c r="G1015" s="16" t="s">
        <v>6712</v>
      </c>
      <c r="H1015" s="16" t="s">
        <v>15576</v>
      </c>
      <c r="I1015" s="3">
        <v>41165</v>
      </c>
      <c r="J1015" s="16" t="s">
        <v>6720</v>
      </c>
      <c r="K1015" s="16" t="s">
        <v>6721</v>
      </c>
      <c r="L1015" s="16" t="s">
        <v>6715</v>
      </c>
      <c r="M1015" s="16" t="s">
        <v>6722</v>
      </c>
      <c r="N1015" s="16" t="s">
        <v>15577</v>
      </c>
      <c r="O1015" s="16" t="s">
        <v>15537</v>
      </c>
      <c r="P1015" s="3">
        <v>41338</v>
      </c>
      <c r="Q1015" s="28" t="s">
        <v>455</v>
      </c>
      <c r="R1015" s="16" t="s">
        <v>15578</v>
      </c>
      <c r="S1015" s="16" t="s">
        <v>11225</v>
      </c>
      <c r="T1015" s="16" t="s">
        <v>3997</v>
      </c>
      <c r="U1015" s="16" t="s">
        <v>14843</v>
      </c>
      <c r="V1015" s="16">
        <v>18</v>
      </c>
      <c r="W1015" s="16">
        <v>29</v>
      </c>
      <c r="X1015" s="16">
        <v>33</v>
      </c>
      <c r="Y1015" s="16">
        <v>41</v>
      </c>
      <c r="Z1015" s="16">
        <v>6</v>
      </c>
      <c r="AA1015" s="16">
        <v>17</v>
      </c>
      <c r="AB1015" s="16" t="s">
        <v>455</v>
      </c>
      <c r="AC1015" s="16" t="s">
        <v>455</v>
      </c>
      <c r="AD1015" s="16" t="s">
        <v>455</v>
      </c>
    </row>
    <row r="1016" spans="1:30" s="16" customFormat="1" ht="14.25" customHeight="1">
      <c r="A1016" s="16">
        <v>4286</v>
      </c>
      <c r="B1016" s="16">
        <v>4286</v>
      </c>
      <c r="C1016" s="3">
        <v>41149</v>
      </c>
      <c r="D1016" s="3">
        <v>41194</v>
      </c>
      <c r="E1016" s="16" t="s">
        <v>1307</v>
      </c>
      <c r="F1016" s="16" t="s">
        <v>1308</v>
      </c>
      <c r="G1016" s="16" t="s">
        <v>1629</v>
      </c>
      <c r="H1016" s="16" t="s">
        <v>7549</v>
      </c>
      <c r="I1016" s="3">
        <v>41169</v>
      </c>
      <c r="J1016" s="16" t="s">
        <v>6723</v>
      </c>
      <c r="K1016" s="16" t="s">
        <v>6724</v>
      </c>
      <c r="L1016" s="16" t="s">
        <v>4293</v>
      </c>
      <c r="M1016" s="16" t="s">
        <v>6725</v>
      </c>
      <c r="N1016" s="16" t="s">
        <v>7606</v>
      </c>
      <c r="O1016" s="16" t="s">
        <v>5228</v>
      </c>
      <c r="P1016" s="3">
        <v>41172</v>
      </c>
      <c r="Q1016" s="28" t="s">
        <v>455</v>
      </c>
      <c r="R1016" s="16" t="s">
        <v>11226</v>
      </c>
      <c r="S1016" s="16" t="s">
        <v>11227</v>
      </c>
      <c r="T1016" s="16" t="s">
        <v>3997</v>
      </c>
      <c r="U1016" s="16" t="s">
        <v>15012</v>
      </c>
      <c r="V1016" s="16">
        <v>20</v>
      </c>
      <c r="W1016" s="16">
        <v>47</v>
      </c>
      <c r="X1016" s="16">
        <v>6</v>
      </c>
      <c r="Y1016" s="16">
        <v>47</v>
      </c>
      <c r="Z1016" s="16">
        <v>5</v>
      </c>
      <c r="AA1016" s="16">
        <v>58</v>
      </c>
      <c r="AB1016" s="16" t="s">
        <v>455</v>
      </c>
      <c r="AC1016" s="16" t="s">
        <v>455</v>
      </c>
      <c r="AD1016" s="16" t="s">
        <v>455</v>
      </c>
    </row>
    <row r="1017" spans="1:30" s="16" customFormat="1" ht="14.25" customHeight="1">
      <c r="A1017" s="16">
        <v>4285</v>
      </c>
      <c r="B1017" s="16">
        <v>4285</v>
      </c>
      <c r="C1017" s="3">
        <v>41149</v>
      </c>
      <c r="D1017" s="3">
        <v>41194</v>
      </c>
      <c r="E1017" s="16" t="s">
        <v>1307</v>
      </c>
      <c r="F1017" s="16" t="s">
        <v>1308</v>
      </c>
      <c r="G1017" s="16" t="s">
        <v>1629</v>
      </c>
      <c r="H1017" s="16" t="s">
        <v>7550</v>
      </c>
      <c r="I1017" s="16" t="s">
        <v>455</v>
      </c>
      <c r="J1017" s="16" t="s">
        <v>6723</v>
      </c>
      <c r="K1017" s="16" t="s">
        <v>6726</v>
      </c>
      <c r="L1017" s="16" t="s">
        <v>4293</v>
      </c>
      <c r="M1017" s="16" t="s">
        <v>6727</v>
      </c>
      <c r="N1017" s="16" t="s">
        <v>7551</v>
      </c>
      <c r="O1017" s="16" t="s">
        <v>5228</v>
      </c>
      <c r="P1017" s="3">
        <v>41172</v>
      </c>
      <c r="Q1017" s="28" t="s">
        <v>455</v>
      </c>
      <c r="R1017" s="16" t="s">
        <v>11228</v>
      </c>
      <c r="S1017" s="16" t="s">
        <v>11229</v>
      </c>
      <c r="T1017" s="16" t="s">
        <v>3997</v>
      </c>
      <c r="U1017" s="16" t="s">
        <v>15062</v>
      </c>
      <c r="V1017" s="16">
        <v>20</v>
      </c>
      <c r="W1017" s="16">
        <v>46</v>
      </c>
      <c r="X1017" s="16">
        <v>57</v>
      </c>
      <c r="Y1017" s="16">
        <v>47</v>
      </c>
      <c r="Z1017" s="16">
        <v>5</v>
      </c>
      <c r="AA1017" s="16">
        <v>42</v>
      </c>
      <c r="AB1017" s="16" t="s">
        <v>455</v>
      </c>
      <c r="AC1017" s="16" t="s">
        <v>455</v>
      </c>
      <c r="AD1017" s="16" t="s">
        <v>455</v>
      </c>
    </row>
    <row r="1018" spans="1:30" s="16" customFormat="1" ht="14.25" customHeight="1">
      <c r="A1018" s="16">
        <v>4284</v>
      </c>
      <c r="B1018" s="16">
        <v>4284</v>
      </c>
      <c r="C1018" s="3">
        <v>41149</v>
      </c>
      <c r="D1018" s="3">
        <v>41194</v>
      </c>
      <c r="E1018" s="16" t="s">
        <v>1307</v>
      </c>
      <c r="F1018" s="16" t="s">
        <v>1308</v>
      </c>
      <c r="G1018" s="16" t="s">
        <v>1629</v>
      </c>
      <c r="H1018" s="16" t="s">
        <v>7427</v>
      </c>
      <c r="I1018" s="3">
        <v>41170</v>
      </c>
      <c r="J1018" s="16" t="s">
        <v>19365</v>
      </c>
      <c r="K1018" s="16" t="s">
        <v>6728</v>
      </c>
      <c r="L1018" s="16" t="s">
        <v>4293</v>
      </c>
      <c r="M1018" s="16">
        <v>3535351829</v>
      </c>
      <c r="N1018" s="16" t="s">
        <v>7552</v>
      </c>
      <c r="O1018" s="16" t="s">
        <v>5228</v>
      </c>
      <c r="P1018" s="3">
        <v>41171</v>
      </c>
      <c r="Q1018" s="28" t="s">
        <v>455</v>
      </c>
      <c r="R1018" s="16" t="s">
        <v>11230</v>
      </c>
      <c r="S1018" s="16" t="s">
        <v>11231</v>
      </c>
      <c r="T1018" s="16" t="s">
        <v>3997</v>
      </c>
      <c r="U1018" s="16" t="s">
        <v>15031</v>
      </c>
      <c r="V1018" s="16">
        <v>20</v>
      </c>
      <c r="W1018" s="16">
        <v>46</v>
      </c>
      <c r="X1018" s="16">
        <v>43</v>
      </c>
      <c r="Y1018" s="16">
        <v>47</v>
      </c>
      <c r="Z1018" s="16">
        <v>6</v>
      </c>
      <c r="AA1018" s="16">
        <v>1</v>
      </c>
      <c r="AB1018" s="16" t="s">
        <v>455</v>
      </c>
      <c r="AC1018" s="16" t="s">
        <v>455</v>
      </c>
      <c r="AD1018" s="16" t="s">
        <v>455</v>
      </c>
    </row>
    <row r="1019" spans="1:30" s="16" customFormat="1" ht="14.25" customHeight="1">
      <c r="A1019" s="16">
        <v>4283</v>
      </c>
      <c r="B1019" s="16">
        <v>4283</v>
      </c>
      <c r="C1019" s="3">
        <v>41149</v>
      </c>
      <c r="D1019" s="3">
        <v>41194</v>
      </c>
      <c r="E1019" s="16" t="s">
        <v>1307</v>
      </c>
      <c r="F1019" s="16" t="s">
        <v>1308</v>
      </c>
      <c r="G1019" s="16" t="s">
        <v>2446</v>
      </c>
      <c r="H1019" s="16" t="s">
        <v>7851</v>
      </c>
      <c r="I1019" s="3">
        <v>41166</v>
      </c>
      <c r="J1019" s="16" t="s">
        <v>6729</v>
      </c>
      <c r="K1019" s="16" t="s">
        <v>6730</v>
      </c>
      <c r="L1019" s="16" t="s">
        <v>4504</v>
      </c>
      <c r="M1019" s="16" t="s">
        <v>6731</v>
      </c>
      <c r="N1019" s="16" t="s">
        <v>7852</v>
      </c>
      <c r="O1019" s="16" t="s">
        <v>7853</v>
      </c>
      <c r="P1019" s="3">
        <v>41180</v>
      </c>
      <c r="Q1019" s="28" t="s">
        <v>455</v>
      </c>
      <c r="R1019" s="16" t="s">
        <v>11232</v>
      </c>
      <c r="S1019" s="16" t="s">
        <v>11233</v>
      </c>
      <c r="T1019" s="16" t="s">
        <v>3997</v>
      </c>
      <c r="U1019" s="16" t="s">
        <v>14963</v>
      </c>
      <c r="V1019" s="16">
        <v>21</v>
      </c>
      <c r="W1019" s="16">
        <v>4</v>
      </c>
      <c r="X1019" s="16">
        <v>42</v>
      </c>
      <c r="Y1019" s="16">
        <v>47</v>
      </c>
      <c r="Z1019" s="16">
        <v>2</v>
      </c>
      <c r="AA1019" s="16">
        <v>46</v>
      </c>
      <c r="AB1019" s="16" t="s">
        <v>455</v>
      </c>
      <c r="AC1019" s="16" t="s">
        <v>455</v>
      </c>
      <c r="AD1019" s="16" t="s">
        <v>455</v>
      </c>
    </row>
    <row r="1020" spans="1:30" s="16" customFormat="1" ht="14.25" customHeight="1">
      <c r="A1020" s="16">
        <v>4282</v>
      </c>
      <c r="B1020" s="16">
        <v>4282</v>
      </c>
      <c r="C1020" s="3">
        <v>41149</v>
      </c>
      <c r="D1020" s="3">
        <v>41194</v>
      </c>
      <c r="E1020" s="16" t="s">
        <v>1307</v>
      </c>
      <c r="F1020" s="16" t="s">
        <v>1308</v>
      </c>
      <c r="G1020" s="16" t="s">
        <v>2446</v>
      </c>
      <c r="H1020" s="16" t="s">
        <v>7854</v>
      </c>
      <c r="I1020" s="3">
        <v>41166</v>
      </c>
      <c r="J1020" s="16" t="s">
        <v>6732</v>
      </c>
      <c r="K1020" s="16" t="s">
        <v>6733</v>
      </c>
      <c r="L1020" s="16" t="s">
        <v>4504</v>
      </c>
      <c r="M1020" s="16" t="s">
        <v>6734</v>
      </c>
      <c r="N1020" s="16" t="s">
        <v>8168</v>
      </c>
      <c r="O1020" s="16" t="s">
        <v>7853</v>
      </c>
      <c r="P1020" s="3">
        <v>41186</v>
      </c>
      <c r="Q1020" s="28" t="s">
        <v>455</v>
      </c>
      <c r="R1020" s="16" t="s">
        <v>11234</v>
      </c>
      <c r="S1020" s="16" t="s">
        <v>11235</v>
      </c>
      <c r="T1020" s="16" t="s">
        <v>3997</v>
      </c>
      <c r="U1020" s="16" t="s">
        <v>14845</v>
      </c>
      <c r="V1020" s="16">
        <v>21</v>
      </c>
      <c r="W1020" s="16">
        <v>4</v>
      </c>
      <c r="X1020" s="16">
        <v>50</v>
      </c>
      <c r="Y1020" s="16">
        <v>47</v>
      </c>
      <c r="Z1020" s="16">
        <v>2</v>
      </c>
      <c r="AA1020" s="16">
        <v>35</v>
      </c>
      <c r="AB1020" s="16" t="s">
        <v>455</v>
      </c>
      <c r="AC1020" s="16" t="s">
        <v>455</v>
      </c>
      <c r="AD1020" s="16" t="s">
        <v>455</v>
      </c>
    </row>
    <row r="1021" spans="1:30" s="16" customFormat="1" ht="14.25" customHeight="1">
      <c r="A1021" s="16">
        <v>4281</v>
      </c>
      <c r="B1021" s="16">
        <v>4281</v>
      </c>
      <c r="C1021" s="3">
        <v>41149</v>
      </c>
      <c r="D1021" s="3">
        <v>41194</v>
      </c>
      <c r="E1021" s="16" t="s">
        <v>1307</v>
      </c>
      <c r="F1021" s="16" t="s">
        <v>1308</v>
      </c>
      <c r="G1021" s="16" t="s">
        <v>2446</v>
      </c>
      <c r="H1021" s="16" t="s">
        <v>7985</v>
      </c>
      <c r="I1021" s="3">
        <v>41166</v>
      </c>
      <c r="J1021" s="16" t="s">
        <v>6735</v>
      </c>
      <c r="K1021" s="16" t="s">
        <v>6736</v>
      </c>
      <c r="L1021" s="16" t="s">
        <v>4504</v>
      </c>
      <c r="M1021" s="16" t="s">
        <v>6737</v>
      </c>
      <c r="N1021" s="16" t="s">
        <v>7986</v>
      </c>
      <c r="O1021" s="16" t="s">
        <v>6138</v>
      </c>
      <c r="P1021" s="3">
        <v>41183</v>
      </c>
      <c r="Q1021" s="28" t="s">
        <v>455</v>
      </c>
      <c r="R1021" s="16" t="s">
        <v>11236</v>
      </c>
      <c r="S1021" s="16" t="s">
        <v>11237</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4.25" customHeight="1">
      <c r="A1022" s="16">
        <v>4280</v>
      </c>
      <c r="B1022" s="16">
        <v>4280</v>
      </c>
      <c r="C1022" s="3">
        <v>41149</v>
      </c>
      <c r="D1022" s="3">
        <v>41194</v>
      </c>
      <c r="E1022" s="16" t="s">
        <v>1307</v>
      </c>
      <c r="F1022" s="16" t="s">
        <v>1308</v>
      </c>
      <c r="G1022" s="16" t="s">
        <v>2446</v>
      </c>
      <c r="H1022" s="16" t="s">
        <v>7987</v>
      </c>
      <c r="I1022" s="3">
        <v>41166</v>
      </c>
      <c r="J1022" s="16" t="s">
        <v>6738</v>
      </c>
      <c r="K1022" s="16" t="s">
        <v>6739</v>
      </c>
      <c r="L1022" s="16" t="s">
        <v>4504</v>
      </c>
      <c r="M1022" s="16" t="s">
        <v>6740</v>
      </c>
      <c r="N1022" s="16" t="s">
        <v>7988</v>
      </c>
      <c r="O1022" s="16" t="s">
        <v>5228</v>
      </c>
      <c r="P1022" s="3">
        <v>41180</v>
      </c>
      <c r="Q1022" s="28" t="s">
        <v>455</v>
      </c>
      <c r="R1022" s="16" t="s">
        <v>11238</v>
      </c>
      <c r="S1022" s="16" t="s">
        <v>11239</v>
      </c>
      <c r="T1022" s="16" t="s">
        <v>3997</v>
      </c>
      <c r="U1022" s="16" t="s">
        <v>15013</v>
      </c>
      <c r="V1022" s="16">
        <v>21</v>
      </c>
      <c r="W1022" s="16">
        <v>4</v>
      </c>
      <c r="X1022" s="16">
        <v>18</v>
      </c>
      <c r="Y1022" s="16">
        <v>47</v>
      </c>
      <c r="Z1022" s="16">
        <v>3</v>
      </c>
      <c r="AA1022" s="16">
        <v>16</v>
      </c>
      <c r="AB1022" s="16" t="s">
        <v>455</v>
      </c>
      <c r="AC1022" s="16" t="s">
        <v>455</v>
      </c>
      <c r="AD1022" s="16" t="s">
        <v>455</v>
      </c>
    </row>
    <row r="1023" spans="1:30" s="16" customFormat="1" ht="14.25" customHeight="1">
      <c r="A1023" s="16">
        <v>4279</v>
      </c>
      <c r="B1023" s="16">
        <v>4279</v>
      </c>
      <c r="C1023" s="3">
        <v>41149</v>
      </c>
      <c r="D1023" s="3">
        <v>41194</v>
      </c>
      <c r="E1023" s="16" t="s">
        <v>1307</v>
      </c>
      <c r="F1023" s="16" t="s">
        <v>1308</v>
      </c>
      <c r="G1023" s="16" t="s">
        <v>2446</v>
      </c>
      <c r="H1023" s="16" t="s">
        <v>7989</v>
      </c>
      <c r="I1023" s="3">
        <v>41166</v>
      </c>
      <c r="J1023" s="16" t="s">
        <v>6741</v>
      </c>
      <c r="K1023" s="16" t="s">
        <v>6742</v>
      </c>
      <c r="L1023" s="16" t="s">
        <v>4504</v>
      </c>
      <c r="M1023" s="16" t="s">
        <v>6743</v>
      </c>
      <c r="N1023" s="16" t="s">
        <v>7990</v>
      </c>
      <c r="O1023" s="16" t="s">
        <v>5228</v>
      </c>
      <c r="P1023" s="3">
        <v>41183</v>
      </c>
      <c r="Q1023" s="28" t="s">
        <v>455</v>
      </c>
      <c r="R1023" s="16" t="s">
        <v>11240</v>
      </c>
      <c r="S1023" s="16" t="s">
        <v>11241</v>
      </c>
      <c r="T1023" s="16" t="s">
        <v>3997</v>
      </c>
      <c r="U1023" s="16" t="s">
        <v>15012</v>
      </c>
      <c r="V1023" s="16">
        <v>21</v>
      </c>
      <c r="W1023" s="16">
        <v>4</v>
      </c>
      <c r="X1023" s="16">
        <v>58</v>
      </c>
      <c r="Y1023" s="16">
        <v>47</v>
      </c>
      <c r="Z1023" s="16">
        <v>2</v>
      </c>
      <c r="AA1023" s="16">
        <v>19</v>
      </c>
      <c r="AB1023" s="16" t="s">
        <v>455</v>
      </c>
      <c r="AC1023" s="16" t="s">
        <v>455</v>
      </c>
      <c r="AD1023" s="16" t="s">
        <v>455</v>
      </c>
    </row>
    <row r="1024" spans="1:30" s="16" customFormat="1" ht="14.25" customHeight="1">
      <c r="A1024" s="16">
        <v>4278</v>
      </c>
      <c r="B1024" s="16">
        <v>4278</v>
      </c>
      <c r="C1024" s="3">
        <v>41149</v>
      </c>
      <c r="D1024" s="3">
        <v>41202</v>
      </c>
      <c r="E1024" s="16" t="s">
        <v>1307</v>
      </c>
      <c r="F1024" s="16" t="s">
        <v>1308</v>
      </c>
      <c r="G1024" s="16" t="s">
        <v>2446</v>
      </c>
      <c r="H1024" s="16" t="s">
        <v>15789</v>
      </c>
      <c r="I1024" s="3">
        <v>41213</v>
      </c>
      <c r="J1024" s="16" t="s">
        <v>6744</v>
      </c>
      <c r="K1024" s="16" t="s">
        <v>13612</v>
      </c>
      <c r="L1024" s="16" t="s">
        <v>4504</v>
      </c>
      <c r="M1024" s="16" t="s">
        <v>7553</v>
      </c>
      <c r="N1024" s="16" t="s">
        <v>15849</v>
      </c>
      <c r="O1024" s="16" t="s">
        <v>6136</v>
      </c>
      <c r="P1024" s="3">
        <v>41360</v>
      </c>
      <c r="Q1024" s="28" t="s">
        <v>7554</v>
      </c>
      <c r="R1024" s="16" t="s">
        <v>15790</v>
      </c>
      <c r="S1024" s="16" t="s">
        <v>11242</v>
      </c>
      <c r="T1024" s="16" t="s">
        <v>14834</v>
      </c>
      <c r="U1024" s="16" t="s">
        <v>15850</v>
      </c>
      <c r="V1024" s="16">
        <v>21</v>
      </c>
      <c r="W1024" s="16">
        <v>13</v>
      </c>
      <c r="X1024" s="16">
        <v>29</v>
      </c>
      <c r="Y1024" s="16">
        <v>47</v>
      </c>
      <c r="Z1024" s="16">
        <v>7</v>
      </c>
      <c r="AA1024" s="16">
        <v>24</v>
      </c>
      <c r="AB1024" s="16" t="s">
        <v>455</v>
      </c>
      <c r="AC1024" s="16" t="s">
        <v>455</v>
      </c>
      <c r="AD1024" s="16" t="s">
        <v>455</v>
      </c>
    </row>
    <row r="1025" spans="1:30" s="16" customFormat="1" ht="14.25" customHeight="1">
      <c r="A1025" s="16">
        <v>4277</v>
      </c>
      <c r="B1025" s="16">
        <v>4277</v>
      </c>
      <c r="C1025" s="3">
        <v>41149</v>
      </c>
      <c r="D1025" s="3">
        <v>41194</v>
      </c>
      <c r="E1025" s="16" t="s">
        <v>1307</v>
      </c>
      <c r="F1025" s="16" t="s">
        <v>1308</v>
      </c>
      <c r="G1025" s="16" t="s">
        <v>2609</v>
      </c>
      <c r="H1025" s="16" t="s">
        <v>8882</v>
      </c>
      <c r="I1025" s="3">
        <v>41166</v>
      </c>
      <c r="J1025" s="16" t="s">
        <v>6745</v>
      </c>
      <c r="K1025" s="16" t="s">
        <v>6746</v>
      </c>
      <c r="L1025" s="16" t="s">
        <v>4524</v>
      </c>
      <c r="M1025" s="16" t="s">
        <v>6747</v>
      </c>
      <c r="N1025" s="16" t="s">
        <v>8883</v>
      </c>
      <c r="O1025" s="16" t="s">
        <v>7374</v>
      </c>
      <c r="P1025" s="3">
        <v>41208</v>
      </c>
      <c r="Q1025" s="28" t="s">
        <v>455</v>
      </c>
      <c r="R1025" s="16" t="s">
        <v>11243</v>
      </c>
      <c r="S1025" s="16" t="s">
        <v>11244</v>
      </c>
      <c r="T1025" s="16" t="s">
        <v>3997</v>
      </c>
      <c r="U1025" s="16" t="s">
        <v>15063</v>
      </c>
      <c r="V1025" s="16">
        <v>18</v>
      </c>
      <c r="W1025" s="16">
        <v>43</v>
      </c>
      <c r="X1025" s="16">
        <v>26</v>
      </c>
      <c r="Y1025" s="16">
        <v>49</v>
      </c>
      <c r="Z1025" s="16">
        <v>12</v>
      </c>
      <c r="AA1025" s="16">
        <v>9</v>
      </c>
      <c r="AB1025" s="16" t="s">
        <v>455</v>
      </c>
      <c r="AC1025" s="16" t="s">
        <v>455</v>
      </c>
      <c r="AD1025" s="16" t="s">
        <v>455</v>
      </c>
    </row>
    <row r="1026" spans="1:30" s="16" customFormat="1" ht="14.25" customHeight="1">
      <c r="A1026" s="16">
        <v>4276</v>
      </c>
      <c r="B1026" s="16">
        <v>4276</v>
      </c>
      <c r="C1026" s="3">
        <v>41149</v>
      </c>
      <c r="D1026" s="3">
        <v>41194</v>
      </c>
      <c r="E1026" s="16" t="s">
        <v>1307</v>
      </c>
      <c r="F1026" s="16" t="s">
        <v>1308</v>
      </c>
      <c r="G1026" s="16" t="s">
        <v>2609</v>
      </c>
      <c r="H1026" s="16" t="s">
        <v>8608</v>
      </c>
      <c r="I1026" s="3">
        <v>41162</v>
      </c>
      <c r="J1026" s="16" t="s">
        <v>6748</v>
      </c>
      <c r="K1026" s="16" t="s">
        <v>6749</v>
      </c>
      <c r="L1026" s="16" t="s">
        <v>4524</v>
      </c>
      <c r="M1026" s="16" t="s">
        <v>6750</v>
      </c>
      <c r="N1026" s="16" t="s">
        <v>8609</v>
      </c>
      <c r="O1026" s="16" t="s">
        <v>7374</v>
      </c>
      <c r="P1026" s="3">
        <v>41205</v>
      </c>
      <c r="Q1026" s="28" t="s">
        <v>455</v>
      </c>
      <c r="R1026" s="16" t="s">
        <v>11245</v>
      </c>
      <c r="S1026" s="16" t="s">
        <v>11246</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4.25" customHeight="1">
      <c r="A1027" s="16">
        <v>4275</v>
      </c>
      <c r="B1027" s="16">
        <v>4275</v>
      </c>
      <c r="C1027" s="3">
        <v>41149</v>
      </c>
      <c r="D1027" s="3">
        <v>41194</v>
      </c>
      <c r="E1027" s="16" t="s">
        <v>1307</v>
      </c>
      <c r="F1027" s="16" t="s">
        <v>1308</v>
      </c>
      <c r="G1027" s="16" t="s">
        <v>2609</v>
      </c>
      <c r="H1027" s="16" t="s">
        <v>8637</v>
      </c>
      <c r="I1027" s="3">
        <v>41166</v>
      </c>
      <c r="J1027" s="16" t="s">
        <v>6751</v>
      </c>
      <c r="K1027" s="16" t="s">
        <v>6752</v>
      </c>
      <c r="L1027" s="16" t="s">
        <v>4524</v>
      </c>
      <c r="M1027" s="16" t="s">
        <v>6753</v>
      </c>
      <c r="N1027" s="16" t="s">
        <v>8884</v>
      </c>
      <c r="O1027" s="16" t="s">
        <v>8475</v>
      </c>
      <c r="P1027" s="3">
        <v>41260</v>
      </c>
      <c r="Q1027" s="28" t="s">
        <v>455</v>
      </c>
      <c r="R1027" s="16" t="s">
        <v>11247</v>
      </c>
      <c r="S1027" s="16" t="s">
        <v>11248</v>
      </c>
      <c r="T1027" s="16" t="s">
        <v>14834</v>
      </c>
      <c r="U1027" s="16" t="s">
        <v>15037</v>
      </c>
      <c r="V1027" s="16">
        <v>18</v>
      </c>
      <c r="W1027" s="16">
        <v>43</v>
      </c>
      <c r="X1027" s="16">
        <v>21</v>
      </c>
      <c r="Y1027" s="16">
        <v>49</v>
      </c>
      <c r="Z1027" s="16">
        <v>11</v>
      </c>
      <c r="AA1027" s="16">
        <v>37</v>
      </c>
      <c r="AB1027" s="16" t="s">
        <v>455</v>
      </c>
      <c r="AC1027" s="16" t="s">
        <v>455</v>
      </c>
      <c r="AD1027" s="16" t="s">
        <v>455</v>
      </c>
    </row>
    <row r="1028" spans="1:30" s="16" customFormat="1" ht="14.25" customHeight="1">
      <c r="A1028" s="16" t="s">
        <v>8169</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11249</v>
      </c>
      <c r="T1028" s="16" t="s">
        <v>14834</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4.25" customHeight="1">
      <c r="A1029" s="16" t="s">
        <v>8170</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7664</v>
      </c>
      <c r="R1029" s="16" t="s">
        <v>455</v>
      </c>
      <c r="S1029" s="16" t="s">
        <v>11250</v>
      </c>
      <c r="T1029" s="16" t="s">
        <v>14834</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4.25" customHeight="1">
      <c r="A1030" s="16">
        <v>4271</v>
      </c>
      <c r="B1030" s="16">
        <v>4271</v>
      </c>
      <c r="C1030" s="3">
        <v>41149</v>
      </c>
      <c r="D1030" s="3">
        <v>41194</v>
      </c>
      <c r="E1030" s="16" t="s">
        <v>1307</v>
      </c>
      <c r="F1030" s="16" t="s">
        <v>1308</v>
      </c>
      <c r="G1030" s="16" t="s">
        <v>6757</v>
      </c>
      <c r="H1030" s="16" t="s">
        <v>8885</v>
      </c>
      <c r="I1030" s="3">
        <v>41207</v>
      </c>
      <c r="J1030" s="16" t="s">
        <v>6762</v>
      </c>
      <c r="K1030" s="16" t="s">
        <v>6763</v>
      </c>
      <c r="L1030" s="16" t="s">
        <v>6760</v>
      </c>
      <c r="M1030" s="16" t="s">
        <v>8272</v>
      </c>
      <c r="N1030" s="16" t="s">
        <v>8886</v>
      </c>
      <c r="O1030" s="16" t="s">
        <v>6293</v>
      </c>
      <c r="P1030" s="3">
        <v>41221</v>
      </c>
      <c r="Q1030" s="16" t="s">
        <v>7665</v>
      </c>
      <c r="R1030" s="16" t="s">
        <v>11251</v>
      </c>
      <c r="S1030" s="16" t="s">
        <v>11252</v>
      </c>
      <c r="T1030" s="16" t="s">
        <v>14834</v>
      </c>
      <c r="U1030" s="16" t="s">
        <v>15064</v>
      </c>
      <c r="V1030" s="16">
        <v>22</v>
      </c>
      <c r="W1030" s="16">
        <v>26</v>
      </c>
      <c r="X1030" s="16">
        <v>31</v>
      </c>
      <c r="Y1030" s="16">
        <v>46</v>
      </c>
      <c r="Z1030" s="16">
        <v>21</v>
      </c>
      <c r="AA1030" s="16">
        <v>0</v>
      </c>
      <c r="AB1030" s="16" t="s">
        <v>455</v>
      </c>
      <c r="AC1030" s="16" t="s">
        <v>455</v>
      </c>
      <c r="AD1030" s="16" t="s">
        <v>455</v>
      </c>
    </row>
    <row r="1031" spans="1:30" s="16" customFormat="1" ht="14.25" customHeight="1">
      <c r="A1031" s="16">
        <v>4293</v>
      </c>
      <c r="B1031" s="16">
        <v>4293</v>
      </c>
      <c r="C1031" s="3">
        <v>41149</v>
      </c>
      <c r="D1031" s="3">
        <v>41194</v>
      </c>
      <c r="E1031" s="16" t="s">
        <v>1307</v>
      </c>
      <c r="F1031" s="16" t="s">
        <v>1308</v>
      </c>
      <c r="G1031" s="16" t="s">
        <v>6689</v>
      </c>
      <c r="H1031" s="16" t="s">
        <v>7855</v>
      </c>
      <c r="I1031" s="3">
        <v>41164</v>
      </c>
      <c r="J1031" s="16" t="s">
        <v>6690</v>
      </c>
      <c r="K1031" s="16" t="s">
        <v>6764</v>
      </c>
      <c r="L1031" s="16" t="s">
        <v>6692</v>
      </c>
      <c r="M1031" s="16" t="s">
        <v>6765</v>
      </c>
      <c r="N1031" s="16" t="s">
        <v>7856</v>
      </c>
      <c r="O1031" s="16" t="s">
        <v>7811</v>
      </c>
      <c r="P1031" s="3">
        <v>41179</v>
      </c>
      <c r="Q1031" s="28" t="s">
        <v>455</v>
      </c>
      <c r="R1031" s="16" t="s">
        <v>11253</v>
      </c>
      <c r="S1031" s="16" t="s">
        <v>11254</v>
      </c>
      <c r="T1031" s="16" t="s">
        <v>3997</v>
      </c>
      <c r="U1031" s="16" t="s">
        <v>15012</v>
      </c>
      <c r="V1031" s="16">
        <v>21</v>
      </c>
      <c r="W1031" s="16">
        <v>23</v>
      </c>
      <c r="X1031" s="16">
        <v>9</v>
      </c>
      <c r="Y1031" s="16">
        <v>45</v>
      </c>
      <c r="Z1031" s="16">
        <v>22</v>
      </c>
      <c r="AA1031" s="16">
        <v>48</v>
      </c>
      <c r="AB1031" s="16" t="s">
        <v>455</v>
      </c>
      <c r="AC1031" s="16" t="s">
        <v>455</v>
      </c>
      <c r="AD1031" s="16" t="s">
        <v>455</v>
      </c>
    </row>
    <row r="1032" spans="1:30" s="16" customFormat="1" ht="14.25" customHeight="1">
      <c r="A1032" s="16">
        <v>4381</v>
      </c>
      <c r="B1032" s="16">
        <v>4381</v>
      </c>
      <c r="C1032" s="3">
        <v>41155</v>
      </c>
      <c r="D1032" s="3">
        <v>41200</v>
      </c>
      <c r="E1032" s="16" t="s">
        <v>1307</v>
      </c>
      <c r="F1032" s="16" t="s">
        <v>1308</v>
      </c>
      <c r="G1032" s="16" t="s">
        <v>6863</v>
      </c>
      <c r="H1032" s="16" t="s">
        <v>11848</v>
      </c>
      <c r="I1032" s="3">
        <v>41197</v>
      </c>
      <c r="J1032" s="16" t="s">
        <v>20809</v>
      </c>
      <c r="K1032" s="16" t="s">
        <v>6865</v>
      </c>
      <c r="L1032" s="16" t="s">
        <v>6866</v>
      </c>
      <c r="M1032" s="16">
        <v>3399663232</v>
      </c>
      <c r="N1032" s="16" t="s">
        <v>11931</v>
      </c>
      <c r="O1032" s="16" t="s">
        <v>5940</v>
      </c>
      <c r="P1032" s="3">
        <v>41248</v>
      </c>
      <c r="Q1032" s="28" t="s">
        <v>455</v>
      </c>
      <c r="R1032" s="16" t="s">
        <v>11849</v>
      </c>
      <c r="S1032" s="16" t="s">
        <v>11255</v>
      </c>
      <c r="T1032" s="16" t="s">
        <v>14834</v>
      </c>
      <c r="U1032" s="16" t="s">
        <v>14853</v>
      </c>
      <c r="V1032" s="16">
        <v>20</v>
      </c>
      <c r="W1032" s="16">
        <v>20</v>
      </c>
      <c r="X1032" s="16">
        <v>56</v>
      </c>
      <c r="Y1032" s="16">
        <v>41</v>
      </c>
      <c r="Z1032" s="16">
        <v>57</v>
      </c>
      <c r="AA1032" s="16">
        <v>32</v>
      </c>
      <c r="AB1032" s="16" t="s">
        <v>455</v>
      </c>
      <c r="AC1032" s="16" t="s">
        <v>455</v>
      </c>
      <c r="AD1032" s="16" t="s">
        <v>455</v>
      </c>
    </row>
    <row r="1033" spans="1:30" s="16" customFormat="1" ht="14.25"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11932</v>
      </c>
      <c r="R1033" s="16" t="s">
        <v>455</v>
      </c>
      <c r="S1033" s="16" t="s">
        <v>11256</v>
      </c>
      <c r="T1033" s="16" t="s">
        <v>14834</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4.25" customHeight="1">
      <c r="A1034" s="16">
        <v>4386</v>
      </c>
      <c r="B1034" s="16">
        <v>4386</v>
      </c>
      <c r="C1034" s="3">
        <v>41155</v>
      </c>
      <c r="D1034" s="3">
        <v>41200</v>
      </c>
      <c r="E1034" s="16" t="s">
        <v>1307</v>
      </c>
      <c r="F1034" s="16" t="s">
        <v>1308</v>
      </c>
      <c r="G1034" s="16" t="s">
        <v>6863</v>
      </c>
      <c r="H1034" s="16" t="s">
        <v>11933</v>
      </c>
      <c r="I1034" s="3">
        <v>41197</v>
      </c>
      <c r="J1034" s="16" t="s">
        <v>6864</v>
      </c>
      <c r="K1034" s="16" t="s">
        <v>6869</v>
      </c>
      <c r="L1034" s="16" t="s">
        <v>6866</v>
      </c>
      <c r="M1034" s="16" t="s">
        <v>6867</v>
      </c>
      <c r="N1034" s="16" t="s">
        <v>11934</v>
      </c>
      <c r="O1034" s="16" t="s">
        <v>7853</v>
      </c>
      <c r="P1034" s="3">
        <v>41250</v>
      </c>
      <c r="Q1034" s="16" t="s">
        <v>455</v>
      </c>
      <c r="R1034" s="16" t="s">
        <v>11935</v>
      </c>
      <c r="S1034" s="16" t="s">
        <v>11257</v>
      </c>
      <c r="T1034" s="16" t="s">
        <v>3997</v>
      </c>
      <c r="U1034" s="16" t="s">
        <v>15065</v>
      </c>
      <c r="V1034" s="16">
        <v>20</v>
      </c>
      <c r="W1034" s="16">
        <v>20</v>
      </c>
      <c r="X1034" s="16">
        <v>5</v>
      </c>
      <c r="Y1034" s="16">
        <v>41</v>
      </c>
      <c r="Z1034" s="16">
        <v>53</v>
      </c>
      <c r="AA1034" s="16">
        <v>37</v>
      </c>
      <c r="AB1034" s="16" t="s">
        <v>455</v>
      </c>
      <c r="AC1034" s="16" t="s">
        <v>455</v>
      </c>
      <c r="AD1034" s="16" t="s">
        <v>455</v>
      </c>
    </row>
    <row r="1035" spans="1:30" s="16" customFormat="1" ht="14.25" customHeight="1">
      <c r="A1035" s="16">
        <v>4383</v>
      </c>
      <c r="B1035" s="16">
        <v>4383</v>
      </c>
      <c r="C1035" s="3">
        <v>41155</v>
      </c>
      <c r="D1035" s="3">
        <v>41200</v>
      </c>
      <c r="E1035" s="16" t="s">
        <v>1307</v>
      </c>
      <c r="F1035" s="16" t="s">
        <v>1308</v>
      </c>
      <c r="G1035" s="16" t="s">
        <v>6863</v>
      </c>
      <c r="H1035" s="16" t="s">
        <v>11936</v>
      </c>
      <c r="I1035" s="3">
        <v>41197</v>
      </c>
      <c r="J1035" s="16" t="s">
        <v>6864</v>
      </c>
      <c r="K1035" s="16" t="s">
        <v>6870</v>
      </c>
      <c r="L1035" s="16" t="s">
        <v>6866</v>
      </c>
      <c r="M1035" s="16" t="s">
        <v>6867</v>
      </c>
      <c r="N1035" s="16" t="s">
        <v>11937</v>
      </c>
      <c r="O1035" s="16" t="s">
        <v>5228</v>
      </c>
      <c r="P1035" s="3">
        <v>41249</v>
      </c>
      <c r="Q1035" s="16" t="s">
        <v>455</v>
      </c>
      <c r="R1035" s="16" t="s">
        <v>11938</v>
      </c>
      <c r="S1035" s="16" t="s">
        <v>11258</v>
      </c>
      <c r="T1035" s="16" t="s">
        <v>3997</v>
      </c>
      <c r="U1035" s="16" t="s">
        <v>15066</v>
      </c>
      <c r="V1035" s="16">
        <v>20</v>
      </c>
      <c r="W1035" s="16">
        <v>20</v>
      </c>
      <c r="X1035" s="16">
        <v>48</v>
      </c>
      <c r="Y1035" s="16">
        <v>41</v>
      </c>
      <c r="Z1035" s="16">
        <v>57</v>
      </c>
      <c r="AA1035" s="16">
        <v>6</v>
      </c>
      <c r="AB1035" s="16" t="s">
        <v>455</v>
      </c>
      <c r="AC1035" s="16" t="s">
        <v>455</v>
      </c>
      <c r="AD1035" s="16" t="s">
        <v>455</v>
      </c>
    </row>
    <row r="1036" spans="1:30" s="16" customFormat="1" ht="14.25"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12753</v>
      </c>
      <c r="R1036" s="16" t="s">
        <v>455</v>
      </c>
      <c r="S1036" s="16" t="s">
        <v>11259</v>
      </c>
      <c r="T1036" s="16" t="s">
        <v>14834</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4.25" customHeight="1">
      <c r="A1037" s="16">
        <v>4378</v>
      </c>
      <c r="B1037" s="16">
        <v>4378</v>
      </c>
      <c r="C1037" s="3">
        <v>41155</v>
      </c>
      <c r="D1037" s="3">
        <v>41201</v>
      </c>
      <c r="E1037" s="16" t="s">
        <v>1307</v>
      </c>
      <c r="F1037" s="16" t="s">
        <v>1308</v>
      </c>
      <c r="G1037" s="16" t="s">
        <v>6872</v>
      </c>
      <c r="H1037" s="16" t="s">
        <v>8934</v>
      </c>
      <c r="I1037" s="3">
        <v>41163</v>
      </c>
      <c r="J1037" s="16" t="s">
        <v>6873</v>
      </c>
      <c r="K1037" s="16" t="s">
        <v>7857</v>
      </c>
      <c r="L1037" s="16" t="s">
        <v>6874</v>
      </c>
      <c r="M1037" s="16" t="s">
        <v>6875</v>
      </c>
      <c r="N1037" s="16" t="s">
        <v>8935</v>
      </c>
      <c r="O1037" s="16" t="s">
        <v>8431</v>
      </c>
      <c r="P1037" s="3">
        <v>41211</v>
      </c>
      <c r="Q1037" s="28" t="s">
        <v>7666</v>
      </c>
      <c r="R1037" s="16" t="s">
        <v>11260</v>
      </c>
      <c r="S1037" s="16" t="s">
        <v>11261</v>
      </c>
      <c r="T1037" s="16" t="s">
        <v>3997</v>
      </c>
      <c r="U1037" s="16" t="s">
        <v>15067</v>
      </c>
      <c r="V1037" s="16">
        <v>18</v>
      </c>
      <c r="W1037" s="16">
        <v>33</v>
      </c>
      <c r="X1037" s="16">
        <v>3</v>
      </c>
      <c r="Y1037" s="16">
        <v>44</v>
      </c>
      <c r="Z1037" s="16">
        <v>2</v>
      </c>
      <c r="AA1037" s="16">
        <v>22</v>
      </c>
      <c r="AB1037" s="16" t="s">
        <v>455</v>
      </c>
      <c r="AC1037" s="16" t="s">
        <v>455</v>
      </c>
      <c r="AD1037" s="16" t="s">
        <v>455</v>
      </c>
    </row>
    <row r="1038" spans="1:30" s="16" customFormat="1" ht="14.25" customHeight="1">
      <c r="A1038" s="16">
        <v>4379</v>
      </c>
      <c r="B1038" s="16">
        <v>4379</v>
      </c>
      <c r="C1038" s="3">
        <v>41155</v>
      </c>
      <c r="D1038" s="3">
        <v>41200</v>
      </c>
      <c r="E1038" s="16" t="s">
        <v>1307</v>
      </c>
      <c r="F1038" s="16" t="s">
        <v>1308</v>
      </c>
      <c r="G1038" s="16" t="s">
        <v>6872</v>
      </c>
      <c r="H1038" s="16" t="s">
        <v>8936</v>
      </c>
      <c r="I1038" s="3">
        <v>41163</v>
      </c>
      <c r="J1038" s="16" t="s">
        <v>6876</v>
      </c>
      <c r="K1038" s="16" t="s">
        <v>6877</v>
      </c>
      <c r="L1038" s="16" t="s">
        <v>6874</v>
      </c>
      <c r="M1038" s="16" t="s">
        <v>6878</v>
      </c>
      <c r="N1038" s="16" t="s">
        <v>8992</v>
      </c>
      <c r="O1038" s="16" t="s">
        <v>5625</v>
      </c>
      <c r="P1038" s="3">
        <v>41219</v>
      </c>
      <c r="Q1038" s="16" t="s">
        <v>455</v>
      </c>
      <c r="R1038" s="16" t="s">
        <v>11262</v>
      </c>
      <c r="S1038" s="16" t="s">
        <v>11263</v>
      </c>
      <c r="T1038" s="16" t="s">
        <v>14834</v>
      </c>
      <c r="U1038" s="16" t="s">
        <v>14944</v>
      </c>
      <c r="V1038" s="16">
        <v>18</v>
      </c>
      <c r="W1038" s="16">
        <v>33</v>
      </c>
      <c r="X1038" s="16">
        <v>1</v>
      </c>
      <c r="Y1038" s="16">
        <v>43</v>
      </c>
      <c r="Z1038" s="16">
        <v>47</v>
      </c>
      <c r="AA1038" s="16">
        <v>56</v>
      </c>
      <c r="AB1038" s="16" t="s">
        <v>455</v>
      </c>
      <c r="AC1038" s="16" t="s">
        <v>455</v>
      </c>
      <c r="AD1038" s="16" t="s">
        <v>455</v>
      </c>
    </row>
    <row r="1039" spans="1:30" s="16" customFormat="1" ht="14.25" customHeight="1">
      <c r="A1039" s="16">
        <v>4384</v>
      </c>
      <c r="B1039" s="16">
        <v>4384</v>
      </c>
      <c r="C1039" s="3">
        <v>41155</v>
      </c>
      <c r="D1039" s="3">
        <v>41200</v>
      </c>
      <c r="E1039" s="16" t="s">
        <v>1307</v>
      </c>
      <c r="F1039" s="16" t="s">
        <v>1308</v>
      </c>
      <c r="G1039" s="16" t="s">
        <v>6863</v>
      </c>
      <c r="H1039" s="16" t="s">
        <v>12072</v>
      </c>
      <c r="I1039" s="3">
        <v>41197</v>
      </c>
      <c r="J1039" s="16" t="s">
        <v>6864</v>
      </c>
      <c r="K1039" s="16" t="s">
        <v>6879</v>
      </c>
      <c r="L1039" s="16" t="s">
        <v>6866</v>
      </c>
      <c r="M1039" s="16" t="s">
        <v>6867</v>
      </c>
      <c r="N1039" s="16" t="s">
        <v>12073</v>
      </c>
      <c r="O1039" s="16" t="s">
        <v>5228</v>
      </c>
      <c r="P1039" s="3">
        <v>41250</v>
      </c>
      <c r="Q1039" s="16" t="s">
        <v>455</v>
      </c>
      <c r="R1039" s="16" t="s">
        <v>12074</v>
      </c>
      <c r="S1039" s="16" t="s">
        <v>11264</v>
      </c>
      <c r="T1039" s="16" t="s">
        <v>14834</v>
      </c>
      <c r="U1039" s="16" t="s">
        <v>14969</v>
      </c>
      <c r="V1039" s="16">
        <v>20</v>
      </c>
      <c r="W1039" s="16">
        <v>21</v>
      </c>
      <c r="X1039" s="16">
        <v>5</v>
      </c>
      <c r="Y1039" s="16">
        <v>41</v>
      </c>
      <c r="Z1039" s="16">
        <v>56</v>
      </c>
      <c r="AA1039" s="16">
        <v>52</v>
      </c>
      <c r="AB1039" s="16" t="s">
        <v>455</v>
      </c>
      <c r="AC1039" s="16" t="s">
        <v>455</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11265</v>
      </c>
      <c r="S1040" s="16" t="s">
        <v>11266</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11267</v>
      </c>
      <c r="S1041" s="16" t="s">
        <v>11268</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11269</v>
      </c>
      <c r="S1042" s="16" t="s">
        <v>11270</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4.25" customHeight="1">
      <c r="A1043" s="16">
        <v>4374</v>
      </c>
      <c r="B1043" s="16">
        <v>4374</v>
      </c>
      <c r="C1043" s="3">
        <v>41155</v>
      </c>
      <c r="D1043" s="3">
        <v>41200</v>
      </c>
      <c r="E1043" s="16" t="s">
        <v>1307</v>
      </c>
      <c r="F1043" s="16" t="s">
        <v>1308</v>
      </c>
      <c r="G1043" s="16" t="s">
        <v>6888</v>
      </c>
      <c r="H1043" s="16" t="s">
        <v>13148</v>
      </c>
      <c r="I1043" s="3">
        <v>41197</v>
      </c>
      <c r="J1043" s="16" t="s">
        <v>6889</v>
      </c>
      <c r="K1043" s="16" t="s">
        <v>6890</v>
      </c>
      <c r="L1043" s="16" t="s">
        <v>6891</v>
      </c>
      <c r="M1043" s="16" t="s">
        <v>6892</v>
      </c>
      <c r="N1043" s="16" t="s">
        <v>13149</v>
      </c>
      <c r="O1043" s="16" t="s">
        <v>5620</v>
      </c>
      <c r="P1043" s="3">
        <v>41261</v>
      </c>
      <c r="Q1043" s="16" t="s">
        <v>455</v>
      </c>
      <c r="R1043" s="16" t="s">
        <v>13150</v>
      </c>
      <c r="S1043" s="16" t="s">
        <v>11271</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4.25" customHeight="1">
      <c r="A1044" s="16">
        <v>4373</v>
      </c>
      <c r="B1044" s="16">
        <v>4373</v>
      </c>
      <c r="C1044" s="3">
        <v>41155</v>
      </c>
      <c r="D1044" s="3">
        <v>41200</v>
      </c>
      <c r="E1044" s="16" t="s">
        <v>1307</v>
      </c>
      <c r="F1044" s="16" t="s">
        <v>1308</v>
      </c>
      <c r="G1044" s="16" t="s">
        <v>6888</v>
      </c>
      <c r="H1044" s="16" t="s">
        <v>12754</v>
      </c>
      <c r="I1044" s="3">
        <v>41197</v>
      </c>
      <c r="J1044" s="16" t="s">
        <v>6893</v>
      </c>
      <c r="K1044" s="16" t="s">
        <v>15068</v>
      </c>
      <c r="L1044" s="16" t="s">
        <v>6891</v>
      </c>
      <c r="M1044" s="16" t="s">
        <v>6894</v>
      </c>
      <c r="N1044" s="16" t="s">
        <v>13151</v>
      </c>
      <c r="O1044" s="16" t="s">
        <v>13152</v>
      </c>
      <c r="P1044" s="3">
        <v>41261</v>
      </c>
      <c r="Q1044" s="16" t="s">
        <v>455</v>
      </c>
      <c r="R1044" s="16" t="s">
        <v>12755</v>
      </c>
      <c r="S1044" s="16" t="s">
        <v>11272</v>
      </c>
      <c r="T1044" s="16" t="s">
        <v>3997</v>
      </c>
      <c r="U1044" s="16" t="s">
        <v>14867</v>
      </c>
      <c r="V1044" s="16">
        <v>18</v>
      </c>
      <c r="W1044" s="16">
        <v>23</v>
      </c>
      <c r="X1044" s="16">
        <v>22</v>
      </c>
      <c r="Y1044" s="16">
        <v>46</v>
      </c>
      <c r="Z1044" s="16">
        <v>2</v>
      </c>
      <c r="AA1044" s="16">
        <v>22</v>
      </c>
      <c r="AB1044" s="16" t="s">
        <v>455</v>
      </c>
      <c r="AC1044" s="16" t="s">
        <v>455</v>
      </c>
      <c r="AD1044" s="16" t="s">
        <v>455</v>
      </c>
    </row>
    <row r="1045" spans="1:30" s="16" customFormat="1" ht="14.25" customHeight="1">
      <c r="A1045" s="16">
        <v>4371</v>
      </c>
      <c r="B1045" s="16">
        <v>4371</v>
      </c>
      <c r="C1045" s="3">
        <v>41155</v>
      </c>
      <c r="D1045" s="3">
        <v>41200</v>
      </c>
      <c r="E1045" s="16" t="s">
        <v>1307</v>
      </c>
      <c r="F1045" s="16" t="s">
        <v>1308</v>
      </c>
      <c r="G1045" s="16" t="s">
        <v>6895</v>
      </c>
      <c r="H1045" s="16" t="s">
        <v>8937</v>
      </c>
      <c r="I1045" s="3">
        <v>41186</v>
      </c>
      <c r="J1045" s="16" t="s">
        <v>15321</v>
      </c>
      <c r="K1045" s="16" t="s">
        <v>15069</v>
      </c>
      <c r="L1045" s="16" t="s">
        <v>6896</v>
      </c>
      <c r="M1045" s="16" t="s">
        <v>15322</v>
      </c>
      <c r="N1045" s="16" t="s">
        <v>8935</v>
      </c>
      <c r="O1045" s="16" t="s">
        <v>455</v>
      </c>
      <c r="P1045" s="3">
        <v>41211</v>
      </c>
      <c r="Q1045" s="16" t="s">
        <v>455</v>
      </c>
      <c r="R1045" s="16" t="s">
        <v>11273</v>
      </c>
      <c r="S1045" s="16" t="s">
        <v>11274</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4.25" customHeight="1">
      <c r="A1046" s="16">
        <v>4372</v>
      </c>
      <c r="B1046" s="16">
        <v>4372</v>
      </c>
      <c r="C1046" s="3">
        <v>41155</v>
      </c>
      <c r="D1046" s="3">
        <v>41200</v>
      </c>
      <c r="E1046" s="16" t="s">
        <v>1307</v>
      </c>
      <c r="F1046" s="16" t="s">
        <v>14084</v>
      </c>
      <c r="G1046" s="16" t="s">
        <v>6895</v>
      </c>
      <c r="H1046" s="16" t="s">
        <v>8938</v>
      </c>
      <c r="I1046" s="3">
        <v>41186</v>
      </c>
      <c r="J1046" s="16" t="s">
        <v>6897</v>
      </c>
      <c r="K1046" s="16" t="s">
        <v>6898</v>
      </c>
      <c r="L1046" s="16" t="s">
        <v>6899</v>
      </c>
      <c r="M1046" s="16" t="s">
        <v>6900</v>
      </c>
      <c r="N1046" s="16" t="s">
        <v>17040</v>
      </c>
      <c r="O1046" s="16" t="s">
        <v>12723</v>
      </c>
      <c r="P1046" s="3">
        <v>41379</v>
      </c>
      <c r="Q1046" s="16" t="s">
        <v>455</v>
      </c>
      <c r="R1046" s="16" t="s">
        <v>11273</v>
      </c>
      <c r="S1046" s="16" t="s">
        <v>11275</v>
      </c>
      <c r="T1046" s="16" t="s">
        <v>14834</v>
      </c>
      <c r="U1046" s="16" t="s">
        <v>15044</v>
      </c>
      <c r="V1046" s="16">
        <v>18</v>
      </c>
      <c r="W1046" s="16">
        <v>35</v>
      </c>
      <c r="X1046" s="16">
        <v>65</v>
      </c>
      <c r="Y1046" s="16">
        <v>48</v>
      </c>
      <c r="Z1046" s="16">
        <v>41</v>
      </c>
      <c r="AA1046" s="16">
        <v>60</v>
      </c>
      <c r="AB1046" s="16" t="s">
        <v>455</v>
      </c>
      <c r="AC1046" s="16" t="s">
        <v>455</v>
      </c>
      <c r="AD1046" s="16" t="s">
        <v>455</v>
      </c>
    </row>
    <row r="1047" spans="1:30" s="16" customFormat="1" ht="14.25" customHeight="1">
      <c r="A1047" s="16">
        <v>4370</v>
      </c>
      <c r="B1047" s="16">
        <v>4370</v>
      </c>
      <c r="C1047" s="3">
        <v>41155</v>
      </c>
      <c r="D1047" s="3">
        <v>41200</v>
      </c>
      <c r="E1047" s="16" t="s">
        <v>1307</v>
      </c>
      <c r="F1047" s="16" t="s">
        <v>1308</v>
      </c>
      <c r="G1047" s="16" t="s">
        <v>6895</v>
      </c>
      <c r="H1047" s="16" t="s">
        <v>8610</v>
      </c>
      <c r="I1047" s="3">
        <v>41186</v>
      </c>
      <c r="J1047" s="16" t="s">
        <v>6901</v>
      </c>
      <c r="K1047" s="16" t="s">
        <v>6902</v>
      </c>
      <c r="L1047" s="16" t="s">
        <v>6899</v>
      </c>
      <c r="M1047" s="16" t="s">
        <v>6903</v>
      </c>
      <c r="N1047" s="16" t="s">
        <v>8993</v>
      </c>
      <c r="O1047" s="16" t="s">
        <v>8950</v>
      </c>
      <c r="P1047" s="3">
        <v>41213</v>
      </c>
      <c r="Q1047" s="16" t="s">
        <v>455</v>
      </c>
      <c r="R1047" s="16" t="s">
        <v>11276</v>
      </c>
      <c r="S1047" s="16" t="s">
        <v>11277</v>
      </c>
      <c r="T1047" s="16" t="s">
        <v>3997</v>
      </c>
      <c r="U1047" s="16" t="s">
        <v>14974</v>
      </c>
      <c r="V1047" s="16">
        <v>18</v>
      </c>
      <c r="W1047" s="16">
        <v>36</v>
      </c>
      <c r="X1047" s="16">
        <v>20</v>
      </c>
      <c r="Y1047" s="16">
        <v>48</v>
      </c>
      <c r="Z1047" s="16">
        <v>41</v>
      </c>
      <c r="AA1047" s="16">
        <v>48</v>
      </c>
      <c r="AB1047" s="16" t="s">
        <v>455</v>
      </c>
      <c r="AC1047" s="16" t="s">
        <v>455</v>
      </c>
      <c r="AD1047" s="16" t="s">
        <v>455</v>
      </c>
    </row>
    <row r="1048" spans="1:30" s="16" customFormat="1" ht="14.25" customHeight="1">
      <c r="A1048" s="16">
        <v>4369</v>
      </c>
      <c r="B1048" s="16">
        <v>4369</v>
      </c>
      <c r="C1048" s="3">
        <v>41155</v>
      </c>
      <c r="D1048" s="3">
        <v>41407</v>
      </c>
      <c r="E1048" s="16" t="s">
        <v>1316</v>
      </c>
      <c r="F1048" s="16" t="s">
        <v>1308</v>
      </c>
      <c r="G1048" s="16" t="s">
        <v>6895</v>
      </c>
      <c r="H1048" s="16" t="s">
        <v>9217</v>
      </c>
      <c r="I1048" s="3">
        <v>41186</v>
      </c>
      <c r="J1048" s="16" t="s">
        <v>6904</v>
      </c>
      <c r="K1048" s="16" t="s">
        <v>18571</v>
      </c>
      <c r="L1048" s="16" t="s">
        <v>6899</v>
      </c>
      <c r="M1048" s="16" t="s">
        <v>6905</v>
      </c>
      <c r="N1048" s="16" t="s">
        <v>455</v>
      </c>
      <c r="O1048" s="16" t="s">
        <v>455</v>
      </c>
      <c r="P1048" s="16" t="s">
        <v>455</v>
      </c>
      <c r="Q1048" s="28" t="s">
        <v>19229</v>
      </c>
      <c r="R1048" s="16" t="s">
        <v>11278</v>
      </c>
      <c r="S1048" s="16" t="s">
        <v>11279</v>
      </c>
      <c r="T1048" s="16" t="s">
        <v>14834</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4.25" customHeight="1">
      <c r="A1049" s="16">
        <v>4368</v>
      </c>
      <c r="B1049" s="16">
        <v>4368</v>
      </c>
      <c r="C1049" s="3">
        <v>41155</v>
      </c>
      <c r="D1049" s="3">
        <v>41200</v>
      </c>
      <c r="E1049" s="16" t="s">
        <v>1307</v>
      </c>
      <c r="F1049" s="16" t="s">
        <v>1308</v>
      </c>
      <c r="G1049" s="16" t="s">
        <v>6895</v>
      </c>
      <c r="H1049" s="16" t="s">
        <v>8887</v>
      </c>
      <c r="I1049" s="3">
        <v>41186</v>
      </c>
      <c r="J1049" s="16" t="s">
        <v>6906</v>
      </c>
      <c r="K1049" s="16" t="s">
        <v>6907</v>
      </c>
      <c r="L1049" s="16" t="s">
        <v>6899</v>
      </c>
      <c r="M1049" s="16" t="s">
        <v>6908</v>
      </c>
      <c r="N1049" s="16" t="s">
        <v>8888</v>
      </c>
      <c r="O1049" s="16" t="s">
        <v>8863</v>
      </c>
      <c r="P1049" s="3">
        <v>41221</v>
      </c>
      <c r="Q1049" s="16" t="s">
        <v>455</v>
      </c>
      <c r="R1049" s="16" t="s">
        <v>11280</v>
      </c>
      <c r="S1049" s="16" t="s">
        <v>11281</v>
      </c>
      <c r="T1049" s="16" t="s">
        <v>3997</v>
      </c>
      <c r="U1049" s="16" t="s">
        <v>15058</v>
      </c>
      <c r="V1049" s="16">
        <v>18</v>
      </c>
      <c r="W1049" s="16">
        <v>36</v>
      </c>
      <c r="X1049" s="16">
        <v>26</v>
      </c>
      <c r="Y1049" s="16">
        <v>48</v>
      </c>
      <c r="Z1049" s="16">
        <v>40</v>
      </c>
      <c r="AA1049" s="16">
        <v>44</v>
      </c>
      <c r="AB1049" s="16" t="s">
        <v>455</v>
      </c>
      <c r="AC1049" s="16" t="s">
        <v>455</v>
      </c>
      <c r="AD1049" s="16" t="s">
        <v>455</v>
      </c>
    </row>
    <row r="1050" spans="1:30" s="16" customFormat="1" ht="14.25" customHeight="1">
      <c r="A1050" s="16">
        <v>4367</v>
      </c>
      <c r="B1050" s="16">
        <v>4367</v>
      </c>
      <c r="C1050" s="3">
        <v>41155</v>
      </c>
      <c r="D1050" s="3">
        <v>41200</v>
      </c>
      <c r="E1050" s="16" t="s">
        <v>1307</v>
      </c>
      <c r="F1050" s="16" t="s">
        <v>1308</v>
      </c>
      <c r="G1050" s="16" t="s">
        <v>6909</v>
      </c>
      <c r="H1050" s="16" t="s">
        <v>11282</v>
      </c>
      <c r="I1050" s="3">
        <v>41204</v>
      </c>
      <c r="J1050" s="16" t="s">
        <v>6910</v>
      </c>
      <c r="K1050" s="16" t="s">
        <v>6911</v>
      </c>
      <c r="L1050" s="16" t="s">
        <v>6912</v>
      </c>
      <c r="M1050" s="16" t="s">
        <v>6913</v>
      </c>
      <c r="N1050" s="16" t="s">
        <v>11850</v>
      </c>
      <c r="O1050" s="16" t="s">
        <v>4884</v>
      </c>
      <c r="P1050" s="3">
        <v>41247</v>
      </c>
      <c r="Q1050" s="16" t="s">
        <v>455</v>
      </c>
      <c r="R1050" s="16" t="s">
        <v>11283</v>
      </c>
      <c r="S1050" s="16" t="s">
        <v>11284</v>
      </c>
      <c r="T1050" s="16" t="s">
        <v>14834</v>
      </c>
      <c r="U1050" s="16" t="s">
        <v>15037</v>
      </c>
      <c r="V1050" s="16">
        <v>22</v>
      </c>
      <c r="W1050" s="16">
        <v>3</v>
      </c>
      <c r="X1050" s="16">
        <v>23</v>
      </c>
      <c r="Y1050" s="16">
        <v>45</v>
      </c>
      <c r="Z1050" s="16">
        <v>2</v>
      </c>
      <c r="AA1050" s="16">
        <v>44</v>
      </c>
      <c r="AB1050" s="16" t="s">
        <v>455</v>
      </c>
      <c r="AC1050" s="16" t="s">
        <v>455</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14745</v>
      </c>
      <c r="L1051" s="16" t="s">
        <v>4288</v>
      </c>
      <c r="M1051" s="16" t="s">
        <v>6915</v>
      </c>
      <c r="N1051" s="16" t="s">
        <v>7237</v>
      </c>
      <c r="O1051" s="16" t="s">
        <v>2007</v>
      </c>
      <c r="P1051" s="3">
        <v>41166</v>
      </c>
      <c r="Q1051" s="16" t="s">
        <v>455</v>
      </c>
      <c r="R1051" s="16" t="s">
        <v>11285</v>
      </c>
      <c r="S1051" s="16" t="s">
        <v>11286</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4.25" customHeight="1">
      <c r="A1052" s="16">
        <v>4366</v>
      </c>
      <c r="B1052" s="16">
        <v>4366</v>
      </c>
      <c r="C1052" s="3">
        <v>41155</v>
      </c>
      <c r="D1052" s="3">
        <v>41200</v>
      </c>
      <c r="E1052" s="16" t="s">
        <v>1307</v>
      </c>
      <c r="F1052" s="16" t="s">
        <v>1308</v>
      </c>
      <c r="G1052" s="16" t="s">
        <v>1641</v>
      </c>
      <c r="H1052" s="16" t="s">
        <v>13153</v>
      </c>
      <c r="I1052" s="3">
        <v>41204</v>
      </c>
      <c r="J1052" s="16" t="s">
        <v>6916</v>
      </c>
      <c r="K1052" s="16" t="s">
        <v>6917</v>
      </c>
      <c r="L1052" s="16" t="s">
        <v>4299</v>
      </c>
      <c r="M1052" s="16" t="s">
        <v>6918</v>
      </c>
      <c r="N1052" s="16" t="s">
        <v>13154</v>
      </c>
      <c r="O1052" s="16" t="s">
        <v>13155</v>
      </c>
      <c r="P1052" s="3">
        <v>41263</v>
      </c>
      <c r="Q1052" s="16" t="s">
        <v>455</v>
      </c>
      <c r="R1052" s="16" t="s">
        <v>13156</v>
      </c>
      <c r="S1052" s="16" t="s">
        <v>11287</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4.25" customHeight="1">
      <c r="A1053" s="16">
        <v>4365</v>
      </c>
      <c r="B1053" s="16">
        <v>4365</v>
      </c>
      <c r="C1053" s="3">
        <v>41155</v>
      </c>
      <c r="D1053" s="3">
        <v>41200</v>
      </c>
      <c r="E1053" s="16" t="s">
        <v>1307</v>
      </c>
      <c r="F1053" s="16" t="s">
        <v>1308</v>
      </c>
      <c r="G1053" s="16" t="s">
        <v>1641</v>
      </c>
      <c r="H1053" s="16" t="s">
        <v>13157</v>
      </c>
      <c r="I1053" s="3">
        <v>41204</v>
      </c>
      <c r="J1053" s="16" t="s">
        <v>6919</v>
      </c>
      <c r="K1053" s="16" t="s">
        <v>15070</v>
      </c>
      <c r="L1053" s="16" t="s">
        <v>4299</v>
      </c>
      <c r="M1053" s="16" t="s">
        <v>6920</v>
      </c>
      <c r="N1053" s="16" t="s">
        <v>13158</v>
      </c>
      <c r="O1053" s="16" t="s">
        <v>13093</v>
      </c>
      <c r="P1053" s="3">
        <v>41263</v>
      </c>
      <c r="Q1053" s="16" t="s">
        <v>455</v>
      </c>
      <c r="R1053" s="16" t="s">
        <v>13159</v>
      </c>
      <c r="S1053" s="16" t="s">
        <v>11288</v>
      </c>
      <c r="T1053" s="16" t="s">
        <v>3997</v>
      </c>
      <c r="U1053" s="16" t="s">
        <v>15071</v>
      </c>
      <c r="V1053" s="16">
        <v>19</v>
      </c>
      <c r="W1053" s="16">
        <v>14</v>
      </c>
      <c r="X1053" s="16">
        <v>28</v>
      </c>
      <c r="Y1053" s="16">
        <v>42</v>
      </c>
      <c r="Z1053" s="16">
        <v>5</v>
      </c>
      <c r="AA1053" s="16">
        <v>38</v>
      </c>
      <c r="AB1053" s="16" t="s">
        <v>455</v>
      </c>
      <c r="AC1053" s="16" t="s">
        <v>455</v>
      </c>
      <c r="AD1053" s="16" t="s">
        <v>455</v>
      </c>
    </row>
    <row r="1054" spans="1:30" s="16" customFormat="1" ht="14.25" customHeight="1">
      <c r="A1054" s="16">
        <v>4342</v>
      </c>
      <c r="B1054" s="16">
        <v>4342</v>
      </c>
      <c r="C1054" s="3">
        <v>41155</v>
      </c>
      <c r="D1054" s="3">
        <v>41200</v>
      </c>
      <c r="E1054" s="16" t="s">
        <v>1307</v>
      </c>
      <c r="F1054" s="16" t="s">
        <v>1308</v>
      </c>
      <c r="G1054" s="16" t="s">
        <v>6939</v>
      </c>
      <c r="H1054" s="16" t="s">
        <v>12604</v>
      </c>
      <c r="I1054" s="3">
        <v>41197</v>
      </c>
      <c r="J1054" s="16" t="s">
        <v>6940</v>
      </c>
      <c r="K1054" s="16" t="s">
        <v>6941</v>
      </c>
      <c r="L1054" s="16" t="s">
        <v>6942</v>
      </c>
      <c r="M1054" s="16" t="s">
        <v>6943</v>
      </c>
      <c r="N1054" s="16" t="s">
        <v>12605</v>
      </c>
      <c r="O1054" s="16" t="s">
        <v>5620</v>
      </c>
      <c r="P1054" s="3">
        <v>41255</v>
      </c>
      <c r="Q1054" s="16" t="s">
        <v>455</v>
      </c>
      <c r="R1054" s="16" t="s">
        <v>12606</v>
      </c>
      <c r="S1054" s="16" t="s">
        <v>11289</v>
      </c>
      <c r="T1054" s="16" t="s">
        <v>3997</v>
      </c>
      <c r="U1054" s="16" t="s">
        <v>14908</v>
      </c>
      <c r="V1054" s="16">
        <v>18</v>
      </c>
      <c r="W1054" s="16">
        <v>49</v>
      </c>
      <c r="X1054" s="16">
        <v>24</v>
      </c>
      <c r="Y1054" s="16">
        <v>42</v>
      </c>
      <c r="Z1054" s="16">
        <v>26</v>
      </c>
      <c r="AA1054" s="16">
        <v>20</v>
      </c>
      <c r="AB1054" s="16" t="s">
        <v>455</v>
      </c>
      <c r="AC1054" s="16" t="s">
        <v>455</v>
      </c>
      <c r="AD1054" s="16" t="s">
        <v>455</v>
      </c>
    </row>
    <row r="1055" spans="1:30" s="16" customFormat="1" ht="14.25" customHeight="1">
      <c r="A1055" s="16">
        <v>4341</v>
      </c>
      <c r="B1055" s="16">
        <v>4341</v>
      </c>
      <c r="C1055" s="3">
        <v>41155</v>
      </c>
      <c r="D1055" s="3">
        <v>41200</v>
      </c>
      <c r="E1055" s="16" t="s">
        <v>1307</v>
      </c>
      <c r="F1055" s="16" t="s">
        <v>1308</v>
      </c>
      <c r="G1055" s="16" t="s">
        <v>1806</v>
      </c>
      <c r="H1055" s="16" t="s">
        <v>7428</v>
      </c>
      <c r="I1055" s="3">
        <v>41166</v>
      </c>
      <c r="J1055" s="16" t="s">
        <v>6944</v>
      </c>
      <c r="K1055" s="16" t="s">
        <v>6945</v>
      </c>
      <c r="L1055" s="16" t="s">
        <v>6946</v>
      </c>
      <c r="M1055" s="16" t="s">
        <v>6947</v>
      </c>
      <c r="N1055" s="16" t="s">
        <v>7429</v>
      </c>
      <c r="O1055" s="16" t="s">
        <v>455</v>
      </c>
      <c r="P1055" s="3">
        <v>41171</v>
      </c>
      <c r="Q1055" s="16" t="s">
        <v>455</v>
      </c>
      <c r="R1055" s="16" t="s">
        <v>11290</v>
      </c>
      <c r="S1055" s="16" t="s">
        <v>11291</v>
      </c>
      <c r="T1055" s="16" t="s">
        <v>3997</v>
      </c>
      <c r="U1055" s="16" t="s">
        <v>14857</v>
      </c>
      <c r="V1055" s="16">
        <v>20</v>
      </c>
      <c r="W1055" s="16">
        <v>6</v>
      </c>
      <c r="X1055" s="16">
        <v>2</v>
      </c>
      <c r="Y1055" s="16">
        <v>43</v>
      </c>
      <c r="Z1055" s="16">
        <v>47</v>
      </c>
      <c r="AA1055" s="16">
        <v>0</v>
      </c>
      <c r="AB1055" s="16" t="s">
        <v>455</v>
      </c>
      <c r="AC1055" s="16" t="s">
        <v>455</v>
      </c>
      <c r="AD1055" s="16" t="s">
        <v>455</v>
      </c>
    </row>
    <row r="1056" spans="1:30" s="16" customFormat="1" ht="14.25" customHeight="1">
      <c r="A1056" s="16">
        <v>4364</v>
      </c>
      <c r="B1056" s="16">
        <v>4364</v>
      </c>
      <c r="C1056" s="3">
        <v>41157</v>
      </c>
      <c r="D1056" s="3">
        <v>41202</v>
      </c>
      <c r="E1056" s="16" t="s">
        <v>1307</v>
      </c>
      <c r="F1056" s="16" t="s">
        <v>1308</v>
      </c>
      <c r="G1056" s="16" t="s">
        <v>6948</v>
      </c>
      <c r="H1056" s="16" t="s">
        <v>9470</v>
      </c>
      <c r="I1056" s="3">
        <v>41204</v>
      </c>
      <c r="J1056" s="16" t="s">
        <v>6949</v>
      </c>
      <c r="K1056" s="16" t="s">
        <v>6950</v>
      </c>
      <c r="L1056" s="16" t="s">
        <v>6951</v>
      </c>
      <c r="M1056" s="16" t="s">
        <v>6952</v>
      </c>
      <c r="N1056" s="16" t="s">
        <v>9471</v>
      </c>
      <c r="O1056" s="16" t="s">
        <v>5620</v>
      </c>
      <c r="P1056" s="3">
        <v>41240</v>
      </c>
      <c r="Q1056" s="16" t="s">
        <v>455</v>
      </c>
      <c r="R1056" s="16" t="s">
        <v>11292</v>
      </c>
      <c r="S1056" s="16" t="s">
        <v>11293</v>
      </c>
      <c r="T1056" s="16" t="s">
        <v>3997</v>
      </c>
      <c r="U1056" s="16" t="s">
        <v>14982</v>
      </c>
      <c r="V1056" s="16">
        <v>18</v>
      </c>
      <c r="W1056" s="16">
        <v>54</v>
      </c>
      <c r="X1056" s="16">
        <v>50</v>
      </c>
      <c r="Y1056" s="16">
        <v>43</v>
      </c>
      <c r="Z1056" s="16">
        <v>4</v>
      </c>
      <c r="AA1056" s="16">
        <v>44</v>
      </c>
      <c r="AB1056" s="16" t="s">
        <v>455</v>
      </c>
      <c r="AC1056" s="16" t="s">
        <v>455</v>
      </c>
      <c r="AD1056" s="16" t="s">
        <v>455</v>
      </c>
    </row>
    <row r="1057" spans="1:30" s="16" customFormat="1" ht="14.25" customHeight="1">
      <c r="A1057" s="16">
        <v>4340</v>
      </c>
      <c r="B1057" s="16">
        <v>4340</v>
      </c>
      <c r="C1057" s="3">
        <v>41155</v>
      </c>
      <c r="D1057" s="3">
        <v>41200</v>
      </c>
      <c r="E1057" s="16" t="s">
        <v>1307</v>
      </c>
      <c r="F1057" s="16" t="s">
        <v>1308</v>
      </c>
      <c r="G1057" s="16" t="s">
        <v>1806</v>
      </c>
      <c r="H1057" s="16" t="s">
        <v>7555</v>
      </c>
      <c r="I1057" s="3">
        <v>41171</v>
      </c>
      <c r="J1057" s="16" t="s">
        <v>6944</v>
      </c>
      <c r="K1057" s="16" t="s">
        <v>6953</v>
      </c>
      <c r="L1057" s="16" t="s">
        <v>6946</v>
      </c>
      <c r="M1057" s="16" t="s">
        <v>6954</v>
      </c>
      <c r="N1057" s="16" t="s">
        <v>7607</v>
      </c>
      <c r="O1057" s="16" t="s">
        <v>5065</v>
      </c>
      <c r="P1057" s="3">
        <v>41172</v>
      </c>
      <c r="Q1057" s="16" t="s">
        <v>455</v>
      </c>
      <c r="R1057" s="16" t="s">
        <v>10493</v>
      </c>
      <c r="S1057" s="16" t="s">
        <v>11294</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4.25" customHeight="1">
      <c r="A1058" s="16">
        <v>4363</v>
      </c>
      <c r="B1058" s="16">
        <v>4363</v>
      </c>
      <c r="C1058" s="3">
        <v>41157</v>
      </c>
      <c r="D1058" s="3">
        <v>41202</v>
      </c>
      <c r="E1058" s="16" t="s">
        <v>1307</v>
      </c>
      <c r="F1058" s="16" t="s">
        <v>1308</v>
      </c>
      <c r="G1058" s="16" t="s">
        <v>6948</v>
      </c>
      <c r="H1058" s="16" t="s">
        <v>9472</v>
      </c>
      <c r="I1058" s="3">
        <v>41204</v>
      </c>
      <c r="J1058" s="16" t="s">
        <v>6955</v>
      </c>
      <c r="K1058" s="16" t="s">
        <v>6956</v>
      </c>
      <c r="L1058" s="16" t="s">
        <v>6951</v>
      </c>
      <c r="M1058" s="16" t="s">
        <v>6957</v>
      </c>
      <c r="N1058" s="16" t="s">
        <v>11295</v>
      </c>
      <c r="O1058" s="16" t="s">
        <v>7178</v>
      </c>
      <c r="P1058" s="3">
        <v>41242</v>
      </c>
      <c r="Q1058" s="16" t="s">
        <v>455</v>
      </c>
      <c r="R1058" s="16" t="s">
        <v>11296</v>
      </c>
      <c r="S1058" s="16" t="s">
        <v>11297</v>
      </c>
      <c r="T1058" s="16" t="s">
        <v>14834</v>
      </c>
      <c r="U1058" s="16" t="s">
        <v>14983</v>
      </c>
      <c r="V1058" s="16">
        <v>18</v>
      </c>
      <c r="W1058" s="16">
        <v>53</v>
      </c>
      <c r="X1058" s="16">
        <v>10</v>
      </c>
      <c r="Y1058" s="16">
        <v>43</v>
      </c>
      <c r="Z1058" s="16">
        <v>4</v>
      </c>
      <c r="AA1058" s="16">
        <v>58</v>
      </c>
      <c r="AB1058" s="16" t="s">
        <v>455</v>
      </c>
      <c r="AC1058" s="16" t="s">
        <v>455</v>
      </c>
      <c r="AD1058" s="16" t="s">
        <v>455</v>
      </c>
    </row>
    <row r="1059" spans="1:30" s="16" customFormat="1" ht="14.25" customHeight="1">
      <c r="A1059" s="16">
        <v>4336</v>
      </c>
      <c r="B1059" s="16">
        <v>4336</v>
      </c>
      <c r="C1059" s="3">
        <v>41155</v>
      </c>
      <c r="D1059" s="3">
        <v>41200</v>
      </c>
      <c r="E1059" s="16" t="s">
        <v>1307</v>
      </c>
      <c r="F1059" s="16" t="s">
        <v>1308</v>
      </c>
      <c r="G1059" s="16" t="s">
        <v>1929</v>
      </c>
      <c r="H1059" s="16" t="s">
        <v>12607</v>
      </c>
      <c r="I1059" s="3">
        <v>41197</v>
      </c>
      <c r="J1059" s="16" t="s">
        <v>6958</v>
      </c>
      <c r="K1059" s="16" t="s">
        <v>6959</v>
      </c>
      <c r="L1059" s="16" t="s">
        <v>4416</v>
      </c>
      <c r="M1059" s="16">
        <v>3535331777</v>
      </c>
      <c r="N1059" s="16" t="s">
        <v>12608</v>
      </c>
      <c r="O1059" s="16" t="s">
        <v>6293</v>
      </c>
      <c r="P1059" s="3">
        <v>41255</v>
      </c>
      <c r="Q1059" s="16" t="s">
        <v>455</v>
      </c>
      <c r="R1059" s="16" t="s">
        <v>12609</v>
      </c>
      <c r="S1059" s="16" t="s">
        <v>11298</v>
      </c>
      <c r="T1059" s="16" t="s">
        <v>14834</v>
      </c>
      <c r="U1059" s="16" t="s">
        <v>15072</v>
      </c>
      <c r="V1059" s="16">
        <v>20</v>
      </c>
      <c r="W1059" s="16">
        <v>49</v>
      </c>
      <c r="X1059" s="16">
        <v>15</v>
      </c>
      <c r="Y1059" s="16">
        <v>46</v>
      </c>
      <c r="Z1059" s="16">
        <v>49</v>
      </c>
      <c r="AA1059" s="16">
        <v>41</v>
      </c>
      <c r="AB1059" s="16" t="s">
        <v>455</v>
      </c>
      <c r="AC1059" s="16" t="s">
        <v>455</v>
      </c>
      <c r="AD1059" s="16" t="s">
        <v>455</v>
      </c>
    </row>
    <row r="1060" spans="1:30" s="16" customFormat="1" ht="14.25" customHeight="1">
      <c r="A1060" s="16">
        <v>4335</v>
      </c>
      <c r="B1060" s="16">
        <v>4335</v>
      </c>
      <c r="C1060" s="3">
        <v>41155</v>
      </c>
      <c r="D1060" s="3">
        <v>41200</v>
      </c>
      <c r="E1060" s="16" t="s">
        <v>1307</v>
      </c>
      <c r="F1060" s="16" t="s">
        <v>1308</v>
      </c>
      <c r="G1060" s="16" t="s">
        <v>1929</v>
      </c>
      <c r="H1060" s="16" t="s">
        <v>8638</v>
      </c>
      <c r="I1060" s="3">
        <v>41197</v>
      </c>
      <c r="J1060" s="16" t="s">
        <v>6961</v>
      </c>
      <c r="K1060" s="16" t="s">
        <v>6962</v>
      </c>
      <c r="L1060" s="16" t="s">
        <v>4416</v>
      </c>
      <c r="M1060" s="16" t="s">
        <v>6963</v>
      </c>
      <c r="N1060" s="16" t="s">
        <v>8889</v>
      </c>
      <c r="O1060" s="16" t="s">
        <v>2358</v>
      </c>
      <c r="P1060" s="3">
        <v>41208</v>
      </c>
      <c r="Q1060" s="16" t="s">
        <v>455</v>
      </c>
      <c r="R1060" s="16" t="s">
        <v>11299</v>
      </c>
      <c r="S1060" s="16" t="s">
        <v>11300</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7430</v>
      </c>
      <c r="O1061" s="16" t="s">
        <v>2358</v>
      </c>
      <c r="P1061" s="3">
        <v>41170</v>
      </c>
      <c r="Q1061" s="16" t="s">
        <v>455</v>
      </c>
      <c r="R1061" s="16" t="s">
        <v>11301</v>
      </c>
      <c r="S1061" s="16" t="s">
        <v>11302</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4.25" customHeight="1">
      <c r="A1062" s="16">
        <v>4334</v>
      </c>
      <c r="B1062" s="16">
        <v>4334</v>
      </c>
      <c r="C1062" s="3">
        <v>41155</v>
      </c>
      <c r="D1062" s="3">
        <v>41200</v>
      </c>
      <c r="E1062" s="16" t="s">
        <v>1307</v>
      </c>
      <c r="F1062" s="16" t="s">
        <v>1308</v>
      </c>
      <c r="G1062" s="16" t="s">
        <v>1929</v>
      </c>
      <c r="H1062" s="16" t="s">
        <v>8561</v>
      </c>
      <c r="I1062" s="3">
        <v>41197</v>
      </c>
      <c r="J1062" s="16" t="s">
        <v>6967</v>
      </c>
      <c r="K1062" s="16" t="s">
        <v>6968</v>
      </c>
      <c r="L1062" s="16" t="s">
        <v>4416</v>
      </c>
      <c r="M1062" s="16" t="s">
        <v>6960</v>
      </c>
      <c r="N1062" s="16" t="s">
        <v>8562</v>
      </c>
      <c r="O1062" s="16" t="s">
        <v>4884</v>
      </c>
      <c r="P1062" s="3">
        <v>41201</v>
      </c>
      <c r="Q1062" s="16" t="s">
        <v>455</v>
      </c>
      <c r="R1062" s="16" t="s">
        <v>11303</v>
      </c>
      <c r="S1062" s="16" t="s">
        <v>11304</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4.25" customHeight="1">
      <c r="A1063" s="16">
        <v>4333</v>
      </c>
      <c r="B1063" s="16">
        <v>4333</v>
      </c>
      <c r="C1063" s="3">
        <v>41155</v>
      </c>
      <c r="D1063" s="3">
        <v>41200</v>
      </c>
      <c r="E1063" s="16" t="s">
        <v>1307</v>
      </c>
      <c r="F1063" s="16" t="s">
        <v>1308</v>
      </c>
      <c r="G1063" s="16" t="s">
        <v>1929</v>
      </c>
      <c r="H1063" s="16" t="s">
        <v>8563</v>
      </c>
      <c r="I1063" s="3">
        <v>41197</v>
      </c>
      <c r="J1063" s="16" t="s">
        <v>6969</v>
      </c>
      <c r="K1063" s="16" t="s">
        <v>6970</v>
      </c>
      <c r="L1063" s="16" t="s">
        <v>4416</v>
      </c>
      <c r="M1063" s="16" t="s">
        <v>6971</v>
      </c>
      <c r="N1063" s="16" t="s">
        <v>8564</v>
      </c>
      <c r="O1063" s="16" t="s">
        <v>4884</v>
      </c>
      <c r="P1063" s="3">
        <v>41200</v>
      </c>
      <c r="Q1063" s="16" t="s">
        <v>455</v>
      </c>
      <c r="R1063" s="16" t="s">
        <v>11305</v>
      </c>
      <c r="S1063" s="16" t="s">
        <v>11306</v>
      </c>
      <c r="T1063" s="16" t="s">
        <v>3997</v>
      </c>
      <c r="U1063" s="16" t="s">
        <v>15026</v>
      </c>
      <c r="V1063" s="16">
        <v>20</v>
      </c>
      <c r="W1063" s="16">
        <v>44</v>
      </c>
      <c r="X1063" s="16">
        <v>43</v>
      </c>
      <c r="Y1063" s="16">
        <v>46</v>
      </c>
      <c r="Z1063" s="16">
        <v>51</v>
      </c>
      <c r="AA1063" s="16">
        <v>41</v>
      </c>
      <c r="AB1063" s="16" t="s">
        <v>455</v>
      </c>
      <c r="AC1063" s="16" t="s">
        <v>455</v>
      </c>
      <c r="AD1063" s="16" t="s">
        <v>455</v>
      </c>
    </row>
    <row r="1064" spans="1:30" s="16" customFormat="1" ht="14.25" customHeight="1">
      <c r="A1064" s="16">
        <v>4332</v>
      </c>
      <c r="B1064" s="16">
        <v>4332</v>
      </c>
      <c r="C1064" s="3">
        <v>41155</v>
      </c>
      <c r="D1064" s="3">
        <v>41200</v>
      </c>
      <c r="E1064" s="16" t="s">
        <v>1307</v>
      </c>
      <c r="F1064" s="16" t="s">
        <v>1308</v>
      </c>
      <c r="G1064" s="16" t="s">
        <v>1929</v>
      </c>
      <c r="H1064" s="16" t="s">
        <v>8418</v>
      </c>
      <c r="I1064" s="3">
        <v>41192</v>
      </c>
      <c r="J1064" s="16" t="s">
        <v>6972</v>
      </c>
      <c r="K1064" s="16" t="s">
        <v>6973</v>
      </c>
      <c r="L1064" s="16" t="s">
        <v>4416</v>
      </c>
      <c r="M1064" s="16" t="s">
        <v>6974</v>
      </c>
      <c r="N1064" s="16" t="s">
        <v>8419</v>
      </c>
      <c r="O1064" s="16" t="s">
        <v>8403</v>
      </c>
      <c r="P1064" s="3">
        <v>41193</v>
      </c>
      <c r="Q1064" s="16" t="s">
        <v>455</v>
      </c>
      <c r="R1064" s="16" t="s">
        <v>11307</v>
      </c>
      <c r="S1064" s="16" t="s">
        <v>11308</v>
      </c>
      <c r="T1064" s="16" t="s">
        <v>3997</v>
      </c>
      <c r="U1064" s="16" t="s">
        <v>15073</v>
      </c>
      <c r="V1064" s="16">
        <v>20</v>
      </c>
      <c r="W1064" s="16">
        <v>44</v>
      </c>
      <c r="X1064" s="16">
        <v>26</v>
      </c>
      <c r="Y1064" s="16">
        <v>46</v>
      </c>
      <c r="Z1064" s="16">
        <v>51</v>
      </c>
      <c r="AA1064" s="16">
        <v>16</v>
      </c>
      <c r="AB1064" s="16" t="s">
        <v>455</v>
      </c>
      <c r="AC1064" s="16" t="s">
        <v>455</v>
      </c>
      <c r="AD1064" s="16" t="s">
        <v>455</v>
      </c>
    </row>
    <row r="1065" spans="1:30" s="16" customFormat="1" ht="14.25" customHeight="1">
      <c r="A1065" s="16">
        <v>4361</v>
      </c>
      <c r="B1065" s="16">
        <v>4361</v>
      </c>
      <c r="C1065" s="3">
        <v>41157</v>
      </c>
      <c r="D1065" s="3">
        <v>41202</v>
      </c>
      <c r="E1065" s="16" t="s">
        <v>1307</v>
      </c>
      <c r="F1065" s="16" t="s">
        <v>1308</v>
      </c>
      <c r="G1065" s="16" t="s">
        <v>1612</v>
      </c>
      <c r="H1065" s="16" t="s">
        <v>12075</v>
      </c>
      <c r="I1065" s="3">
        <v>41204</v>
      </c>
      <c r="J1065" s="16" t="s">
        <v>6975</v>
      </c>
      <c r="K1065" s="16" t="s">
        <v>6976</v>
      </c>
      <c r="L1065" s="16" t="s">
        <v>4288</v>
      </c>
      <c r="M1065" s="16" t="s">
        <v>6977</v>
      </c>
      <c r="N1065" s="16" t="s">
        <v>12076</v>
      </c>
      <c r="O1065" s="16" t="s">
        <v>11915</v>
      </c>
      <c r="P1065" s="3">
        <v>41254</v>
      </c>
      <c r="Q1065" s="16" t="s">
        <v>455</v>
      </c>
      <c r="R1065" s="16" t="s">
        <v>12077</v>
      </c>
      <c r="S1065" s="16" t="s">
        <v>11309</v>
      </c>
      <c r="T1065" s="16" t="s">
        <v>14834</v>
      </c>
      <c r="U1065" s="16" t="s">
        <v>14944</v>
      </c>
      <c r="V1065" s="16">
        <v>21</v>
      </c>
      <c r="W1065" s="16">
        <v>39</v>
      </c>
      <c r="X1065" s="16">
        <v>52</v>
      </c>
      <c r="Y1065" s="16">
        <v>44</v>
      </c>
      <c r="Z1065" s="16">
        <v>26</v>
      </c>
      <c r="AA1065" s="16">
        <v>14</v>
      </c>
      <c r="AB1065" s="16" t="s">
        <v>455</v>
      </c>
      <c r="AC1065" s="16" t="s">
        <v>455</v>
      </c>
      <c r="AD1065" s="16" t="s">
        <v>455</v>
      </c>
    </row>
    <row r="1066" spans="1:30" s="16" customFormat="1" ht="14.25" customHeight="1">
      <c r="A1066" s="16">
        <v>4326</v>
      </c>
      <c r="B1066" s="16">
        <v>4326</v>
      </c>
      <c r="C1066" s="3">
        <v>41155</v>
      </c>
      <c r="D1066" s="3">
        <v>41200</v>
      </c>
      <c r="E1066" s="16" t="s">
        <v>1307</v>
      </c>
      <c r="F1066" s="16" t="s">
        <v>1308</v>
      </c>
      <c r="G1066" s="16" t="s">
        <v>6978</v>
      </c>
      <c r="H1066" s="16" t="s">
        <v>8994</v>
      </c>
      <c r="I1066" s="3">
        <v>41204</v>
      </c>
      <c r="J1066" s="16" t="s">
        <v>6979</v>
      </c>
      <c r="K1066" s="16" t="s">
        <v>6980</v>
      </c>
      <c r="L1066" s="16" t="s">
        <v>6981</v>
      </c>
      <c r="M1066" s="16" t="s">
        <v>6982</v>
      </c>
      <c r="N1066" s="16" t="s">
        <v>8995</v>
      </c>
      <c r="O1066" s="16" t="s">
        <v>6232</v>
      </c>
      <c r="P1066" s="3">
        <v>41213</v>
      </c>
      <c r="Q1066" s="16" t="s">
        <v>455</v>
      </c>
      <c r="R1066" s="16" t="s">
        <v>11310</v>
      </c>
      <c r="S1066" s="16" t="s">
        <v>11311</v>
      </c>
      <c r="T1066" s="16" t="s">
        <v>3997</v>
      </c>
      <c r="U1066" s="16" t="s">
        <v>14845</v>
      </c>
      <c r="V1066" s="16">
        <v>21</v>
      </c>
      <c r="W1066" s="16">
        <v>46</v>
      </c>
      <c r="X1066" s="16">
        <v>35</v>
      </c>
      <c r="Y1066" s="16">
        <v>46</v>
      </c>
      <c r="Z1066" s="16">
        <v>58</v>
      </c>
      <c r="AA1066" s="16">
        <v>1</v>
      </c>
      <c r="AB1066" s="16" t="s">
        <v>455</v>
      </c>
      <c r="AC1066" s="16" t="s">
        <v>455</v>
      </c>
      <c r="AD1066" s="16" t="s">
        <v>455</v>
      </c>
    </row>
    <row r="1067" spans="1:30" s="16" customFormat="1" ht="14.25" customHeight="1">
      <c r="A1067" s="16">
        <v>4359</v>
      </c>
      <c r="B1067" s="16">
        <v>4359</v>
      </c>
      <c r="C1067" s="3">
        <v>41157</v>
      </c>
      <c r="D1067" s="3">
        <v>41202</v>
      </c>
      <c r="E1067" s="16" t="s">
        <v>1307</v>
      </c>
      <c r="F1067" s="16" t="s">
        <v>1308</v>
      </c>
      <c r="G1067" s="16" t="s">
        <v>6983</v>
      </c>
      <c r="H1067" s="16" t="s">
        <v>8611</v>
      </c>
      <c r="I1067" s="3">
        <v>41197</v>
      </c>
      <c r="J1067" s="16" t="s">
        <v>6984</v>
      </c>
      <c r="K1067" s="16" t="s">
        <v>6985</v>
      </c>
      <c r="L1067" s="16" t="s">
        <v>6986</v>
      </c>
      <c r="M1067" s="16" t="s">
        <v>6987</v>
      </c>
      <c r="N1067" s="16" t="s">
        <v>8612</v>
      </c>
      <c r="O1067" s="16" t="s">
        <v>5264</v>
      </c>
      <c r="P1067" s="3">
        <v>41205</v>
      </c>
      <c r="Q1067" s="16" t="s">
        <v>455</v>
      </c>
      <c r="R1067" s="16" t="s">
        <v>11312</v>
      </c>
      <c r="S1067" s="16" t="s">
        <v>11313</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4.25" customHeight="1">
      <c r="A1068" s="16">
        <v>4325</v>
      </c>
      <c r="B1068" s="16">
        <v>4325</v>
      </c>
      <c r="C1068" s="3">
        <v>41155</v>
      </c>
      <c r="D1068" s="3">
        <v>41200</v>
      </c>
      <c r="E1068" s="16" t="s">
        <v>1307</v>
      </c>
      <c r="F1068" s="16" t="s">
        <v>1308</v>
      </c>
      <c r="G1068" s="16" t="s">
        <v>6978</v>
      </c>
      <c r="H1068" s="16" t="s">
        <v>8996</v>
      </c>
      <c r="I1068" s="3">
        <v>41204</v>
      </c>
      <c r="J1068" s="16" t="s">
        <v>6988</v>
      </c>
      <c r="K1068" s="16" t="s">
        <v>6989</v>
      </c>
      <c r="L1068" s="16" t="s">
        <v>6990</v>
      </c>
      <c r="M1068" s="16" t="s">
        <v>6991</v>
      </c>
      <c r="N1068" s="16" t="s">
        <v>8997</v>
      </c>
      <c r="O1068" s="16" t="s">
        <v>5264</v>
      </c>
      <c r="P1068" s="3">
        <v>41218</v>
      </c>
      <c r="Q1068" s="16" t="s">
        <v>455</v>
      </c>
      <c r="R1068" s="16" t="s">
        <v>11314</v>
      </c>
      <c r="S1068" s="16" t="s">
        <v>11315</v>
      </c>
      <c r="T1068" s="16" t="s">
        <v>14834</v>
      </c>
      <c r="U1068" s="16" t="s">
        <v>14894</v>
      </c>
      <c r="V1068" s="16">
        <v>21</v>
      </c>
      <c r="W1068" s="16">
        <v>51</v>
      </c>
      <c r="X1068" s="16">
        <v>27</v>
      </c>
      <c r="Y1068" s="16">
        <v>45</v>
      </c>
      <c r="Z1068" s="16">
        <v>53</v>
      </c>
      <c r="AA1068" s="16">
        <v>53</v>
      </c>
      <c r="AB1068" s="16" t="s">
        <v>455</v>
      </c>
      <c r="AC1068" s="16" t="s">
        <v>455</v>
      </c>
      <c r="AD1068" s="16" t="s">
        <v>455</v>
      </c>
    </row>
    <row r="1069" spans="1:30" s="16" customFormat="1" ht="14.25" customHeight="1">
      <c r="A1069" s="16">
        <v>4331</v>
      </c>
      <c r="B1069" s="16">
        <v>4331</v>
      </c>
      <c r="C1069" s="3">
        <v>41155</v>
      </c>
      <c r="D1069" s="3">
        <v>41200</v>
      </c>
      <c r="E1069" s="16" t="s">
        <v>1307</v>
      </c>
      <c r="F1069" s="16" t="s">
        <v>1308</v>
      </c>
      <c r="G1069" s="16" t="s">
        <v>6978</v>
      </c>
      <c r="H1069" s="16" t="s">
        <v>8939</v>
      </c>
      <c r="I1069" s="3">
        <v>41204</v>
      </c>
      <c r="J1069" s="16" t="s">
        <v>6992</v>
      </c>
      <c r="K1069" s="16" t="s">
        <v>6993</v>
      </c>
      <c r="L1069" s="16" t="s">
        <v>6981</v>
      </c>
      <c r="M1069" s="16" t="s">
        <v>6994</v>
      </c>
      <c r="N1069" s="16" t="s">
        <v>8940</v>
      </c>
      <c r="O1069" s="16" t="s">
        <v>6293</v>
      </c>
      <c r="P1069" s="3">
        <v>41213</v>
      </c>
      <c r="Q1069" s="16" t="s">
        <v>455</v>
      </c>
      <c r="R1069" s="16" t="s">
        <v>11316</v>
      </c>
      <c r="S1069" s="16" t="s">
        <v>11317</v>
      </c>
      <c r="T1069" s="16" t="s">
        <v>3997</v>
      </c>
      <c r="U1069" s="16" t="s">
        <v>14843</v>
      </c>
      <c r="V1069" s="16">
        <v>21</v>
      </c>
      <c r="W1069" s="16">
        <v>47</v>
      </c>
      <c r="X1069" s="16">
        <v>18</v>
      </c>
      <c r="Y1069" s="16">
        <v>45</v>
      </c>
      <c r="Z1069" s="16">
        <v>57</v>
      </c>
      <c r="AA1069" s="16">
        <v>56</v>
      </c>
      <c r="AB1069" s="16" t="s">
        <v>455</v>
      </c>
      <c r="AC1069" s="16" t="s">
        <v>455</v>
      </c>
      <c r="AD1069" s="16" t="s">
        <v>455</v>
      </c>
    </row>
    <row r="1070" spans="1:30" s="16" customFormat="1" ht="14.25" customHeight="1">
      <c r="A1070" s="16">
        <v>4358</v>
      </c>
      <c r="B1070" s="16">
        <v>4358</v>
      </c>
      <c r="C1070" s="3">
        <v>41157</v>
      </c>
      <c r="D1070" s="3">
        <v>41202</v>
      </c>
      <c r="E1070" s="16" t="s">
        <v>1307</v>
      </c>
      <c r="F1070" s="16" t="s">
        <v>1308</v>
      </c>
      <c r="G1070" s="16" t="s">
        <v>3254</v>
      </c>
      <c r="H1070" s="16" t="s">
        <v>9324</v>
      </c>
      <c r="I1070" s="3">
        <v>41197</v>
      </c>
      <c r="J1070" s="16" t="s">
        <v>6995</v>
      </c>
      <c r="K1070" s="16" t="s">
        <v>6996</v>
      </c>
      <c r="L1070" s="16" t="s">
        <v>4626</v>
      </c>
      <c r="M1070" s="16" t="s">
        <v>6997</v>
      </c>
      <c r="N1070" s="16" t="s">
        <v>9325</v>
      </c>
      <c r="O1070" s="16" t="s">
        <v>5264</v>
      </c>
      <c r="P1070" s="3">
        <v>41233</v>
      </c>
      <c r="Q1070" s="16" t="s">
        <v>455</v>
      </c>
      <c r="R1070" s="16" t="s">
        <v>11318</v>
      </c>
      <c r="S1070" s="16" t="s">
        <v>11319</v>
      </c>
      <c r="T1070" s="16" t="s">
        <v>14834</v>
      </c>
      <c r="U1070" s="16" t="s">
        <v>14944</v>
      </c>
      <c r="V1070" s="16">
        <v>22</v>
      </c>
      <c r="W1070" s="16">
        <v>19</v>
      </c>
      <c r="X1070" s="16">
        <v>59</v>
      </c>
      <c r="Y1070" s="16">
        <v>45</v>
      </c>
      <c r="Z1070" s="16">
        <v>31</v>
      </c>
      <c r="AA1070" s="16">
        <v>40</v>
      </c>
      <c r="AB1070" s="16" t="s">
        <v>455</v>
      </c>
      <c r="AC1070" s="16" t="s">
        <v>455</v>
      </c>
      <c r="AD1070" s="16" t="s">
        <v>455</v>
      </c>
    </row>
    <row r="1071" spans="1:30" s="16" customFormat="1" ht="14.25" customHeight="1">
      <c r="A1071" s="16">
        <v>4317</v>
      </c>
      <c r="B1071" s="16">
        <v>4317</v>
      </c>
      <c r="C1071" s="3">
        <v>41155</v>
      </c>
      <c r="D1071" s="3">
        <v>41333</v>
      </c>
      <c r="E1071" s="16" t="s">
        <v>1307</v>
      </c>
      <c r="F1071" s="16" t="s">
        <v>1308</v>
      </c>
      <c r="G1071" s="16" t="s">
        <v>7005</v>
      </c>
      <c r="H1071" s="16" t="s">
        <v>16284</v>
      </c>
      <c r="I1071" s="3">
        <v>41204</v>
      </c>
      <c r="J1071" s="16" t="s">
        <v>6999</v>
      </c>
      <c r="K1071" s="16" t="s">
        <v>12078</v>
      </c>
      <c r="L1071" s="16" t="s">
        <v>7000</v>
      </c>
      <c r="M1071" s="16" t="s">
        <v>7001</v>
      </c>
      <c r="N1071" s="16" t="s">
        <v>16063</v>
      </c>
      <c r="O1071" s="16" t="s">
        <v>4593</v>
      </c>
      <c r="P1071" s="3">
        <v>41374</v>
      </c>
      <c r="Q1071" s="28" t="s">
        <v>15486</v>
      </c>
      <c r="R1071" s="16" t="s">
        <v>12079</v>
      </c>
      <c r="S1071" s="16" t="s">
        <v>11320</v>
      </c>
      <c r="T1071" s="16" t="s">
        <v>3997</v>
      </c>
      <c r="U1071" s="16" t="s">
        <v>14877</v>
      </c>
      <c r="V1071" s="16">
        <v>22</v>
      </c>
      <c r="W1071" s="16">
        <v>21</v>
      </c>
      <c r="X1071" s="16">
        <v>87</v>
      </c>
      <c r="Y1071" s="16">
        <v>45</v>
      </c>
      <c r="Z1071" s="16">
        <v>33</v>
      </c>
      <c r="AA1071" s="16">
        <v>52</v>
      </c>
      <c r="AB1071" s="16" t="s">
        <v>455</v>
      </c>
      <c r="AC1071" s="16" t="s">
        <v>455</v>
      </c>
      <c r="AD1071" s="16" t="s">
        <v>455</v>
      </c>
    </row>
    <row r="1072" spans="1:30" s="16" customFormat="1" ht="14.25" customHeight="1">
      <c r="A1072" s="16">
        <v>4324</v>
      </c>
      <c r="B1072" s="16">
        <v>4324</v>
      </c>
      <c r="C1072" s="3">
        <v>41155</v>
      </c>
      <c r="D1072" s="3">
        <v>41200</v>
      </c>
      <c r="E1072" s="16" t="s">
        <v>1307</v>
      </c>
      <c r="F1072" s="16" t="s">
        <v>1308</v>
      </c>
      <c r="G1072" s="16" t="s">
        <v>6978</v>
      </c>
      <c r="H1072" s="16" t="s">
        <v>8998</v>
      </c>
      <c r="I1072" s="3">
        <v>41204</v>
      </c>
      <c r="J1072" s="16" t="s">
        <v>7002</v>
      </c>
      <c r="K1072" s="16" t="s">
        <v>7003</v>
      </c>
      <c r="L1072" s="16" t="s">
        <v>6981</v>
      </c>
      <c r="M1072" s="16" t="s">
        <v>7004</v>
      </c>
      <c r="N1072" s="16" t="s">
        <v>8999</v>
      </c>
      <c r="O1072" s="16" t="s">
        <v>6232</v>
      </c>
      <c r="P1072" s="3">
        <v>41213</v>
      </c>
      <c r="Q1072" s="16" t="s">
        <v>455</v>
      </c>
      <c r="R1072" s="16" t="s">
        <v>11321</v>
      </c>
      <c r="S1072" s="16" t="s">
        <v>11322</v>
      </c>
      <c r="T1072" s="16" t="s">
        <v>3997</v>
      </c>
      <c r="U1072" s="16" t="s">
        <v>14843</v>
      </c>
      <c r="V1072" s="16">
        <v>21</v>
      </c>
      <c r="W1072" s="16">
        <v>46</v>
      </c>
      <c r="X1072" s="16">
        <v>17</v>
      </c>
      <c r="Y1072" s="16">
        <v>45</v>
      </c>
      <c r="Z1072" s="16">
        <v>57</v>
      </c>
      <c r="AA1072" s="16">
        <v>58</v>
      </c>
      <c r="AB1072" s="16" t="s">
        <v>455</v>
      </c>
      <c r="AC1072" s="16" t="s">
        <v>455</v>
      </c>
      <c r="AD1072" s="16" t="s">
        <v>455</v>
      </c>
    </row>
    <row r="1073" spans="1:30" s="16" customFormat="1" ht="14.25" customHeight="1">
      <c r="A1073" s="16">
        <v>4315</v>
      </c>
      <c r="B1073" s="16">
        <v>4315</v>
      </c>
      <c r="C1073" s="3">
        <v>41155</v>
      </c>
      <c r="D1073" s="3">
        <v>41200</v>
      </c>
      <c r="E1073" s="16" t="s">
        <v>1307</v>
      </c>
      <c r="F1073" s="16" t="s">
        <v>1308</v>
      </c>
      <c r="G1073" s="16" t="s">
        <v>7005</v>
      </c>
      <c r="H1073" s="16" t="s">
        <v>9326</v>
      </c>
      <c r="I1073" s="3">
        <v>41204</v>
      </c>
      <c r="J1073" s="16" t="s">
        <v>7006</v>
      </c>
      <c r="K1073" s="16" t="s">
        <v>7007</v>
      </c>
      <c r="L1073" s="16" t="s">
        <v>7000</v>
      </c>
      <c r="M1073" s="16" t="s">
        <v>7008</v>
      </c>
      <c r="N1073" s="16" t="s">
        <v>9327</v>
      </c>
      <c r="O1073" s="16" t="s">
        <v>5289</v>
      </c>
      <c r="P1073" s="3">
        <v>41233</v>
      </c>
      <c r="Q1073" s="16" t="s">
        <v>455</v>
      </c>
      <c r="R1073" s="16" t="s">
        <v>11323</v>
      </c>
      <c r="S1073" s="16" t="s">
        <v>11324</v>
      </c>
      <c r="T1073" s="16" t="s">
        <v>3997</v>
      </c>
      <c r="U1073" s="16" t="s">
        <v>15074</v>
      </c>
      <c r="V1073" s="16">
        <v>22</v>
      </c>
      <c r="W1073" s="16">
        <v>24</v>
      </c>
      <c r="X1073" s="16">
        <v>15</v>
      </c>
      <c r="Y1073" s="16">
        <v>45</v>
      </c>
      <c r="Z1073" s="16">
        <v>32</v>
      </c>
      <c r="AA1073" s="16">
        <v>14</v>
      </c>
      <c r="AB1073" s="16" t="s">
        <v>455</v>
      </c>
      <c r="AC1073" s="16" t="s">
        <v>455</v>
      </c>
      <c r="AD1073" s="16" t="s">
        <v>455</v>
      </c>
    </row>
    <row r="1074" spans="1:30" s="16" customFormat="1" ht="14.25" customHeight="1">
      <c r="A1074" s="16">
        <v>4322</v>
      </c>
      <c r="B1074" s="16">
        <v>4322</v>
      </c>
      <c r="C1074" s="3">
        <v>41155</v>
      </c>
      <c r="D1074" s="3">
        <v>41200</v>
      </c>
      <c r="E1074" s="16" t="s">
        <v>1307</v>
      </c>
      <c r="F1074" s="16" t="s">
        <v>1308</v>
      </c>
      <c r="G1074" s="16" t="s">
        <v>6978</v>
      </c>
      <c r="H1074" s="16" t="s">
        <v>8941</v>
      </c>
      <c r="I1074" s="3">
        <v>41204</v>
      </c>
      <c r="J1074" s="16" t="s">
        <v>7009</v>
      </c>
      <c r="K1074" s="16" t="s">
        <v>15229</v>
      </c>
      <c r="L1074" s="16" t="s">
        <v>6981</v>
      </c>
      <c r="M1074" s="16" t="s">
        <v>7010</v>
      </c>
      <c r="N1074" s="16" t="s">
        <v>8942</v>
      </c>
      <c r="O1074" s="16" t="s">
        <v>6232</v>
      </c>
      <c r="P1074" s="3">
        <v>41213</v>
      </c>
      <c r="Q1074" s="16" t="s">
        <v>9183</v>
      </c>
      <c r="R1074" s="16" t="s">
        <v>11325</v>
      </c>
      <c r="S1074" s="16" t="s">
        <v>11326</v>
      </c>
      <c r="T1074" s="16" t="s">
        <v>3997</v>
      </c>
      <c r="U1074" s="16" t="s">
        <v>14974</v>
      </c>
      <c r="V1074" s="16">
        <v>21</v>
      </c>
      <c r="W1074" s="16">
        <v>47</v>
      </c>
      <c r="X1074" s="16">
        <v>5</v>
      </c>
      <c r="Y1074" s="16">
        <v>45</v>
      </c>
      <c r="Z1074" s="16">
        <v>58</v>
      </c>
      <c r="AA1074" s="16">
        <v>7</v>
      </c>
      <c r="AB1074" s="16" t="s">
        <v>455</v>
      </c>
      <c r="AC1074" s="16" t="s">
        <v>455</v>
      </c>
      <c r="AD1074" s="16" t="s">
        <v>455</v>
      </c>
    </row>
    <row r="1075" spans="1:30" s="16" customFormat="1" ht="14.25" customHeight="1">
      <c r="A1075" s="16">
        <v>4329</v>
      </c>
      <c r="B1075" s="16">
        <v>4329</v>
      </c>
      <c r="C1075" s="3">
        <v>41155</v>
      </c>
      <c r="D1075" s="3">
        <v>41200</v>
      </c>
      <c r="E1075" s="16" t="s">
        <v>1307</v>
      </c>
      <c r="F1075" s="16" t="s">
        <v>1308</v>
      </c>
      <c r="G1075" s="16" t="s">
        <v>6978</v>
      </c>
      <c r="H1075" s="16" t="s">
        <v>8943</v>
      </c>
      <c r="I1075" s="3">
        <v>41204</v>
      </c>
      <c r="J1075" s="16" t="s">
        <v>7011</v>
      </c>
      <c r="K1075" s="16" t="s">
        <v>7012</v>
      </c>
      <c r="L1075" s="16" t="s">
        <v>6981</v>
      </c>
      <c r="M1075" s="16" t="s">
        <v>7013</v>
      </c>
      <c r="N1075" s="16" t="s">
        <v>8944</v>
      </c>
      <c r="O1075" s="16" t="s">
        <v>6232</v>
      </c>
      <c r="P1075" s="3">
        <v>41212</v>
      </c>
      <c r="Q1075" s="16" t="s">
        <v>455</v>
      </c>
      <c r="R1075" s="16" t="s">
        <v>11327</v>
      </c>
      <c r="S1075" s="16" t="s">
        <v>11328</v>
      </c>
      <c r="T1075" s="16" t="s">
        <v>3997</v>
      </c>
      <c r="U1075" s="16" t="s">
        <v>14974</v>
      </c>
      <c r="V1075" s="16">
        <v>21</v>
      </c>
      <c r="W1075" s="16">
        <v>47</v>
      </c>
      <c r="X1075" s="16">
        <v>5</v>
      </c>
      <c r="Y1075" s="16">
        <v>45</v>
      </c>
      <c r="Z1075" s="16">
        <v>58</v>
      </c>
      <c r="AA1075" s="16">
        <v>8</v>
      </c>
      <c r="AB1075" s="16" t="s">
        <v>455</v>
      </c>
      <c r="AC1075" s="16" t="s">
        <v>455</v>
      </c>
      <c r="AD1075" s="16" t="s">
        <v>455</v>
      </c>
    </row>
    <row r="1076" spans="1:30" s="16" customFormat="1" ht="14.25" customHeight="1">
      <c r="A1076" s="16">
        <v>4306</v>
      </c>
      <c r="B1076" s="16">
        <v>4306</v>
      </c>
      <c r="C1076" s="3">
        <v>41155</v>
      </c>
      <c r="D1076" s="3">
        <v>41200</v>
      </c>
      <c r="E1076" s="16" t="s">
        <v>1307</v>
      </c>
      <c r="F1076" s="16" t="s">
        <v>1308</v>
      </c>
      <c r="G1076" s="16" t="s">
        <v>7014</v>
      </c>
      <c r="H1076" s="16" t="s">
        <v>12080</v>
      </c>
      <c r="I1076" s="3">
        <v>41197</v>
      </c>
      <c r="J1076" s="16" t="s">
        <v>7015</v>
      </c>
      <c r="K1076" s="16" t="s">
        <v>7016</v>
      </c>
      <c r="L1076" s="16" t="s">
        <v>7017</v>
      </c>
      <c r="M1076" s="16" t="s">
        <v>7018</v>
      </c>
      <c r="N1076" s="16" t="s">
        <v>12081</v>
      </c>
      <c r="O1076" s="16" t="s">
        <v>6232</v>
      </c>
      <c r="P1076" s="3">
        <v>41250</v>
      </c>
      <c r="Q1076" s="16" t="s">
        <v>455</v>
      </c>
      <c r="R1076" s="16" t="s">
        <v>12082</v>
      </c>
      <c r="S1076" s="16" t="s">
        <v>11329</v>
      </c>
      <c r="T1076" s="16" t="s">
        <v>3997</v>
      </c>
      <c r="U1076" s="16" t="s">
        <v>14960</v>
      </c>
      <c r="V1076" s="16">
        <v>21</v>
      </c>
      <c r="W1076" s="16">
        <v>39</v>
      </c>
      <c r="X1076" s="16">
        <v>50</v>
      </c>
      <c r="Y1076" s="16">
        <v>45</v>
      </c>
      <c r="Z1076" s="16">
        <v>43</v>
      </c>
      <c r="AA1076" s="16">
        <v>31</v>
      </c>
      <c r="AB1076" s="16" t="s">
        <v>455</v>
      </c>
      <c r="AC1076" s="16" t="s">
        <v>455</v>
      </c>
      <c r="AD1076" s="16" t="s">
        <v>455</v>
      </c>
    </row>
    <row r="1077" spans="1:30" s="16" customFormat="1" ht="14.25" customHeight="1">
      <c r="A1077" s="16">
        <v>4357</v>
      </c>
      <c r="B1077" s="16">
        <v>4357</v>
      </c>
      <c r="C1077" s="3">
        <v>41157</v>
      </c>
      <c r="D1077" s="3">
        <v>41202</v>
      </c>
      <c r="E1077" s="16" t="s">
        <v>1307</v>
      </c>
      <c r="F1077" s="16" t="s">
        <v>1308</v>
      </c>
      <c r="G1077" s="16" t="s">
        <v>7019</v>
      </c>
      <c r="H1077" s="16" t="s">
        <v>12083</v>
      </c>
      <c r="I1077" s="3">
        <v>41197</v>
      </c>
      <c r="J1077" s="16" t="s">
        <v>7020</v>
      </c>
      <c r="K1077" s="16" t="s">
        <v>7021</v>
      </c>
      <c r="L1077" s="16" t="s">
        <v>7022</v>
      </c>
      <c r="M1077" s="16" t="s">
        <v>7023</v>
      </c>
      <c r="N1077" s="16" t="s">
        <v>12084</v>
      </c>
      <c r="O1077" s="16" t="s">
        <v>7375</v>
      </c>
      <c r="P1077" s="3">
        <v>41254</v>
      </c>
      <c r="Q1077" s="16" t="s">
        <v>455</v>
      </c>
      <c r="R1077" s="16" t="s">
        <v>12085</v>
      </c>
      <c r="S1077" s="16" t="s">
        <v>11330</v>
      </c>
      <c r="T1077" s="16" t="s">
        <v>14834</v>
      </c>
      <c r="U1077" s="16" t="s">
        <v>15037</v>
      </c>
      <c r="V1077" s="16">
        <v>19</v>
      </c>
      <c r="W1077" s="16">
        <v>59</v>
      </c>
      <c r="X1077" s="16">
        <v>48</v>
      </c>
      <c r="Y1077" s="16">
        <v>44</v>
      </c>
      <c r="Z1077" s="16">
        <v>45</v>
      </c>
      <c r="AA1077" s="16">
        <v>54</v>
      </c>
      <c r="AB1077" s="16" t="s">
        <v>455</v>
      </c>
      <c r="AC1077" s="16" t="s">
        <v>455</v>
      </c>
      <c r="AD1077" s="16" t="s">
        <v>455</v>
      </c>
    </row>
    <row r="1078" spans="1:30" s="16" customFormat="1" ht="14.25" customHeight="1">
      <c r="A1078" s="16">
        <v>4305</v>
      </c>
      <c r="B1078" s="16">
        <v>4305</v>
      </c>
      <c r="C1078" s="3">
        <v>41155</v>
      </c>
      <c r="D1078" s="3">
        <v>41200</v>
      </c>
      <c r="E1078" s="16" t="s">
        <v>1307</v>
      </c>
      <c r="F1078" s="16" t="s">
        <v>1308</v>
      </c>
      <c r="G1078" s="16" t="s">
        <v>7014</v>
      </c>
      <c r="H1078" s="16" t="s">
        <v>11939</v>
      </c>
      <c r="I1078" s="3">
        <v>41197</v>
      </c>
      <c r="J1078" s="16" t="s">
        <v>7024</v>
      </c>
      <c r="K1078" s="16" t="s">
        <v>7025</v>
      </c>
      <c r="L1078" s="16" t="s">
        <v>7017</v>
      </c>
      <c r="M1078" s="16" t="s">
        <v>7026</v>
      </c>
      <c r="N1078" s="16" t="s">
        <v>12086</v>
      </c>
      <c r="O1078" s="16" t="s">
        <v>6232</v>
      </c>
      <c r="P1078" s="3">
        <v>41249</v>
      </c>
      <c r="Q1078" s="16" t="s">
        <v>455</v>
      </c>
      <c r="R1078" s="16" t="s">
        <v>11940</v>
      </c>
      <c r="S1078" s="16" t="s">
        <v>11331</v>
      </c>
      <c r="T1078" s="16" t="s">
        <v>14834</v>
      </c>
      <c r="U1078" s="16" t="s">
        <v>14926</v>
      </c>
      <c r="V1078" s="16">
        <v>21</v>
      </c>
      <c r="W1078" s="16">
        <v>33</v>
      </c>
      <c r="X1078" s="16">
        <v>33</v>
      </c>
      <c r="Y1078" s="16">
        <v>45</v>
      </c>
      <c r="Z1078" s="16">
        <v>43</v>
      </c>
      <c r="AA1078" s="16">
        <v>42</v>
      </c>
      <c r="AB1078" s="16" t="s">
        <v>455</v>
      </c>
      <c r="AC1078" s="16" t="s">
        <v>455</v>
      </c>
      <c r="AD1078" s="16" t="s">
        <v>455</v>
      </c>
    </row>
    <row r="1079" spans="1:30" s="16" customFormat="1" ht="14.25" customHeight="1">
      <c r="A1079" s="16">
        <v>4328</v>
      </c>
      <c r="B1079" s="16">
        <v>4328</v>
      </c>
      <c r="C1079" s="3">
        <v>41155</v>
      </c>
      <c r="D1079" s="3">
        <v>41200</v>
      </c>
      <c r="E1079" s="16" t="s">
        <v>1307</v>
      </c>
      <c r="F1079" s="16" t="s">
        <v>1308</v>
      </c>
      <c r="G1079" s="16" t="s">
        <v>6978</v>
      </c>
      <c r="H1079" s="16" t="s">
        <v>8945</v>
      </c>
      <c r="I1079" s="3">
        <v>41204</v>
      </c>
      <c r="J1079" s="16" t="s">
        <v>7027</v>
      </c>
      <c r="K1079" s="16" t="s">
        <v>7028</v>
      </c>
      <c r="L1079" s="16" t="s">
        <v>6981</v>
      </c>
      <c r="M1079" s="16" t="s">
        <v>7029</v>
      </c>
      <c r="N1079" s="16" t="s">
        <v>8946</v>
      </c>
      <c r="O1079" s="16" t="s">
        <v>6232</v>
      </c>
      <c r="P1079" s="3">
        <v>41211</v>
      </c>
      <c r="Q1079" s="16" t="s">
        <v>455</v>
      </c>
      <c r="R1079" s="16" t="s">
        <v>11332</v>
      </c>
      <c r="S1079" s="16" t="s">
        <v>11333</v>
      </c>
      <c r="T1079" s="16" t="s">
        <v>3997</v>
      </c>
      <c r="U1079" s="16" t="s">
        <v>14974</v>
      </c>
      <c r="V1079" s="16">
        <v>21</v>
      </c>
      <c r="W1079" s="16">
        <v>47</v>
      </c>
      <c r="X1079" s="16">
        <v>4</v>
      </c>
      <c r="Y1079" s="16">
        <v>45</v>
      </c>
      <c r="Z1079" s="16">
        <v>58</v>
      </c>
      <c r="AA1079" s="16">
        <v>6</v>
      </c>
      <c r="AB1079" s="16" t="s">
        <v>455</v>
      </c>
      <c r="AC1079" s="16" t="s">
        <v>455</v>
      </c>
      <c r="AD1079" s="16" t="s">
        <v>455</v>
      </c>
    </row>
    <row r="1080" spans="1:30" s="16" customFormat="1" ht="14.25" customHeight="1">
      <c r="A1080" s="16">
        <v>4356</v>
      </c>
      <c r="B1080" s="16">
        <v>4356</v>
      </c>
      <c r="C1080" s="3">
        <v>41157</v>
      </c>
      <c r="D1080" s="3">
        <v>41202</v>
      </c>
      <c r="E1080" s="16" t="s">
        <v>1307</v>
      </c>
      <c r="F1080" s="16" t="s">
        <v>1308</v>
      </c>
      <c r="G1080" s="16" t="s">
        <v>7019</v>
      </c>
      <c r="H1080" s="16" t="s">
        <v>12087</v>
      </c>
      <c r="I1080" s="3">
        <v>41197</v>
      </c>
      <c r="J1080" s="16" t="s">
        <v>7030</v>
      </c>
      <c r="K1080" s="16" t="s">
        <v>7031</v>
      </c>
      <c r="L1080" s="16" t="s">
        <v>7022</v>
      </c>
      <c r="M1080" s="16" t="s">
        <v>7032</v>
      </c>
      <c r="N1080" s="16" t="s">
        <v>12610</v>
      </c>
      <c r="O1080" s="16" t="s">
        <v>7375</v>
      </c>
      <c r="P1080" s="3">
        <v>41255</v>
      </c>
      <c r="Q1080" s="16" t="s">
        <v>455</v>
      </c>
      <c r="R1080" s="16" t="s">
        <v>12088</v>
      </c>
      <c r="S1080" s="16" t="s">
        <v>11334</v>
      </c>
      <c r="T1080" s="16" t="s">
        <v>14834</v>
      </c>
      <c r="U1080" s="16" t="s">
        <v>14926</v>
      </c>
      <c r="V1080" s="16">
        <v>20</v>
      </c>
      <c r="W1080" s="16">
        <v>2</v>
      </c>
      <c r="X1080" s="16">
        <v>38</v>
      </c>
      <c r="Y1080" s="16">
        <v>44</v>
      </c>
      <c r="Z1080" s="16">
        <v>48</v>
      </c>
      <c r="AA1080" s="16">
        <v>0</v>
      </c>
      <c r="AB1080" s="16" t="s">
        <v>455</v>
      </c>
      <c r="AC1080" s="16" t="s">
        <v>455</v>
      </c>
      <c r="AD1080" s="16" t="s">
        <v>455</v>
      </c>
    </row>
    <row r="1081" spans="1:30" s="16" customFormat="1" ht="14.25" customHeight="1">
      <c r="A1081" s="16">
        <v>4320</v>
      </c>
      <c r="B1081" s="16">
        <v>4320</v>
      </c>
      <c r="C1081" s="3">
        <v>41155</v>
      </c>
      <c r="D1081" s="3">
        <v>41254</v>
      </c>
      <c r="E1081" s="16" t="s">
        <v>1307</v>
      </c>
      <c r="F1081" s="16" t="s">
        <v>1308</v>
      </c>
      <c r="G1081" s="16" t="s">
        <v>5424</v>
      </c>
      <c r="H1081" s="16" t="s">
        <v>12089</v>
      </c>
      <c r="I1081" s="3">
        <v>41236</v>
      </c>
      <c r="J1081" s="16" t="s">
        <v>7033</v>
      </c>
      <c r="K1081" s="16" t="s">
        <v>9184</v>
      </c>
      <c r="L1081" s="16" t="s">
        <v>4585</v>
      </c>
      <c r="M1081" s="16" t="s">
        <v>8890</v>
      </c>
      <c r="N1081" s="16" t="s">
        <v>12090</v>
      </c>
      <c r="O1081" s="16" t="s">
        <v>617</v>
      </c>
      <c r="P1081" s="3">
        <v>41254</v>
      </c>
      <c r="Q1081" s="28" t="s">
        <v>9185</v>
      </c>
      <c r="R1081" s="16" t="s">
        <v>12091</v>
      </c>
      <c r="S1081" s="16" t="s">
        <v>11335</v>
      </c>
      <c r="T1081" s="16" t="s">
        <v>14834</v>
      </c>
      <c r="U1081" s="16" t="s">
        <v>14919</v>
      </c>
      <c r="V1081" s="16">
        <v>21</v>
      </c>
      <c r="W1081" s="16">
        <v>39</v>
      </c>
      <c r="X1081" s="16">
        <v>39</v>
      </c>
      <c r="Y1081" s="16">
        <v>42</v>
      </c>
      <c r="Z1081" s="16">
        <v>20</v>
      </c>
      <c r="AA1081" s="16">
        <v>57</v>
      </c>
      <c r="AB1081" s="16" t="s">
        <v>455</v>
      </c>
      <c r="AC1081" s="16" t="s">
        <v>455</v>
      </c>
      <c r="AD1081" s="16" t="s">
        <v>455</v>
      </c>
    </row>
    <row r="1082" spans="1:30" s="16" customFormat="1" ht="14.25" customHeight="1">
      <c r="A1082" s="16">
        <v>4319</v>
      </c>
      <c r="B1082" s="16">
        <v>4319</v>
      </c>
      <c r="C1082" s="3">
        <v>41155</v>
      </c>
      <c r="D1082" s="3">
        <v>41207</v>
      </c>
      <c r="E1082" s="16" t="s">
        <v>1307</v>
      </c>
      <c r="F1082" s="16" t="s">
        <v>1308</v>
      </c>
      <c r="G1082" s="16" t="s">
        <v>5424</v>
      </c>
      <c r="H1082" s="16" t="s">
        <v>12092</v>
      </c>
      <c r="I1082" s="3">
        <v>41236</v>
      </c>
      <c r="J1082" s="16" t="s">
        <v>7034</v>
      </c>
      <c r="K1082" s="16" t="s">
        <v>8891</v>
      </c>
      <c r="L1082" s="16" t="s">
        <v>4585</v>
      </c>
      <c r="M1082" s="16" t="s">
        <v>8892</v>
      </c>
      <c r="N1082" s="16" t="s">
        <v>12611</v>
      </c>
      <c r="O1082" s="16" t="s">
        <v>1332</v>
      </c>
      <c r="P1082" s="3">
        <v>41255</v>
      </c>
      <c r="Q1082" s="28" t="s">
        <v>8893</v>
      </c>
      <c r="R1082" s="16" t="s">
        <v>12093</v>
      </c>
      <c r="S1082" s="16" t="s">
        <v>11336</v>
      </c>
      <c r="T1082" s="16" t="s">
        <v>3997</v>
      </c>
      <c r="U1082" s="16" t="s">
        <v>14877</v>
      </c>
      <c r="V1082" s="16">
        <v>21</v>
      </c>
      <c r="W1082" s="16">
        <v>39</v>
      </c>
      <c r="X1082" s="16">
        <v>24</v>
      </c>
      <c r="Y1082" s="16">
        <v>42</v>
      </c>
      <c r="Z1082" s="16">
        <v>20</v>
      </c>
      <c r="AA1082" s="16">
        <v>49</v>
      </c>
      <c r="AB1082" s="16" t="s">
        <v>455</v>
      </c>
      <c r="AC1082" s="16" t="s">
        <v>455</v>
      </c>
      <c r="AD1082" s="16" t="s">
        <v>455</v>
      </c>
    </row>
    <row r="1083" spans="1:30" s="16" customFormat="1" ht="14.25" customHeight="1">
      <c r="A1083" s="16">
        <v>4339</v>
      </c>
      <c r="B1083" s="16">
        <v>4339</v>
      </c>
      <c r="C1083" s="3">
        <v>41155</v>
      </c>
      <c r="D1083" s="3">
        <v>41200</v>
      </c>
      <c r="E1083" s="16" t="s">
        <v>1307</v>
      </c>
      <c r="F1083" s="16" t="s">
        <v>1540</v>
      </c>
      <c r="G1083" s="16" t="s">
        <v>7035</v>
      </c>
      <c r="H1083" s="16" t="s">
        <v>11941</v>
      </c>
      <c r="I1083" s="3">
        <v>41248</v>
      </c>
      <c r="J1083" s="16" t="s">
        <v>7036</v>
      </c>
      <c r="K1083" s="16" t="s">
        <v>7037</v>
      </c>
      <c r="L1083" s="16" t="s">
        <v>7038</v>
      </c>
      <c r="M1083" s="16" t="s">
        <v>7039</v>
      </c>
      <c r="N1083" s="16" t="s">
        <v>13563</v>
      </c>
      <c r="O1083" s="16" t="s">
        <v>3717</v>
      </c>
      <c r="P1083" s="3">
        <v>41276</v>
      </c>
      <c r="Q1083" s="16" t="s">
        <v>455</v>
      </c>
      <c r="R1083" s="16" t="s">
        <v>11942</v>
      </c>
      <c r="S1083" s="16" t="s">
        <v>11337</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4.25" customHeight="1">
      <c r="A1084" s="16">
        <v>4355</v>
      </c>
      <c r="B1084" s="16">
        <v>4355</v>
      </c>
      <c r="C1084" s="3">
        <v>41157</v>
      </c>
      <c r="D1084" s="3">
        <v>41202</v>
      </c>
      <c r="E1084" s="16" t="s">
        <v>1307</v>
      </c>
      <c r="F1084" s="16" t="s">
        <v>1308</v>
      </c>
      <c r="G1084" s="16" t="s">
        <v>7019</v>
      </c>
      <c r="H1084" s="16" t="s">
        <v>12094</v>
      </c>
      <c r="I1084" s="3">
        <v>41197</v>
      </c>
      <c r="J1084" s="16" t="s">
        <v>7030</v>
      </c>
      <c r="K1084" s="16" t="s">
        <v>7040</v>
      </c>
      <c r="L1084" s="16" t="s">
        <v>7022</v>
      </c>
      <c r="M1084" s="16" t="s">
        <v>7032</v>
      </c>
      <c r="N1084" s="16" t="s">
        <v>12612</v>
      </c>
      <c r="O1084" s="16" t="s">
        <v>7373</v>
      </c>
      <c r="P1084" s="3">
        <v>41256</v>
      </c>
      <c r="Q1084" s="16" t="s">
        <v>455</v>
      </c>
      <c r="R1084" s="16" t="s">
        <v>12095</v>
      </c>
      <c r="S1084" s="16" t="s">
        <v>11338</v>
      </c>
      <c r="T1084" s="16" t="s">
        <v>3997</v>
      </c>
      <c r="U1084" s="16" t="s">
        <v>15026</v>
      </c>
      <c r="V1084" s="16">
        <v>19</v>
      </c>
      <c r="W1084" s="16">
        <v>52</v>
      </c>
      <c r="X1084" s="16">
        <v>43</v>
      </c>
      <c r="Y1084" s="16">
        <v>44</v>
      </c>
      <c r="Z1084" s="16">
        <v>51</v>
      </c>
      <c r="AA1084" s="16">
        <v>55</v>
      </c>
      <c r="AB1084" s="16" t="s">
        <v>455</v>
      </c>
      <c r="AC1084" s="16" t="s">
        <v>455</v>
      </c>
      <c r="AD1084" s="16" t="s">
        <v>455</v>
      </c>
    </row>
    <row r="1085" spans="1:30" s="16" customFormat="1" ht="14.25" customHeight="1">
      <c r="A1085" s="16">
        <v>4338</v>
      </c>
      <c r="B1085" s="16">
        <v>4338</v>
      </c>
      <c r="C1085" s="3">
        <v>41155</v>
      </c>
      <c r="D1085" s="3">
        <v>41200</v>
      </c>
      <c r="E1085" s="16" t="s">
        <v>1307</v>
      </c>
      <c r="F1085" s="16" t="s">
        <v>1540</v>
      </c>
      <c r="G1085" s="16" t="s">
        <v>7035</v>
      </c>
      <c r="H1085" s="16" t="s">
        <v>12613</v>
      </c>
      <c r="I1085" s="3">
        <v>41256</v>
      </c>
      <c r="J1085" s="16" t="s">
        <v>7036</v>
      </c>
      <c r="K1085" s="16" t="s">
        <v>11851</v>
      </c>
      <c r="L1085" s="16" t="s">
        <v>7038</v>
      </c>
      <c r="M1085" s="16" t="s">
        <v>7039</v>
      </c>
      <c r="N1085" s="16" t="s">
        <v>12614</v>
      </c>
      <c r="O1085" s="16" t="s">
        <v>3734</v>
      </c>
      <c r="P1085" s="3">
        <v>41256</v>
      </c>
      <c r="Q1085" s="16" t="s">
        <v>455</v>
      </c>
      <c r="R1085" s="16" t="s">
        <v>12615</v>
      </c>
      <c r="S1085" s="16" t="s">
        <v>12616</v>
      </c>
      <c r="T1085" s="16" t="s">
        <v>14834</v>
      </c>
      <c r="U1085" s="16" t="s">
        <v>15022</v>
      </c>
      <c r="V1085" s="16">
        <v>19</v>
      </c>
      <c r="W1085" s="16">
        <v>58</v>
      </c>
      <c r="X1085" s="16">
        <v>2</v>
      </c>
      <c r="Y1085" s="16">
        <v>43</v>
      </c>
      <c r="Z1085" s="16">
        <v>48</v>
      </c>
      <c r="AA1085" s="16">
        <v>25</v>
      </c>
      <c r="AB1085" s="16" t="s">
        <v>455</v>
      </c>
      <c r="AC1085" s="16" t="s">
        <v>455</v>
      </c>
      <c r="AD1085" s="16" t="s">
        <v>455</v>
      </c>
    </row>
    <row r="1086" spans="1:30" s="16" customFormat="1" ht="14.25" customHeight="1">
      <c r="A1086" s="16">
        <v>4337</v>
      </c>
      <c r="B1086" s="16">
        <v>4337</v>
      </c>
      <c r="C1086" s="3">
        <v>41155</v>
      </c>
      <c r="D1086" s="3">
        <v>41200</v>
      </c>
      <c r="E1086" s="16" t="s">
        <v>1307</v>
      </c>
      <c r="F1086" s="16" t="s">
        <v>1540</v>
      </c>
      <c r="G1086" s="16" t="s">
        <v>7035</v>
      </c>
      <c r="H1086" s="16" t="s">
        <v>11852</v>
      </c>
      <c r="I1086" s="3">
        <v>41247</v>
      </c>
      <c r="J1086" s="16" t="s">
        <v>7036</v>
      </c>
      <c r="K1086" s="16" t="s">
        <v>7041</v>
      </c>
      <c r="L1086" s="16" t="s">
        <v>7038</v>
      </c>
      <c r="M1086" s="16" t="s">
        <v>7039</v>
      </c>
      <c r="N1086" s="16" t="s">
        <v>11853</v>
      </c>
      <c r="O1086" s="16" t="s">
        <v>3717</v>
      </c>
      <c r="P1086" s="3">
        <v>41247</v>
      </c>
      <c r="Q1086" s="16" t="s">
        <v>455</v>
      </c>
      <c r="R1086" s="16" t="s">
        <v>11854</v>
      </c>
      <c r="S1086" s="16" t="s">
        <v>11339</v>
      </c>
      <c r="T1086" s="16" t="s">
        <v>3997</v>
      </c>
      <c r="U1086" s="16" t="s">
        <v>15075</v>
      </c>
      <c r="V1086" s="16">
        <v>20</v>
      </c>
      <c r="W1086" s="16">
        <v>0</v>
      </c>
      <c r="X1086" s="16">
        <v>0</v>
      </c>
      <c r="Y1086" s="16">
        <v>43</v>
      </c>
      <c r="Z1086" s="16">
        <v>46</v>
      </c>
      <c r="AA1086" s="16">
        <v>59</v>
      </c>
      <c r="AB1086" s="16" t="s">
        <v>455</v>
      </c>
      <c r="AC1086" s="16" t="s">
        <v>455</v>
      </c>
      <c r="AD1086" s="16" t="s">
        <v>455</v>
      </c>
    </row>
    <row r="1087" spans="1:30" s="16" customFormat="1" ht="14.25" customHeight="1">
      <c r="A1087" s="16">
        <v>4354</v>
      </c>
      <c r="B1087" s="16">
        <v>4354</v>
      </c>
      <c r="C1087" s="3">
        <v>41157</v>
      </c>
      <c r="D1087" s="3">
        <v>41202</v>
      </c>
      <c r="E1087" s="16" t="s">
        <v>1307</v>
      </c>
      <c r="F1087" s="16" t="s">
        <v>1308</v>
      </c>
      <c r="G1087" s="16" t="s">
        <v>7019</v>
      </c>
      <c r="H1087" s="16" t="s">
        <v>12096</v>
      </c>
      <c r="I1087" s="3">
        <v>41197</v>
      </c>
      <c r="J1087" s="16" t="s">
        <v>7042</v>
      </c>
      <c r="K1087" s="16" t="s">
        <v>7043</v>
      </c>
      <c r="L1087" s="16" t="s">
        <v>7022</v>
      </c>
      <c r="M1087" s="16" t="s">
        <v>7032</v>
      </c>
      <c r="N1087" s="16" t="s">
        <v>12617</v>
      </c>
      <c r="O1087" s="16" t="s">
        <v>7375</v>
      </c>
      <c r="P1087" s="3">
        <v>41255</v>
      </c>
      <c r="Q1087" s="16" t="s">
        <v>455</v>
      </c>
      <c r="R1087" s="16" t="s">
        <v>12097</v>
      </c>
      <c r="S1087" s="16" t="s">
        <v>11340</v>
      </c>
      <c r="T1087" s="16" t="s">
        <v>14834</v>
      </c>
      <c r="U1087" s="16" t="s">
        <v>14853</v>
      </c>
      <c r="V1087" s="16">
        <v>20</v>
      </c>
      <c r="W1087" s="16">
        <v>2</v>
      </c>
      <c r="X1087" s="16">
        <v>43</v>
      </c>
      <c r="Y1087" s="16">
        <v>44</v>
      </c>
      <c r="Z1087" s="16">
        <v>50</v>
      </c>
      <c r="AA1087" s="16">
        <v>27</v>
      </c>
      <c r="AB1087" s="16" t="s">
        <v>455</v>
      </c>
      <c r="AC1087" s="16" t="s">
        <v>455</v>
      </c>
      <c r="AD1087" s="16" t="s">
        <v>455</v>
      </c>
    </row>
    <row r="1088" spans="1:30" s="16" customFormat="1" ht="14.25" customHeight="1">
      <c r="A1088" s="16">
        <v>4353</v>
      </c>
      <c r="B1088" s="16">
        <v>4353</v>
      </c>
      <c r="C1088" s="3">
        <v>41157</v>
      </c>
      <c r="D1088" s="3">
        <v>41202</v>
      </c>
      <c r="E1088" s="16" t="s">
        <v>1307</v>
      </c>
      <c r="F1088" s="16" t="s">
        <v>1308</v>
      </c>
      <c r="G1088" s="16" t="s">
        <v>7019</v>
      </c>
      <c r="H1088" s="16" t="s">
        <v>12098</v>
      </c>
      <c r="I1088" s="3">
        <v>41197</v>
      </c>
      <c r="J1088" s="16" t="s">
        <v>7044</v>
      </c>
      <c r="K1088" s="16" t="s">
        <v>7045</v>
      </c>
      <c r="L1088" s="16" t="s">
        <v>7022</v>
      </c>
      <c r="M1088" s="16" t="s">
        <v>7032</v>
      </c>
      <c r="N1088" s="16" t="s">
        <v>12618</v>
      </c>
      <c r="O1088" s="16" t="s">
        <v>7373</v>
      </c>
      <c r="P1088" s="3">
        <v>41255</v>
      </c>
      <c r="Q1088" s="16" t="s">
        <v>455</v>
      </c>
      <c r="R1088" s="16" t="s">
        <v>12099</v>
      </c>
      <c r="S1088" s="16" t="s">
        <v>11341</v>
      </c>
      <c r="T1088" s="16" t="s">
        <v>3997</v>
      </c>
      <c r="U1088" s="16" t="s">
        <v>15076</v>
      </c>
      <c r="V1088" s="16">
        <v>20</v>
      </c>
      <c r="W1088" s="16">
        <v>2</v>
      </c>
      <c r="X1088" s="16">
        <v>43</v>
      </c>
      <c r="Y1088" s="16">
        <v>44</v>
      </c>
      <c r="Z1088" s="16">
        <v>50</v>
      </c>
      <c r="AA1088" s="16">
        <v>27</v>
      </c>
      <c r="AB1088" s="16" t="s">
        <v>455</v>
      </c>
      <c r="AC1088" s="16" t="s">
        <v>455</v>
      </c>
      <c r="AD1088" s="16" t="s">
        <v>455</v>
      </c>
    </row>
    <row r="1089" spans="1:30" s="16" customFormat="1" ht="14.25" customHeight="1">
      <c r="A1089" s="16">
        <v>4352</v>
      </c>
      <c r="B1089" s="16">
        <v>4352</v>
      </c>
      <c r="C1089" s="3">
        <v>41157</v>
      </c>
      <c r="D1089" s="3">
        <v>41204</v>
      </c>
      <c r="E1089" s="16" t="s">
        <v>1307</v>
      </c>
      <c r="F1089" s="16" t="s">
        <v>1308</v>
      </c>
      <c r="G1089" s="16" t="s">
        <v>7019</v>
      </c>
      <c r="H1089" s="16" t="s">
        <v>12100</v>
      </c>
      <c r="I1089" s="3">
        <v>41213</v>
      </c>
      <c r="J1089" s="16" t="s">
        <v>7046</v>
      </c>
      <c r="K1089" s="16" t="s">
        <v>8581</v>
      </c>
      <c r="L1089" s="16" t="s">
        <v>7022</v>
      </c>
      <c r="M1089" s="16" t="s">
        <v>7047</v>
      </c>
      <c r="N1089" s="16" t="s">
        <v>12619</v>
      </c>
      <c r="O1089" s="16" t="s">
        <v>7375</v>
      </c>
      <c r="P1089" s="3">
        <v>41256</v>
      </c>
      <c r="Q1089" s="28" t="s">
        <v>8582</v>
      </c>
      <c r="R1089" s="16" t="s">
        <v>12101</v>
      </c>
      <c r="S1089" s="16" t="s">
        <v>11342</v>
      </c>
      <c r="T1089" s="16" t="s">
        <v>3997</v>
      </c>
      <c r="U1089" s="16" t="s">
        <v>14974</v>
      </c>
      <c r="V1089" s="16">
        <v>19</v>
      </c>
      <c r="W1089" s="16">
        <v>58</v>
      </c>
      <c r="X1089" s="16">
        <v>34</v>
      </c>
      <c r="Y1089" s="16">
        <v>44</v>
      </c>
      <c r="Z1089" s="16">
        <v>50</v>
      </c>
      <c r="AA1089" s="16">
        <v>56</v>
      </c>
      <c r="AB1089" s="16" t="s">
        <v>455</v>
      </c>
      <c r="AC1089" s="16" t="s">
        <v>455</v>
      </c>
      <c r="AD1089" s="16" t="s">
        <v>455</v>
      </c>
    </row>
    <row r="1090" spans="1:30" s="16" customFormat="1" ht="14.25" customHeight="1">
      <c r="A1090" s="16">
        <v>4351</v>
      </c>
      <c r="B1090" s="16">
        <v>4351</v>
      </c>
      <c r="C1090" s="3">
        <v>41157</v>
      </c>
      <c r="D1090" s="3">
        <v>41202</v>
      </c>
      <c r="E1090" s="16" t="s">
        <v>1307</v>
      </c>
      <c r="F1090" s="16" t="s">
        <v>1308</v>
      </c>
      <c r="G1090" s="16" t="s">
        <v>7019</v>
      </c>
      <c r="H1090" s="16" t="s">
        <v>12102</v>
      </c>
      <c r="I1090" s="3">
        <v>41197</v>
      </c>
      <c r="J1090" s="16" t="s">
        <v>7048</v>
      </c>
      <c r="K1090" s="16" t="s">
        <v>7049</v>
      </c>
      <c r="L1090" s="16" t="s">
        <v>7022</v>
      </c>
      <c r="M1090" s="16" t="s">
        <v>7050</v>
      </c>
      <c r="N1090" s="16" t="s">
        <v>12756</v>
      </c>
      <c r="O1090" s="16" t="s">
        <v>7375</v>
      </c>
      <c r="P1090" s="3">
        <v>41256</v>
      </c>
      <c r="Q1090" s="16" t="s">
        <v>455</v>
      </c>
      <c r="R1090" s="16" t="s">
        <v>12103</v>
      </c>
      <c r="S1090" s="16" t="s">
        <v>12104</v>
      </c>
      <c r="T1090" s="16" t="s">
        <v>3997</v>
      </c>
      <c r="U1090" s="16" t="s">
        <v>15077</v>
      </c>
      <c r="V1090" s="16">
        <v>19</v>
      </c>
      <c r="W1090" s="16">
        <v>59</v>
      </c>
      <c r="X1090" s="16">
        <v>11</v>
      </c>
      <c r="Y1090" s="16">
        <v>44</v>
      </c>
      <c r="Z1090" s="16">
        <v>50</v>
      </c>
      <c r="AA1090" s="16">
        <v>55</v>
      </c>
      <c r="AB1090" s="16" t="s">
        <v>455</v>
      </c>
      <c r="AC1090" s="16" t="s">
        <v>455</v>
      </c>
      <c r="AD1090" s="16" t="s">
        <v>455</v>
      </c>
    </row>
    <row r="1091" spans="1:30" s="16" customFormat="1" ht="14.25" customHeight="1">
      <c r="A1091" s="16">
        <v>4350</v>
      </c>
      <c r="B1091" s="16">
        <v>4350</v>
      </c>
      <c r="C1091" s="3">
        <v>41157</v>
      </c>
      <c r="D1091" s="3">
        <v>41202</v>
      </c>
      <c r="E1091" s="16" t="s">
        <v>1307</v>
      </c>
      <c r="F1091" s="16" t="s">
        <v>1308</v>
      </c>
      <c r="G1091" s="16" t="s">
        <v>7019</v>
      </c>
      <c r="H1091" s="16" t="s">
        <v>12105</v>
      </c>
      <c r="I1091" s="3">
        <v>41197</v>
      </c>
      <c r="J1091" s="16" t="s">
        <v>7051</v>
      </c>
      <c r="K1091" s="16" t="s">
        <v>7052</v>
      </c>
      <c r="L1091" s="16" t="s">
        <v>7022</v>
      </c>
      <c r="M1091" s="16" t="s">
        <v>7053</v>
      </c>
      <c r="N1091" s="16" t="s">
        <v>12106</v>
      </c>
      <c r="O1091" s="16" t="s">
        <v>7373</v>
      </c>
      <c r="P1091" s="3">
        <v>41253</v>
      </c>
      <c r="Q1091" s="16" t="s">
        <v>455</v>
      </c>
      <c r="R1091" s="16" t="s">
        <v>12107</v>
      </c>
      <c r="S1091" s="16" t="s">
        <v>11343</v>
      </c>
      <c r="T1091" s="16" t="s">
        <v>14834</v>
      </c>
      <c r="U1091" s="16" t="s">
        <v>14969</v>
      </c>
      <c r="V1091" s="16">
        <v>19</v>
      </c>
      <c r="W1091" s="16">
        <v>59</v>
      </c>
      <c r="X1091" s="16">
        <v>15</v>
      </c>
      <c r="Y1091" s="16">
        <v>44</v>
      </c>
      <c r="Z1091" s="16">
        <v>51</v>
      </c>
      <c r="AA1091" s="16">
        <v>50</v>
      </c>
      <c r="AB1091" s="16" t="s">
        <v>455</v>
      </c>
      <c r="AC1091" s="16" t="s">
        <v>455</v>
      </c>
      <c r="AD1091" s="16" t="s">
        <v>455</v>
      </c>
    </row>
    <row r="1092" spans="1:30" s="16" customFormat="1" ht="14.25" customHeight="1">
      <c r="A1092" s="16">
        <v>4349</v>
      </c>
      <c r="B1092" s="16">
        <v>4349</v>
      </c>
      <c r="C1092" s="3">
        <v>41157</v>
      </c>
      <c r="D1092" s="3">
        <v>41446</v>
      </c>
      <c r="E1092" s="16" t="s">
        <v>1307</v>
      </c>
      <c r="F1092" s="16" t="s">
        <v>14084</v>
      </c>
      <c r="G1092" s="16" t="s">
        <v>3292</v>
      </c>
      <c r="H1092" s="16" t="s">
        <v>20065</v>
      </c>
      <c r="I1092" s="3">
        <v>41251</v>
      </c>
      <c r="J1092" s="16" t="s">
        <v>7054</v>
      </c>
      <c r="K1092" s="16" t="s">
        <v>7055</v>
      </c>
      <c r="L1092" s="16" t="s">
        <v>4654</v>
      </c>
      <c r="M1092" s="16" t="s">
        <v>7056</v>
      </c>
      <c r="N1092" s="16" t="s">
        <v>20066</v>
      </c>
      <c r="O1092" s="16" t="s">
        <v>14581</v>
      </c>
      <c r="P1092" s="3">
        <v>41453</v>
      </c>
      <c r="Q1092" s="16" t="s">
        <v>13613</v>
      </c>
      <c r="R1092" s="16" t="s">
        <v>20067</v>
      </c>
      <c r="S1092" s="16" t="s">
        <v>11344</v>
      </c>
      <c r="T1092" s="16" t="s">
        <v>14834</v>
      </c>
      <c r="U1092" s="16" t="s">
        <v>15400</v>
      </c>
      <c r="V1092" s="16">
        <v>20</v>
      </c>
      <c r="W1092" s="16">
        <v>55</v>
      </c>
      <c r="X1092" s="16">
        <v>20</v>
      </c>
      <c r="Y1092" s="16">
        <v>42</v>
      </c>
      <c r="Z1092" s="16">
        <v>50</v>
      </c>
      <c r="AA1092" s="16">
        <v>10</v>
      </c>
      <c r="AB1092" s="16" t="s">
        <v>455</v>
      </c>
      <c r="AC1092" s="16" t="s">
        <v>455</v>
      </c>
      <c r="AD1092" s="16" t="s">
        <v>455</v>
      </c>
    </row>
    <row r="1093" spans="1:30" s="16" customFormat="1" ht="14.25" customHeight="1">
      <c r="A1093" s="16">
        <v>4348</v>
      </c>
      <c r="B1093" s="16">
        <v>4348</v>
      </c>
      <c r="C1093" s="3">
        <v>41157</v>
      </c>
      <c r="D1093" s="3">
        <v>41202</v>
      </c>
      <c r="E1093" s="16" t="s">
        <v>1307</v>
      </c>
      <c r="F1093" s="16" t="s">
        <v>1308</v>
      </c>
      <c r="G1093" s="16" t="s">
        <v>3292</v>
      </c>
      <c r="H1093" s="16" t="s">
        <v>13564</v>
      </c>
      <c r="I1093" s="3">
        <v>41251</v>
      </c>
      <c r="J1093" s="16" t="s">
        <v>7057</v>
      </c>
      <c r="K1093" s="16" t="s">
        <v>7058</v>
      </c>
      <c r="L1093" s="16" t="s">
        <v>4654</v>
      </c>
      <c r="M1093" s="16" t="s">
        <v>7059</v>
      </c>
      <c r="N1093" s="16" t="s">
        <v>13565</v>
      </c>
      <c r="O1093" s="16" t="s">
        <v>13544</v>
      </c>
      <c r="P1093" s="3">
        <v>41277</v>
      </c>
      <c r="Q1093" s="16" t="s">
        <v>455</v>
      </c>
      <c r="R1093" s="16" t="s">
        <v>13566</v>
      </c>
      <c r="S1093" s="16" t="s">
        <v>11345</v>
      </c>
      <c r="T1093" s="16" t="s">
        <v>3997</v>
      </c>
      <c r="U1093" s="16" t="s">
        <v>14908</v>
      </c>
      <c r="V1093" s="16">
        <v>20</v>
      </c>
      <c r="W1093" s="16">
        <v>54</v>
      </c>
      <c r="X1093" s="16">
        <v>55</v>
      </c>
      <c r="Y1093" s="16">
        <v>42</v>
      </c>
      <c r="Z1093" s="16">
        <v>50</v>
      </c>
      <c r="AA1093" s="16">
        <v>10</v>
      </c>
      <c r="AB1093" s="16" t="s">
        <v>455</v>
      </c>
      <c r="AC1093" s="16" t="s">
        <v>455</v>
      </c>
      <c r="AD1093" s="16" t="s">
        <v>455</v>
      </c>
    </row>
    <row r="1094" spans="1:30" s="16" customFormat="1" ht="14.25" customHeight="1">
      <c r="A1094" s="16" t="s">
        <v>8484</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8437</v>
      </c>
      <c r="R1094" s="16" t="s">
        <v>455</v>
      </c>
      <c r="S1094" s="16" t="s">
        <v>11346</v>
      </c>
      <c r="T1094" s="16" t="s">
        <v>14834</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4.25" customHeight="1">
      <c r="A1095" s="16">
        <v>4346</v>
      </c>
      <c r="B1095" s="16">
        <v>4346</v>
      </c>
      <c r="C1095" s="3">
        <v>41157</v>
      </c>
      <c r="D1095" s="3">
        <v>41202</v>
      </c>
      <c r="E1095" s="16" t="s">
        <v>1307</v>
      </c>
      <c r="F1095" s="16" t="s">
        <v>1308</v>
      </c>
      <c r="G1095" s="16" t="s">
        <v>7063</v>
      </c>
      <c r="H1095" s="16" t="s">
        <v>11943</v>
      </c>
      <c r="I1095" s="3">
        <v>41247</v>
      </c>
      <c r="J1095" s="16" t="s">
        <v>7064</v>
      </c>
      <c r="K1095" s="16" t="s">
        <v>7065</v>
      </c>
      <c r="L1095" s="16" t="s">
        <v>7066</v>
      </c>
      <c r="M1095" s="16" t="s">
        <v>7067</v>
      </c>
      <c r="N1095" s="16" t="s">
        <v>11944</v>
      </c>
      <c r="O1095" s="16" t="s">
        <v>4593</v>
      </c>
      <c r="P1095" s="3">
        <v>41249</v>
      </c>
      <c r="Q1095" s="16" t="s">
        <v>455</v>
      </c>
      <c r="R1095" s="16" t="s">
        <v>11945</v>
      </c>
      <c r="S1095" s="16" t="s">
        <v>11347</v>
      </c>
      <c r="T1095" s="16" t="s">
        <v>3997</v>
      </c>
      <c r="U1095" s="16" t="s">
        <v>15078</v>
      </c>
      <c r="V1095" s="16">
        <v>20</v>
      </c>
      <c r="W1095" s="16">
        <v>47</v>
      </c>
      <c r="X1095" s="16">
        <v>17</v>
      </c>
      <c r="Y1095" s="16">
        <v>43</v>
      </c>
      <c r="Z1095" s="16">
        <v>41</v>
      </c>
      <c r="AA1095" s="16">
        <v>26</v>
      </c>
      <c r="AB1095" s="16" t="s">
        <v>455</v>
      </c>
      <c r="AC1095" s="16" t="s">
        <v>455</v>
      </c>
      <c r="AD1095" s="16" t="s">
        <v>455</v>
      </c>
    </row>
    <row r="1096" spans="1:30" s="16" customFormat="1" ht="14.25" customHeight="1">
      <c r="A1096" s="16">
        <v>4345</v>
      </c>
      <c r="B1096" s="16">
        <v>4345</v>
      </c>
      <c r="C1096" s="3">
        <v>41157</v>
      </c>
      <c r="D1096" s="3">
        <v>41202</v>
      </c>
      <c r="E1096" s="16" t="s">
        <v>1307</v>
      </c>
      <c r="F1096" s="16" t="s">
        <v>1308</v>
      </c>
      <c r="G1096" s="16" t="s">
        <v>7063</v>
      </c>
      <c r="H1096" s="16" t="s">
        <v>11855</v>
      </c>
      <c r="I1096" s="3">
        <v>41247</v>
      </c>
      <c r="J1096" s="16" t="s">
        <v>7068</v>
      </c>
      <c r="K1096" s="16" t="s">
        <v>7069</v>
      </c>
      <c r="L1096" s="16" t="s">
        <v>7070</v>
      </c>
      <c r="M1096" s="16" t="s">
        <v>7071</v>
      </c>
      <c r="N1096" s="16" t="s">
        <v>11946</v>
      </c>
      <c r="O1096" s="16" t="s">
        <v>5065</v>
      </c>
      <c r="P1096" s="3">
        <v>41248</v>
      </c>
      <c r="Q1096" s="16" t="s">
        <v>455</v>
      </c>
      <c r="R1096" s="16" t="s">
        <v>11856</v>
      </c>
      <c r="S1096" s="16" t="s">
        <v>11348</v>
      </c>
      <c r="T1096" s="16" t="s">
        <v>3997</v>
      </c>
      <c r="U1096" s="16" t="s">
        <v>14995</v>
      </c>
      <c r="V1096" s="16">
        <v>20</v>
      </c>
      <c r="W1096" s="16">
        <v>47</v>
      </c>
      <c r="X1096" s="16">
        <v>17</v>
      </c>
      <c r="Y1096" s="16">
        <v>43</v>
      </c>
      <c r="Z1096" s="16">
        <v>41</v>
      </c>
      <c r="AA1096" s="16">
        <v>23</v>
      </c>
      <c r="AB1096" s="16" t="s">
        <v>455</v>
      </c>
      <c r="AC1096" s="16" t="s">
        <v>455</v>
      </c>
      <c r="AD1096" s="16" t="s">
        <v>455</v>
      </c>
    </row>
    <row r="1097" spans="1:30" s="16" customFormat="1" ht="14.25" customHeight="1">
      <c r="A1097" s="16">
        <v>4344</v>
      </c>
      <c r="B1097" s="16">
        <v>4344</v>
      </c>
      <c r="C1097" s="3">
        <v>41157</v>
      </c>
      <c r="D1097" s="3">
        <v>41202</v>
      </c>
      <c r="E1097" s="16" t="s">
        <v>1307</v>
      </c>
      <c r="F1097" s="16" t="s">
        <v>1308</v>
      </c>
      <c r="G1097" s="16" t="s">
        <v>6939</v>
      </c>
      <c r="H1097" s="16" t="s">
        <v>12620</v>
      </c>
      <c r="I1097" s="3">
        <v>41197</v>
      </c>
      <c r="J1097" s="16" t="s">
        <v>7072</v>
      </c>
      <c r="K1097" s="16" t="s">
        <v>7073</v>
      </c>
      <c r="L1097" s="16" t="s">
        <v>6942</v>
      </c>
      <c r="M1097" s="16" t="s">
        <v>7074</v>
      </c>
      <c r="N1097" s="16" t="s">
        <v>12757</v>
      </c>
      <c r="O1097" s="16" t="s">
        <v>5620</v>
      </c>
      <c r="P1097" s="3">
        <v>41256</v>
      </c>
      <c r="Q1097" s="16" t="s">
        <v>455</v>
      </c>
      <c r="R1097" s="16" t="s">
        <v>12621</v>
      </c>
      <c r="S1097" s="16" t="s">
        <v>11349</v>
      </c>
      <c r="T1097" s="16" t="s">
        <v>3997</v>
      </c>
      <c r="U1097" s="16" t="s">
        <v>14877</v>
      </c>
      <c r="V1097" s="16">
        <v>18</v>
      </c>
      <c r="W1097" s="16">
        <v>49</v>
      </c>
      <c r="X1097" s="16">
        <v>37</v>
      </c>
      <c r="Y1097" s="16">
        <v>42</v>
      </c>
      <c r="Z1097" s="16">
        <v>26</v>
      </c>
      <c r="AA1097" s="16">
        <v>26</v>
      </c>
      <c r="AB1097" s="16" t="s">
        <v>455</v>
      </c>
      <c r="AC1097" s="16" t="s">
        <v>455</v>
      </c>
      <c r="AD1097" s="16" t="s">
        <v>455</v>
      </c>
    </row>
    <row r="1098" spans="1:30" s="16" customFormat="1" ht="14.25" customHeight="1">
      <c r="A1098" s="16">
        <v>4304</v>
      </c>
      <c r="B1098" s="16">
        <v>4304</v>
      </c>
      <c r="C1098" s="3">
        <v>41155</v>
      </c>
      <c r="D1098" s="3">
        <v>41200</v>
      </c>
      <c r="E1098" s="16" t="s">
        <v>1307</v>
      </c>
      <c r="F1098" s="16" t="s">
        <v>1308</v>
      </c>
      <c r="G1098" s="16" t="s">
        <v>7014</v>
      </c>
      <c r="H1098" s="16" t="s">
        <v>11947</v>
      </c>
      <c r="I1098" s="3">
        <v>41197</v>
      </c>
      <c r="J1098" s="16" t="s">
        <v>7075</v>
      </c>
      <c r="K1098" s="16" t="s">
        <v>7076</v>
      </c>
      <c r="L1098" s="16" t="s">
        <v>7017</v>
      </c>
      <c r="M1098" s="16" t="s">
        <v>7077</v>
      </c>
      <c r="N1098" s="16" t="s">
        <v>11948</v>
      </c>
      <c r="O1098" s="16" t="s">
        <v>5289</v>
      </c>
      <c r="P1098" s="3">
        <v>41248</v>
      </c>
      <c r="Q1098" s="16" t="s">
        <v>455</v>
      </c>
      <c r="R1098" s="16" t="s">
        <v>11949</v>
      </c>
      <c r="S1098" s="16" t="s">
        <v>11350</v>
      </c>
      <c r="T1098" s="16" t="s">
        <v>3997</v>
      </c>
      <c r="U1098" s="16" t="s">
        <v>15079</v>
      </c>
      <c r="V1098" s="16">
        <v>21</v>
      </c>
      <c r="W1098" s="16">
        <v>32</v>
      </c>
      <c r="X1098" s="16">
        <v>40</v>
      </c>
      <c r="Y1098" s="16">
        <v>45</v>
      </c>
      <c r="Z1098" s="16">
        <v>43</v>
      </c>
      <c r="AA1098" s="16">
        <v>58</v>
      </c>
      <c r="AB1098" s="16" t="s">
        <v>455</v>
      </c>
      <c r="AC1098" s="16" t="s">
        <v>455</v>
      </c>
      <c r="AD1098" s="16" t="s">
        <v>455</v>
      </c>
    </row>
    <row r="1099" spans="1:30" s="16" customFormat="1" ht="14.25" customHeight="1">
      <c r="A1099" s="16">
        <v>4303</v>
      </c>
      <c r="B1099" s="16">
        <v>4303</v>
      </c>
      <c r="C1099" s="3">
        <v>41155</v>
      </c>
      <c r="D1099" s="3">
        <v>41200</v>
      </c>
      <c r="E1099" s="16" t="s">
        <v>1307</v>
      </c>
      <c r="F1099" s="16" t="s">
        <v>1308</v>
      </c>
      <c r="G1099" s="16" t="s">
        <v>7014</v>
      </c>
      <c r="H1099" s="16" t="s">
        <v>20810</v>
      </c>
      <c r="I1099" s="3">
        <v>41197</v>
      </c>
      <c r="J1099" s="16" t="s">
        <v>7078</v>
      </c>
      <c r="K1099" s="16" t="s">
        <v>7079</v>
      </c>
      <c r="L1099" s="16" t="s">
        <v>7017</v>
      </c>
      <c r="M1099" s="16" t="s">
        <v>7080</v>
      </c>
      <c r="N1099" s="16" t="s">
        <v>11950</v>
      </c>
      <c r="O1099" s="16" t="s">
        <v>5289</v>
      </c>
      <c r="P1099" s="3">
        <v>41248</v>
      </c>
      <c r="Q1099" s="16" t="s">
        <v>455</v>
      </c>
      <c r="R1099" s="16" t="s">
        <v>11951</v>
      </c>
      <c r="S1099" s="16" t="s">
        <v>11351</v>
      </c>
      <c r="T1099" s="16" t="s">
        <v>3997</v>
      </c>
      <c r="U1099" s="16" t="s">
        <v>15079</v>
      </c>
      <c r="V1099" s="16">
        <v>21</v>
      </c>
      <c r="W1099" s="16">
        <v>33</v>
      </c>
      <c r="X1099" s="16">
        <v>10</v>
      </c>
      <c r="Y1099" s="16">
        <v>45</v>
      </c>
      <c r="Z1099" s="16">
        <v>44</v>
      </c>
      <c r="AA1099" s="16">
        <v>13</v>
      </c>
      <c r="AB1099" s="16" t="s">
        <v>455</v>
      </c>
      <c r="AC1099" s="16" t="s">
        <v>455</v>
      </c>
      <c r="AD1099" s="16" t="s">
        <v>455</v>
      </c>
    </row>
    <row r="1100" spans="1:30" s="16" customFormat="1" ht="14.25" customHeight="1">
      <c r="A1100" s="16">
        <v>4302</v>
      </c>
      <c r="B1100" s="16">
        <v>4302</v>
      </c>
      <c r="C1100" s="3">
        <v>41155</v>
      </c>
      <c r="D1100" s="3">
        <v>41200</v>
      </c>
      <c r="E1100" s="16" t="s">
        <v>1307</v>
      </c>
      <c r="F1100" s="16" t="s">
        <v>1308</v>
      </c>
      <c r="G1100" s="16" t="s">
        <v>7014</v>
      </c>
      <c r="H1100" s="16" t="s">
        <v>11952</v>
      </c>
      <c r="I1100" s="3">
        <v>41197</v>
      </c>
      <c r="J1100" s="16" t="s">
        <v>7081</v>
      </c>
      <c r="K1100" s="16" t="s">
        <v>7082</v>
      </c>
      <c r="L1100" s="16" t="s">
        <v>7017</v>
      </c>
      <c r="M1100" s="16" t="s">
        <v>7083</v>
      </c>
      <c r="N1100" s="16" t="s">
        <v>11953</v>
      </c>
      <c r="O1100" s="16" t="s">
        <v>6232</v>
      </c>
      <c r="P1100" s="3">
        <v>41249</v>
      </c>
      <c r="Q1100" s="16" t="s">
        <v>455</v>
      </c>
      <c r="R1100" s="16" t="s">
        <v>11954</v>
      </c>
      <c r="S1100" s="16" t="s">
        <v>11352</v>
      </c>
      <c r="T1100" s="16" t="s">
        <v>3997</v>
      </c>
      <c r="U1100" s="16" t="s">
        <v>15080</v>
      </c>
      <c r="V1100" s="16">
        <v>21</v>
      </c>
      <c r="W1100" s="16">
        <v>32</v>
      </c>
      <c r="X1100" s="16">
        <v>39</v>
      </c>
      <c r="Y1100" s="16">
        <v>45</v>
      </c>
      <c r="Z1100" s="16">
        <v>44</v>
      </c>
      <c r="AA1100" s="16">
        <v>45</v>
      </c>
      <c r="AB1100" s="16" t="s">
        <v>455</v>
      </c>
      <c r="AC1100" s="16" t="s">
        <v>455</v>
      </c>
      <c r="AD1100" s="16" t="s">
        <v>455</v>
      </c>
    </row>
    <row r="1101" spans="1:30" s="16" customFormat="1" ht="14.25" customHeight="1">
      <c r="A1101" s="16">
        <v>4307</v>
      </c>
      <c r="B1101" s="16">
        <v>4307</v>
      </c>
      <c r="C1101" s="3">
        <v>41155</v>
      </c>
      <c r="D1101" s="3">
        <v>41200</v>
      </c>
      <c r="E1101" s="16" t="s">
        <v>1307</v>
      </c>
      <c r="F1101" s="16" t="s">
        <v>1308</v>
      </c>
      <c r="G1101" s="16" t="s">
        <v>7084</v>
      </c>
      <c r="H1101" s="16" t="s">
        <v>15579</v>
      </c>
      <c r="I1101" s="3">
        <v>41204</v>
      </c>
      <c r="J1101" s="16" t="s">
        <v>7085</v>
      </c>
      <c r="K1101" s="16" t="s">
        <v>7086</v>
      </c>
      <c r="L1101" s="16" t="s">
        <v>7087</v>
      </c>
      <c r="M1101" s="16">
        <v>38361302</v>
      </c>
      <c r="N1101" s="16" t="s">
        <v>15580</v>
      </c>
      <c r="O1101" s="16" t="s">
        <v>15539</v>
      </c>
      <c r="P1101" s="3">
        <v>41339</v>
      </c>
      <c r="Q1101" s="16" t="s">
        <v>455</v>
      </c>
      <c r="R1101" s="16" t="s">
        <v>15581</v>
      </c>
      <c r="S1101" s="16" t="s">
        <v>11353</v>
      </c>
      <c r="T1101" s="16" t="s">
        <v>14834</v>
      </c>
      <c r="U1101" s="16" t="s">
        <v>14944</v>
      </c>
      <c r="V1101" s="16">
        <v>19</v>
      </c>
      <c r="W1101" s="16">
        <v>21</v>
      </c>
      <c r="X1101" s="16">
        <v>8</v>
      </c>
      <c r="Y1101" s="16">
        <v>43</v>
      </c>
      <c r="Z1101" s="16">
        <v>8</v>
      </c>
      <c r="AA1101" s="16">
        <v>19</v>
      </c>
      <c r="AB1101" s="16" t="s">
        <v>455</v>
      </c>
      <c r="AC1101" s="16" t="s">
        <v>455</v>
      </c>
      <c r="AD1101" s="16" t="s">
        <v>455</v>
      </c>
    </row>
    <row r="1102" spans="1:30" s="16" customFormat="1" ht="14.25" customHeight="1">
      <c r="A1102" s="16">
        <v>4297</v>
      </c>
      <c r="B1102" s="16">
        <v>4297</v>
      </c>
      <c r="C1102" s="3">
        <v>41155</v>
      </c>
      <c r="D1102" s="3">
        <v>41200</v>
      </c>
      <c r="E1102" s="16" t="s">
        <v>1307</v>
      </c>
      <c r="F1102" s="16" t="s">
        <v>1308</v>
      </c>
      <c r="G1102" s="16" t="s">
        <v>175</v>
      </c>
      <c r="H1102" s="16" t="s">
        <v>12108</v>
      </c>
      <c r="I1102" s="3">
        <v>41197</v>
      </c>
      <c r="J1102" s="16" t="s">
        <v>7088</v>
      </c>
      <c r="K1102" s="16" t="s">
        <v>7089</v>
      </c>
      <c r="L1102" s="16" t="s">
        <v>7090</v>
      </c>
      <c r="M1102" s="16" t="s">
        <v>7091</v>
      </c>
      <c r="N1102" s="16" t="s">
        <v>12622</v>
      </c>
      <c r="O1102" s="16" t="s">
        <v>5289</v>
      </c>
      <c r="P1102" s="3">
        <v>41255</v>
      </c>
      <c r="Q1102" s="16" t="s">
        <v>455</v>
      </c>
      <c r="R1102" s="16" t="s">
        <v>12109</v>
      </c>
      <c r="S1102" s="16" t="s">
        <v>11354</v>
      </c>
      <c r="T1102" s="16" t="s">
        <v>3997</v>
      </c>
      <c r="U1102" s="16" t="s">
        <v>14925</v>
      </c>
      <c r="V1102" s="16">
        <v>21</v>
      </c>
      <c r="W1102" s="16">
        <v>21</v>
      </c>
      <c r="X1102" s="16">
        <v>45</v>
      </c>
      <c r="Y1102" s="16">
        <v>46</v>
      </c>
      <c r="Z1102" s="16">
        <v>56</v>
      </c>
      <c r="AA1102" s="16">
        <v>1</v>
      </c>
      <c r="AB1102" s="16" t="s">
        <v>455</v>
      </c>
      <c r="AC1102" s="16" t="s">
        <v>455</v>
      </c>
      <c r="AD1102" s="16" t="s">
        <v>455</v>
      </c>
    </row>
    <row r="1103" spans="1:30" s="16" customFormat="1" ht="14.25" customHeight="1">
      <c r="A1103" s="16">
        <v>4298</v>
      </c>
      <c r="B1103" s="16">
        <v>4298</v>
      </c>
      <c r="C1103" s="3">
        <v>41155</v>
      </c>
      <c r="D1103" s="3">
        <v>41200</v>
      </c>
      <c r="E1103" s="16" t="s">
        <v>1307</v>
      </c>
      <c r="F1103" s="16" t="s">
        <v>1308</v>
      </c>
      <c r="G1103" s="16" t="s">
        <v>175</v>
      </c>
      <c r="H1103" s="16" t="s">
        <v>12110</v>
      </c>
      <c r="I1103" s="3">
        <v>41197</v>
      </c>
      <c r="J1103" s="16" t="s">
        <v>7092</v>
      </c>
      <c r="K1103" s="16" t="s">
        <v>7093</v>
      </c>
      <c r="L1103" s="16" t="s">
        <v>7090</v>
      </c>
      <c r="M1103" s="16" t="s">
        <v>7094</v>
      </c>
      <c r="N1103" s="16" t="s">
        <v>12111</v>
      </c>
      <c r="O1103" s="16" t="s">
        <v>6293</v>
      </c>
      <c r="P1103" s="3">
        <v>41255</v>
      </c>
      <c r="Q1103" s="16" t="s">
        <v>455</v>
      </c>
      <c r="R1103" s="16" t="s">
        <v>12112</v>
      </c>
      <c r="S1103" s="16" t="s">
        <v>11355</v>
      </c>
      <c r="T1103" s="16" t="s">
        <v>3997</v>
      </c>
      <c r="U1103" s="16" t="s">
        <v>14953</v>
      </c>
      <c r="V1103" s="16">
        <v>21</v>
      </c>
      <c r="W1103" s="16">
        <v>21</v>
      </c>
      <c r="X1103" s="16">
        <v>50</v>
      </c>
      <c r="Y1103" s="16">
        <v>46</v>
      </c>
      <c r="Z1103" s="16">
        <v>56</v>
      </c>
      <c r="AA1103" s="16">
        <v>7</v>
      </c>
      <c r="AB1103" s="16" t="s">
        <v>455</v>
      </c>
      <c r="AC1103" s="16" t="s">
        <v>455</v>
      </c>
      <c r="AD1103" s="16" t="s">
        <v>455</v>
      </c>
    </row>
    <row r="1104" spans="1:30" s="16" customFormat="1" ht="14.25" customHeight="1">
      <c r="A1104" s="16">
        <v>4299</v>
      </c>
      <c r="B1104" s="16">
        <v>4299</v>
      </c>
      <c r="C1104" s="3">
        <v>41155</v>
      </c>
      <c r="D1104" s="3">
        <v>41200</v>
      </c>
      <c r="E1104" s="16" t="s">
        <v>1307</v>
      </c>
      <c r="F1104" s="16" t="s">
        <v>1308</v>
      </c>
      <c r="G1104" s="16" t="s">
        <v>175</v>
      </c>
      <c r="H1104" s="16" t="s">
        <v>12623</v>
      </c>
      <c r="I1104" s="3">
        <v>41197</v>
      </c>
      <c r="J1104" s="16" t="s">
        <v>7095</v>
      </c>
      <c r="K1104" s="16" t="s">
        <v>7096</v>
      </c>
      <c r="L1104" s="16" t="s">
        <v>7090</v>
      </c>
      <c r="M1104" s="16" t="s">
        <v>7097</v>
      </c>
      <c r="N1104" s="16" t="s">
        <v>12624</v>
      </c>
      <c r="O1104" s="16" t="s">
        <v>5289</v>
      </c>
      <c r="P1104" s="3">
        <v>41255</v>
      </c>
      <c r="Q1104" s="16" t="s">
        <v>455</v>
      </c>
      <c r="R1104" s="16" t="s">
        <v>12625</v>
      </c>
      <c r="S1104" s="16" t="s">
        <v>11356</v>
      </c>
      <c r="T1104" s="16" t="s">
        <v>14834</v>
      </c>
      <c r="U1104" s="16" t="s">
        <v>14926</v>
      </c>
      <c r="V1104" s="16">
        <v>21</v>
      </c>
      <c r="W1104" s="16">
        <v>21</v>
      </c>
      <c r="X1104" s="16">
        <v>22</v>
      </c>
      <c r="Y1104" s="16">
        <v>46</v>
      </c>
      <c r="Z1104" s="16">
        <v>55</v>
      </c>
      <c r="AA1104" s="16">
        <v>52</v>
      </c>
      <c r="AB1104" s="16" t="s">
        <v>455</v>
      </c>
      <c r="AC1104" s="16" t="s">
        <v>455</v>
      </c>
      <c r="AD1104" s="16" t="s">
        <v>455</v>
      </c>
    </row>
    <row r="1105" spans="1:30" s="16" customFormat="1" ht="14.25" customHeight="1">
      <c r="A1105" s="16">
        <v>4300</v>
      </c>
      <c r="B1105" s="16">
        <v>4300</v>
      </c>
      <c r="C1105" s="3">
        <v>41155</v>
      </c>
      <c r="D1105" s="3">
        <v>41200</v>
      </c>
      <c r="E1105" s="16" t="s">
        <v>1307</v>
      </c>
      <c r="F1105" s="16" t="s">
        <v>1308</v>
      </c>
      <c r="G1105" s="16" t="s">
        <v>175</v>
      </c>
      <c r="H1105" s="16" t="s">
        <v>12626</v>
      </c>
      <c r="I1105" s="3">
        <v>41197</v>
      </c>
      <c r="J1105" s="16" t="s">
        <v>7098</v>
      </c>
      <c r="K1105" s="16" t="s">
        <v>7099</v>
      </c>
      <c r="L1105" s="16" t="s">
        <v>7090</v>
      </c>
      <c r="M1105" s="16" t="s">
        <v>7100</v>
      </c>
      <c r="N1105" s="16" t="s">
        <v>12627</v>
      </c>
      <c r="O1105" s="16" t="s">
        <v>5289</v>
      </c>
      <c r="P1105" s="3">
        <v>41254</v>
      </c>
      <c r="Q1105" s="16" t="s">
        <v>455</v>
      </c>
      <c r="R1105" s="16" t="s">
        <v>12628</v>
      </c>
      <c r="S1105" s="16" t="s">
        <v>11357</v>
      </c>
      <c r="T1105" s="16" t="s">
        <v>3997</v>
      </c>
      <c r="U1105" s="16" t="s">
        <v>15081</v>
      </c>
      <c r="V1105" s="16">
        <v>21</v>
      </c>
      <c r="W1105" s="16">
        <v>22</v>
      </c>
      <c r="X1105" s="16">
        <v>8</v>
      </c>
      <c r="Y1105" s="16">
        <v>46</v>
      </c>
      <c r="Z1105" s="16">
        <v>56</v>
      </c>
      <c r="AA1105" s="16">
        <v>37</v>
      </c>
      <c r="AB1105" s="16" t="s">
        <v>455</v>
      </c>
      <c r="AC1105" s="16" t="s">
        <v>455</v>
      </c>
      <c r="AD1105" s="16" t="s">
        <v>455</v>
      </c>
    </row>
    <row r="1106" spans="1:30" s="16" customFormat="1" ht="14.25" customHeight="1">
      <c r="A1106" s="16">
        <v>4290</v>
      </c>
      <c r="B1106" s="16">
        <v>4290</v>
      </c>
      <c r="C1106" s="3">
        <v>41157</v>
      </c>
      <c r="D1106" s="3">
        <v>41202</v>
      </c>
      <c r="E1106" s="16" t="s">
        <v>1307</v>
      </c>
      <c r="F1106" s="16" t="s">
        <v>1308</v>
      </c>
      <c r="G1106" s="16" t="s">
        <v>6689</v>
      </c>
      <c r="H1106" s="16" t="s">
        <v>7858</v>
      </c>
      <c r="I1106" s="3">
        <v>41179</v>
      </c>
      <c r="J1106" s="16" t="s">
        <v>6690</v>
      </c>
      <c r="K1106" s="16" t="s">
        <v>7101</v>
      </c>
      <c r="L1106" s="16" t="s">
        <v>6692</v>
      </c>
      <c r="M1106" s="16" t="s">
        <v>7102</v>
      </c>
      <c r="N1106" s="16" t="s">
        <v>7859</v>
      </c>
      <c r="O1106" s="16" t="s">
        <v>7813</v>
      </c>
      <c r="P1106" s="3">
        <v>41180</v>
      </c>
      <c r="Q1106" s="16" t="s">
        <v>455</v>
      </c>
      <c r="R1106" s="16" t="s">
        <v>11358</v>
      </c>
      <c r="S1106" s="16" t="s">
        <v>11359</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4.25" customHeight="1">
      <c r="A1107" s="16">
        <v>4301</v>
      </c>
      <c r="B1107" s="16">
        <v>4301</v>
      </c>
      <c r="C1107" s="3">
        <v>41157</v>
      </c>
      <c r="D1107" s="3">
        <v>41290</v>
      </c>
      <c r="E1107" s="16" t="s">
        <v>1307</v>
      </c>
      <c r="F1107" s="16" t="s">
        <v>1308</v>
      </c>
      <c r="G1107" s="16" t="s">
        <v>175</v>
      </c>
      <c r="H1107" s="16" t="s">
        <v>14095</v>
      </c>
      <c r="I1107" s="3">
        <v>41254</v>
      </c>
      <c r="J1107" s="16" t="s">
        <v>7103</v>
      </c>
      <c r="K1107" s="16" t="s">
        <v>7104</v>
      </c>
      <c r="L1107" s="16" t="s">
        <v>7090</v>
      </c>
      <c r="M1107" s="16" t="s">
        <v>7105</v>
      </c>
      <c r="N1107" s="16" t="s">
        <v>14096</v>
      </c>
      <c r="O1107" s="16" t="s">
        <v>11915</v>
      </c>
      <c r="P1107" s="3">
        <v>41299</v>
      </c>
      <c r="Q1107" s="16" t="s">
        <v>13614</v>
      </c>
      <c r="R1107" s="16" t="s">
        <v>14097</v>
      </c>
      <c r="S1107" s="16" t="s">
        <v>11360</v>
      </c>
      <c r="T1107" s="16" t="s">
        <v>3997</v>
      </c>
      <c r="U1107" s="16" t="s">
        <v>14908</v>
      </c>
      <c r="V1107" s="16">
        <v>21</v>
      </c>
      <c r="W1107" s="16">
        <v>21</v>
      </c>
      <c r="X1107" s="16">
        <v>50</v>
      </c>
      <c r="Y1107" s="16">
        <v>46</v>
      </c>
      <c r="Z1107" s="16">
        <v>56</v>
      </c>
      <c r="AA1107" s="16">
        <v>20</v>
      </c>
      <c r="AB1107" s="16" t="s">
        <v>455</v>
      </c>
      <c r="AC1107" s="16" t="s">
        <v>455</v>
      </c>
      <c r="AD1107" s="16" t="s">
        <v>455</v>
      </c>
    </row>
    <row r="1108" spans="1:30" s="16" customFormat="1" ht="14.25" customHeight="1">
      <c r="A1108" s="16">
        <v>4291</v>
      </c>
      <c r="B1108" s="16">
        <v>4291</v>
      </c>
      <c r="C1108" s="3">
        <v>41157</v>
      </c>
      <c r="D1108" s="3">
        <v>41202</v>
      </c>
      <c r="E1108" s="16" t="s">
        <v>1307</v>
      </c>
      <c r="F1108" s="16" t="s">
        <v>1308</v>
      </c>
      <c r="G1108" s="16" t="s">
        <v>6689</v>
      </c>
      <c r="H1108" s="16" t="s">
        <v>7991</v>
      </c>
      <c r="I1108" s="3">
        <v>41180</v>
      </c>
      <c r="J1108" s="16" t="s">
        <v>6690</v>
      </c>
      <c r="K1108" s="16" t="s">
        <v>7106</v>
      </c>
      <c r="L1108" s="16" t="s">
        <v>6692</v>
      </c>
      <c r="M1108" s="16" t="s">
        <v>7107</v>
      </c>
      <c r="N1108" s="16" t="s">
        <v>7992</v>
      </c>
      <c r="O1108" s="16" t="s">
        <v>7978</v>
      </c>
      <c r="P1108" s="3">
        <v>41180</v>
      </c>
      <c r="Q1108" s="16" t="s">
        <v>455</v>
      </c>
      <c r="R1108" s="16" t="s">
        <v>11361</v>
      </c>
      <c r="S1108" s="16" t="s">
        <v>11362</v>
      </c>
      <c r="T1108" s="16" t="s">
        <v>3997</v>
      </c>
      <c r="U1108" s="16" t="s">
        <v>14845</v>
      </c>
      <c r="V1108" s="16">
        <v>21</v>
      </c>
      <c r="W1108" s="16">
        <v>23</v>
      </c>
      <c r="X1108" s="16">
        <v>9</v>
      </c>
      <c r="Y1108" s="16">
        <v>45</v>
      </c>
      <c r="Z1108" s="16">
        <v>23</v>
      </c>
      <c r="AA1108" s="16">
        <v>7</v>
      </c>
      <c r="AB1108" s="16" t="s">
        <v>455</v>
      </c>
      <c r="AC1108" s="16" t="s">
        <v>455</v>
      </c>
      <c r="AD1108" s="16" t="s">
        <v>455</v>
      </c>
    </row>
    <row r="1109" spans="1:30" s="16" customFormat="1" ht="14.25" customHeight="1">
      <c r="A1109" s="16">
        <v>4292</v>
      </c>
      <c r="B1109" s="16">
        <v>4292</v>
      </c>
      <c r="C1109" s="3">
        <v>41157</v>
      </c>
      <c r="D1109" s="3">
        <v>41202</v>
      </c>
      <c r="E1109" s="16" t="s">
        <v>1307</v>
      </c>
      <c r="F1109" s="16" t="s">
        <v>1308</v>
      </c>
      <c r="G1109" s="16" t="s">
        <v>6689</v>
      </c>
      <c r="H1109" s="16" t="s">
        <v>7860</v>
      </c>
      <c r="I1109" s="3">
        <v>41178</v>
      </c>
      <c r="J1109" s="16" t="s">
        <v>6690</v>
      </c>
      <c r="K1109" s="16" t="s">
        <v>7108</v>
      </c>
      <c r="L1109" s="16" t="s">
        <v>6692</v>
      </c>
      <c r="M1109" s="16" t="s">
        <v>7107</v>
      </c>
      <c r="N1109" s="16" t="s">
        <v>7861</v>
      </c>
      <c r="O1109" s="16" t="s">
        <v>7812</v>
      </c>
      <c r="P1109" s="3">
        <v>41179</v>
      </c>
      <c r="Q1109" s="16" t="s">
        <v>455</v>
      </c>
      <c r="R1109" s="16" t="s">
        <v>11363</v>
      </c>
      <c r="S1109" s="16" t="s">
        <v>11364</v>
      </c>
      <c r="T1109" s="16" t="s">
        <v>3997</v>
      </c>
      <c r="U1109" s="16" t="s">
        <v>15050</v>
      </c>
      <c r="V1109" s="16">
        <v>21</v>
      </c>
      <c r="W1109" s="16">
        <v>22</v>
      </c>
      <c r="X1109" s="16">
        <v>9</v>
      </c>
      <c r="Y1109" s="16">
        <v>45</v>
      </c>
      <c r="Z1109" s="16">
        <v>24</v>
      </c>
      <c r="AA1109" s="16">
        <v>9</v>
      </c>
      <c r="AB1109" s="16" t="s">
        <v>455</v>
      </c>
      <c r="AC1109" s="16" t="s">
        <v>455</v>
      </c>
      <c r="AD1109" s="16" t="s">
        <v>455</v>
      </c>
    </row>
    <row r="1110" spans="1:30" s="16" customFormat="1" ht="14.25"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9825</v>
      </c>
      <c r="T1110" s="16" t="s">
        <v>14834</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4.25"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9791</v>
      </c>
      <c r="T1111" s="16" t="s">
        <v>14834</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4.25"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9808</v>
      </c>
      <c r="T1112" s="16" t="s">
        <v>14834</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4.25" customHeight="1">
      <c r="A1113" s="16">
        <v>4443</v>
      </c>
      <c r="B1113" s="16">
        <v>4443</v>
      </c>
      <c r="C1113" s="3">
        <v>41163</v>
      </c>
      <c r="D1113" s="3">
        <v>41208</v>
      </c>
      <c r="E1113" s="16" t="s">
        <v>1307</v>
      </c>
      <c r="F1113" s="16" t="s">
        <v>1308</v>
      </c>
      <c r="G1113" s="16" t="s">
        <v>7242</v>
      </c>
      <c r="H1113" s="16" t="s">
        <v>9218</v>
      </c>
      <c r="I1113" s="3">
        <v>41170</v>
      </c>
      <c r="J1113" s="16" t="s">
        <v>7243</v>
      </c>
      <c r="K1113" s="16" t="s">
        <v>7244</v>
      </c>
      <c r="L1113" s="16" t="s">
        <v>7245</v>
      </c>
      <c r="M1113" s="16" t="s">
        <v>7246</v>
      </c>
      <c r="N1113" s="16" t="s">
        <v>16020</v>
      </c>
      <c r="O1113" s="16" t="s">
        <v>5620</v>
      </c>
      <c r="P1113" s="3">
        <v>41369</v>
      </c>
      <c r="Q1113" s="16" t="s">
        <v>455</v>
      </c>
      <c r="R1113" s="16" t="s">
        <v>15950</v>
      </c>
      <c r="S1113" s="16" t="s">
        <v>11366</v>
      </c>
      <c r="T1113" s="16" t="s">
        <v>3997</v>
      </c>
      <c r="U1113" s="16" t="s">
        <v>14908</v>
      </c>
      <c r="V1113" s="16">
        <v>19</v>
      </c>
      <c r="W1113" s="16">
        <v>29</v>
      </c>
      <c r="X1113" s="16">
        <v>97</v>
      </c>
      <c r="Y1113" s="16">
        <v>47</v>
      </c>
      <c r="Z1113" s="16">
        <v>12</v>
      </c>
      <c r="AA1113" s="16">
        <v>70</v>
      </c>
      <c r="AB1113" s="16" t="s">
        <v>455</v>
      </c>
      <c r="AC1113" s="16" t="s">
        <v>455</v>
      </c>
      <c r="AD1113" s="16" t="s">
        <v>455</v>
      </c>
    </row>
    <row r="1114" spans="1:30" s="16" customFormat="1" ht="14.25" customHeight="1">
      <c r="A1114" s="16">
        <v>4439</v>
      </c>
      <c r="B1114" s="16">
        <v>4439</v>
      </c>
      <c r="C1114" s="3">
        <v>41163</v>
      </c>
      <c r="D1114" s="3">
        <v>41208</v>
      </c>
      <c r="E1114" s="16" t="s">
        <v>1307</v>
      </c>
      <c r="F1114" s="16" t="s">
        <v>1308</v>
      </c>
      <c r="G1114" s="16" t="s">
        <v>7242</v>
      </c>
      <c r="H1114" s="16" t="s">
        <v>8171</v>
      </c>
      <c r="I1114" s="3">
        <v>41170</v>
      </c>
      <c r="J1114" s="16" t="s">
        <v>7247</v>
      </c>
      <c r="K1114" s="16" t="s">
        <v>7248</v>
      </c>
      <c r="L1114" s="16" t="s">
        <v>7245</v>
      </c>
      <c r="M1114" s="16" t="s">
        <v>7249</v>
      </c>
      <c r="N1114" s="16" t="s">
        <v>8273</v>
      </c>
      <c r="O1114" s="16" t="s">
        <v>5620</v>
      </c>
      <c r="P1114" s="3">
        <v>41187</v>
      </c>
      <c r="Q1114" s="16" t="s">
        <v>455</v>
      </c>
      <c r="R1114" s="16" t="s">
        <v>11367</v>
      </c>
      <c r="S1114" s="16" t="s">
        <v>11368</v>
      </c>
      <c r="T1114" s="16" t="s">
        <v>3997</v>
      </c>
      <c r="U1114" s="16" t="s">
        <v>15082</v>
      </c>
      <c r="V1114" s="16">
        <v>18</v>
      </c>
      <c r="W1114" s="16">
        <v>28</v>
      </c>
      <c r="X1114" s="16">
        <v>23</v>
      </c>
      <c r="Y1114" s="16">
        <v>47</v>
      </c>
      <c r="Z1114" s="16">
        <v>12</v>
      </c>
      <c r="AA1114" s="16">
        <v>22</v>
      </c>
      <c r="AB1114" s="16" t="s">
        <v>455</v>
      </c>
      <c r="AC1114" s="16" t="s">
        <v>455</v>
      </c>
      <c r="AD1114" s="16" t="s">
        <v>455</v>
      </c>
    </row>
    <row r="1115" spans="1:30" s="16" customFormat="1" ht="14.25" customHeight="1">
      <c r="A1115" s="16">
        <v>4437</v>
      </c>
      <c r="B1115" s="16">
        <v>4437</v>
      </c>
      <c r="C1115" s="3">
        <v>41163</v>
      </c>
      <c r="D1115" s="3">
        <v>41216</v>
      </c>
      <c r="E1115" s="16" t="s">
        <v>1307</v>
      </c>
      <c r="F1115" s="16" t="s">
        <v>1308</v>
      </c>
      <c r="G1115" s="16" t="s">
        <v>1815</v>
      </c>
      <c r="H1115" s="16" t="s">
        <v>9219</v>
      </c>
      <c r="I1115" s="3">
        <v>41213</v>
      </c>
      <c r="J1115" s="16" t="s">
        <v>7250</v>
      </c>
      <c r="K1115" s="16" t="s">
        <v>7251</v>
      </c>
      <c r="L1115" s="16" t="s">
        <v>4373</v>
      </c>
      <c r="M1115" s="16" t="s">
        <v>8274</v>
      </c>
      <c r="N1115" s="16" t="s">
        <v>9328</v>
      </c>
      <c r="O1115" s="16" t="s">
        <v>2750</v>
      </c>
      <c r="P1115" s="3">
        <v>41233</v>
      </c>
      <c r="Q1115" s="28" t="s">
        <v>8275</v>
      </c>
      <c r="R1115" s="16" t="s">
        <v>11369</v>
      </c>
      <c r="S1115" s="16" t="s">
        <v>11370</v>
      </c>
      <c r="T1115" s="16" t="s">
        <v>14834</v>
      </c>
      <c r="U1115" s="16" t="s">
        <v>14944</v>
      </c>
      <c r="V1115" s="16">
        <v>19</v>
      </c>
      <c r="W1115" s="16">
        <v>3</v>
      </c>
      <c r="X1115" s="16">
        <v>52</v>
      </c>
      <c r="Y1115" s="16">
        <v>41</v>
      </c>
      <c r="Z1115" s="16">
        <v>47</v>
      </c>
      <c r="AA1115" s="16">
        <v>8</v>
      </c>
      <c r="AB1115" s="16" t="s">
        <v>455</v>
      </c>
      <c r="AC1115" s="16" t="s">
        <v>455</v>
      </c>
      <c r="AD1115" s="16" t="s">
        <v>455</v>
      </c>
    </row>
    <row r="1116" spans="1:30" s="16" customFormat="1" ht="14.25" customHeight="1">
      <c r="A1116" s="16">
        <v>4436</v>
      </c>
      <c r="B1116" s="16">
        <v>4436</v>
      </c>
      <c r="C1116" s="3">
        <v>41163</v>
      </c>
      <c r="D1116" s="3">
        <v>41208</v>
      </c>
      <c r="E1116" s="16" t="s">
        <v>1307</v>
      </c>
      <c r="F1116" s="16" t="s">
        <v>1308</v>
      </c>
      <c r="G1116" s="16" t="s">
        <v>1815</v>
      </c>
      <c r="H1116" s="16" t="s">
        <v>9220</v>
      </c>
      <c r="I1116" s="3">
        <v>41173</v>
      </c>
      <c r="J1116" s="16" t="s">
        <v>7250</v>
      </c>
      <c r="K1116" s="16" t="s">
        <v>7253</v>
      </c>
      <c r="L1116" s="16" t="s">
        <v>4373</v>
      </c>
      <c r="M1116" s="16" t="s">
        <v>7252</v>
      </c>
      <c r="N1116" s="16" t="s">
        <v>9221</v>
      </c>
      <c r="O1116" s="16" t="s">
        <v>9222</v>
      </c>
      <c r="P1116" s="3">
        <v>41232</v>
      </c>
      <c r="Q1116" s="16" t="s">
        <v>455</v>
      </c>
      <c r="R1116" s="16" t="s">
        <v>11371</v>
      </c>
      <c r="S1116" s="16" t="s">
        <v>11372</v>
      </c>
      <c r="T1116" s="16" t="s">
        <v>3997</v>
      </c>
      <c r="U1116" s="16" t="s">
        <v>15083</v>
      </c>
      <c r="V1116" s="16">
        <v>19</v>
      </c>
      <c r="W1116" s="16">
        <v>4</v>
      </c>
      <c r="X1116" s="16">
        <v>7</v>
      </c>
      <c r="Y1116" s="16">
        <v>41</v>
      </c>
      <c r="Z1116" s="16">
        <v>51</v>
      </c>
      <c r="AA1116" s="16">
        <v>46</v>
      </c>
      <c r="AB1116" s="16" t="s">
        <v>455</v>
      </c>
      <c r="AC1116" s="16" t="s">
        <v>455</v>
      </c>
      <c r="AD1116" s="16" t="s">
        <v>455</v>
      </c>
    </row>
    <row r="1117" spans="1:30" s="16" customFormat="1" ht="14.25" customHeight="1">
      <c r="A1117" s="16">
        <v>4434</v>
      </c>
      <c r="B1117" s="16">
        <v>4434</v>
      </c>
      <c r="C1117" s="3">
        <v>41163</v>
      </c>
      <c r="D1117" s="3">
        <v>41208</v>
      </c>
      <c r="E1117" s="16" t="s">
        <v>1307</v>
      </c>
      <c r="F1117" s="16" t="s">
        <v>1308</v>
      </c>
      <c r="G1117" s="16" t="s">
        <v>7254</v>
      </c>
      <c r="H1117" s="16" t="s">
        <v>9473</v>
      </c>
      <c r="I1117" s="3">
        <v>41170</v>
      </c>
      <c r="J1117" s="16" t="s">
        <v>22696</v>
      </c>
      <c r="K1117" s="16" t="s">
        <v>7255</v>
      </c>
      <c r="L1117" s="16" t="s">
        <v>7256</v>
      </c>
      <c r="M1117" s="16" t="s">
        <v>7257</v>
      </c>
      <c r="N1117" s="16" t="s">
        <v>11373</v>
      </c>
      <c r="O1117" s="16" t="s">
        <v>8256</v>
      </c>
      <c r="P1117" s="3">
        <v>41242</v>
      </c>
      <c r="Q1117" s="16" t="s">
        <v>455</v>
      </c>
      <c r="R1117" s="16" t="s">
        <v>11374</v>
      </c>
      <c r="S1117" s="16" t="s">
        <v>11375</v>
      </c>
      <c r="T1117" s="16" t="s">
        <v>14834</v>
      </c>
      <c r="U1117" s="16" t="s">
        <v>15017</v>
      </c>
      <c r="V1117" s="16">
        <v>22</v>
      </c>
      <c r="W1117" s="16">
        <v>45</v>
      </c>
      <c r="X1117" s="16">
        <v>37</v>
      </c>
      <c r="Y1117" s="16">
        <v>46</v>
      </c>
      <c r="Z1117" s="16">
        <v>9</v>
      </c>
      <c r="AA1117" s="16">
        <v>24</v>
      </c>
      <c r="AB1117" s="16" t="s">
        <v>455</v>
      </c>
      <c r="AC1117" s="16" t="s">
        <v>455</v>
      </c>
      <c r="AD1117" s="16" t="s">
        <v>455</v>
      </c>
    </row>
    <row r="1118" spans="1:30" s="16" customFormat="1" ht="14.25" customHeight="1">
      <c r="A1118" s="16">
        <v>4435</v>
      </c>
      <c r="B1118" s="16">
        <v>4435</v>
      </c>
      <c r="C1118" s="3">
        <v>41163</v>
      </c>
      <c r="D1118" s="3">
        <v>41208</v>
      </c>
      <c r="E1118" s="16" t="s">
        <v>1307</v>
      </c>
      <c r="F1118" s="16" t="s">
        <v>1308</v>
      </c>
      <c r="G1118" s="16" t="s">
        <v>7254</v>
      </c>
      <c r="H1118" s="16" t="s">
        <v>11376</v>
      </c>
      <c r="I1118" s="3">
        <v>41170</v>
      </c>
      <c r="J1118" s="16" t="s">
        <v>7258</v>
      </c>
      <c r="K1118" s="16" t="s">
        <v>7259</v>
      </c>
      <c r="L1118" s="16" t="s">
        <v>7256</v>
      </c>
      <c r="M1118" s="16" t="s">
        <v>7260</v>
      </c>
      <c r="N1118" s="16" t="s">
        <v>11377</v>
      </c>
      <c r="O1118" s="16" t="s">
        <v>6232</v>
      </c>
      <c r="P1118" s="3">
        <v>41241</v>
      </c>
      <c r="Q1118" s="16" t="s">
        <v>455</v>
      </c>
      <c r="R1118" s="16" t="s">
        <v>11378</v>
      </c>
      <c r="S1118" s="16" t="s">
        <v>11379</v>
      </c>
      <c r="T1118" s="16" t="s">
        <v>3997</v>
      </c>
      <c r="U1118" s="16" t="s">
        <v>15084</v>
      </c>
      <c r="V1118" s="16">
        <v>22</v>
      </c>
      <c r="W1118" s="16">
        <v>51</v>
      </c>
      <c r="X1118" s="16">
        <v>29</v>
      </c>
      <c r="Y1118" s="16">
        <v>46</v>
      </c>
      <c r="Z1118" s="16">
        <v>1</v>
      </c>
      <c r="AA1118" s="16">
        <v>48</v>
      </c>
      <c r="AB1118" s="16" t="s">
        <v>455</v>
      </c>
      <c r="AC1118" s="16" t="s">
        <v>455</v>
      </c>
      <c r="AD1118" s="16" t="s">
        <v>455</v>
      </c>
    </row>
    <row r="1119" spans="1:30" s="16" customFormat="1" ht="14.25" customHeight="1">
      <c r="A1119" s="16">
        <v>4433</v>
      </c>
      <c r="B1119" s="16">
        <v>4433</v>
      </c>
      <c r="C1119" s="3">
        <v>41163</v>
      </c>
      <c r="D1119" s="3">
        <v>41208</v>
      </c>
      <c r="E1119" s="16" t="s">
        <v>1307</v>
      </c>
      <c r="F1119" s="16" t="s">
        <v>1308</v>
      </c>
      <c r="G1119" s="16" t="s">
        <v>7254</v>
      </c>
      <c r="H1119" s="16" t="s">
        <v>11380</v>
      </c>
      <c r="I1119" s="3">
        <v>41170</v>
      </c>
      <c r="J1119" s="16" t="s">
        <v>7261</v>
      </c>
      <c r="K1119" s="16" t="s">
        <v>7262</v>
      </c>
      <c r="L1119" s="16" t="s">
        <v>7256</v>
      </c>
      <c r="M1119" s="16" t="s">
        <v>7263</v>
      </c>
      <c r="N1119" s="16" t="s">
        <v>11381</v>
      </c>
      <c r="O1119" s="16" t="s">
        <v>5289</v>
      </c>
      <c r="P1119" s="3">
        <v>41242</v>
      </c>
      <c r="Q1119" s="16" t="s">
        <v>455</v>
      </c>
      <c r="R1119" s="16" t="s">
        <v>11382</v>
      </c>
      <c r="S1119" s="16" t="s">
        <v>11383</v>
      </c>
      <c r="T1119" s="16" t="s">
        <v>3997</v>
      </c>
      <c r="U1119" s="16" t="s">
        <v>15026</v>
      </c>
      <c r="V1119" s="16">
        <v>22</v>
      </c>
      <c r="W1119" s="16">
        <v>44</v>
      </c>
      <c r="X1119" s="16">
        <v>48</v>
      </c>
      <c r="Y1119" s="16">
        <v>46</v>
      </c>
      <c r="Z1119" s="16">
        <v>8</v>
      </c>
      <c r="AA1119" s="16">
        <v>1</v>
      </c>
      <c r="AB1119" s="16" t="s">
        <v>455</v>
      </c>
      <c r="AC1119" s="16" t="s">
        <v>455</v>
      </c>
      <c r="AD1119" s="16" t="s">
        <v>455</v>
      </c>
    </row>
    <row r="1120" spans="1:30" s="16" customFormat="1" ht="14.25" customHeight="1">
      <c r="A1120" s="16">
        <v>4432</v>
      </c>
      <c r="B1120" s="16">
        <v>4432</v>
      </c>
      <c r="C1120" s="3">
        <v>41163</v>
      </c>
      <c r="D1120" s="3">
        <v>41208</v>
      </c>
      <c r="E1120" s="16" t="s">
        <v>1307</v>
      </c>
      <c r="F1120" s="16" t="s">
        <v>1308</v>
      </c>
      <c r="G1120" s="16" t="s">
        <v>2040</v>
      </c>
      <c r="H1120" s="16" t="s">
        <v>8276</v>
      </c>
      <c r="I1120" s="3">
        <v>41172</v>
      </c>
      <c r="J1120" s="16" t="s">
        <v>7264</v>
      </c>
      <c r="K1120" s="16" t="s">
        <v>7265</v>
      </c>
      <c r="L1120" s="16" t="s">
        <v>4438</v>
      </c>
      <c r="M1120" s="16">
        <v>3137146341</v>
      </c>
      <c r="N1120" s="16" t="s">
        <v>8420</v>
      </c>
      <c r="O1120" s="16" t="s">
        <v>6922</v>
      </c>
      <c r="P1120" s="3">
        <v>41193</v>
      </c>
      <c r="Q1120" s="16" t="s">
        <v>455</v>
      </c>
      <c r="R1120" s="16" t="s">
        <v>11384</v>
      </c>
      <c r="S1120" s="16" t="s">
        <v>11385</v>
      </c>
      <c r="T1120" s="16" t="s">
        <v>3997</v>
      </c>
      <c r="U1120" s="16" t="s">
        <v>15085</v>
      </c>
      <c r="V1120" s="16">
        <v>19</v>
      </c>
      <c r="W1120" s="16">
        <v>15</v>
      </c>
      <c r="X1120" s="16">
        <v>7</v>
      </c>
      <c r="Y1120" s="16">
        <v>44</v>
      </c>
      <c r="Z1120" s="16">
        <v>26</v>
      </c>
      <c r="AA1120" s="16">
        <v>55</v>
      </c>
      <c r="AB1120" s="16" t="s">
        <v>455</v>
      </c>
      <c r="AC1120" s="16" t="s">
        <v>455</v>
      </c>
      <c r="AD1120" s="16" t="s">
        <v>455</v>
      </c>
    </row>
    <row r="1121" spans="1:30" s="16" customFormat="1" ht="14.25" customHeight="1">
      <c r="A1121" s="16">
        <v>4413</v>
      </c>
      <c r="B1121" s="16">
        <v>4413</v>
      </c>
      <c r="C1121" s="3">
        <v>41163</v>
      </c>
      <c r="D1121" s="3">
        <v>41208</v>
      </c>
      <c r="E1121" s="16" t="s">
        <v>1307</v>
      </c>
      <c r="F1121" s="16" t="s">
        <v>1308</v>
      </c>
      <c r="G1121" s="16" t="s">
        <v>7266</v>
      </c>
      <c r="H1121" s="16" t="s">
        <v>12113</v>
      </c>
      <c r="I1121" s="3">
        <v>41186</v>
      </c>
      <c r="J1121" s="16" t="s">
        <v>7267</v>
      </c>
      <c r="K1121" s="16" t="s">
        <v>7268</v>
      </c>
      <c r="L1121" s="16" t="s">
        <v>7269</v>
      </c>
      <c r="M1121" s="16" t="s">
        <v>7270</v>
      </c>
      <c r="N1121" s="16" t="s">
        <v>12114</v>
      </c>
      <c r="O1121" s="16" t="s">
        <v>11991</v>
      </c>
      <c r="P1121" s="3">
        <v>41250</v>
      </c>
      <c r="Q1121" s="16" t="s">
        <v>455</v>
      </c>
      <c r="R1121" s="16" t="s">
        <v>12115</v>
      </c>
      <c r="S1121" s="16" t="s">
        <v>11386</v>
      </c>
      <c r="T1121" s="16" t="s">
        <v>3997</v>
      </c>
      <c r="U1121" s="16" t="s">
        <v>15086</v>
      </c>
      <c r="V1121" s="16">
        <v>20</v>
      </c>
      <c r="W1121" s="16">
        <v>26</v>
      </c>
      <c r="X1121" s="16">
        <v>44</v>
      </c>
      <c r="Y1121" s="16">
        <v>41</v>
      </c>
      <c r="Z1121" s="16">
        <v>52</v>
      </c>
      <c r="AA1121" s="16">
        <v>18</v>
      </c>
      <c r="AB1121" s="16" t="s">
        <v>455</v>
      </c>
      <c r="AC1121" s="16" t="s">
        <v>455</v>
      </c>
      <c r="AD1121" s="16" t="s">
        <v>455</v>
      </c>
    </row>
    <row r="1122" spans="1:30" s="16" customFormat="1" ht="14.25" customHeight="1">
      <c r="A1122" s="16">
        <v>4417</v>
      </c>
      <c r="B1122" s="16">
        <v>4417</v>
      </c>
      <c r="C1122" s="3">
        <v>41163</v>
      </c>
      <c r="D1122" s="3">
        <v>41222</v>
      </c>
      <c r="E1122" s="16" t="s">
        <v>1307</v>
      </c>
      <c r="F1122" s="16" t="s">
        <v>1308</v>
      </c>
      <c r="G1122" s="16" t="s">
        <v>7271</v>
      </c>
      <c r="H1122" s="16" t="s">
        <v>12116</v>
      </c>
      <c r="I1122" s="3">
        <v>41213</v>
      </c>
      <c r="J1122" s="16" t="s">
        <v>7272</v>
      </c>
      <c r="K1122" s="16" t="s">
        <v>7273</v>
      </c>
      <c r="L1122" s="16" t="s">
        <v>7274</v>
      </c>
      <c r="M1122" s="16" t="s">
        <v>7275</v>
      </c>
      <c r="N1122" s="16" t="s">
        <v>12629</v>
      </c>
      <c r="O1122" s="16" t="s">
        <v>11842</v>
      </c>
      <c r="P1122" s="3">
        <v>41255</v>
      </c>
      <c r="Q1122" s="28" t="s">
        <v>8438</v>
      </c>
      <c r="R1122" s="16" t="s">
        <v>12117</v>
      </c>
      <c r="S1122" s="16" t="s">
        <v>11387</v>
      </c>
      <c r="T1122" s="16" t="s">
        <v>3997</v>
      </c>
      <c r="U1122" s="16" t="s">
        <v>14877</v>
      </c>
      <c r="V1122" s="16">
        <v>18</v>
      </c>
      <c r="W1122" s="16">
        <v>39</v>
      </c>
      <c r="X1122" s="16">
        <v>50</v>
      </c>
      <c r="Y1122" s="16">
        <v>48</v>
      </c>
      <c r="Z1122" s="16">
        <v>12</v>
      </c>
      <c r="AA1122" s="16">
        <v>43</v>
      </c>
      <c r="AB1122" s="16" t="s">
        <v>455</v>
      </c>
      <c r="AC1122" s="16" t="s">
        <v>455</v>
      </c>
      <c r="AD1122" s="16" t="s">
        <v>455</v>
      </c>
    </row>
    <row r="1123" spans="1:30" s="16" customFormat="1" ht="14.25" customHeight="1">
      <c r="A1123" s="16">
        <v>4426</v>
      </c>
      <c r="B1123" s="16">
        <v>4426</v>
      </c>
      <c r="C1123" s="3">
        <v>41163</v>
      </c>
      <c r="D1123" s="3">
        <v>41222</v>
      </c>
      <c r="E1123" s="16" t="s">
        <v>1307</v>
      </c>
      <c r="F1123" s="16" t="s">
        <v>1308</v>
      </c>
      <c r="G1123" s="16" t="s">
        <v>7271</v>
      </c>
      <c r="H1123" s="16" t="s">
        <v>12758</v>
      </c>
      <c r="I1123" s="3">
        <v>41213</v>
      </c>
      <c r="J1123" s="16" t="s">
        <v>7276</v>
      </c>
      <c r="K1123" s="16" t="s">
        <v>7277</v>
      </c>
      <c r="L1123" s="16" t="s">
        <v>7278</v>
      </c>
      <c r="M1123" s="16" t="s">
        <v>7279</v>
      </c>
      <c r="N1123" s="16" t="s">
        <v>12759</v>
      </c>
      <c r="O1123" s="16" t="s">
        <v>11842</v>
      </c>
      <c r="P1123" s="3">
        <v>41257</v>
      </c>
      <c r="Q1123" s="28" t="s">
        <v>8439</v>
      </c>
      <c r="R1123" s="16" t="s">
        <v>12760</v>
      </c>
      <c r="S1123" s="16" t="s">
        <v>11388</v>
      </c>
      <c r="T1123" s="16" t="s">
        <v>14834</v>
      </c>
      <c r="U1123" s="16" t="s">
        <v>14969</v>
      </c>
      <c r="V1123" s="16">
        <v>18</v>
      </c>
      <c r="W1123" s="16">
        <v>39</v>
      </c>
      <c r="X1123" s="16">
        <v>27</v>
      </c>
      <c r="Y1123" s="16">
        <v>48</v>
      </c>
      <c r="Z1123" s="16">
        <v>10</v>
      </c>
      <c r="AA1123" s="16">
        <v>83</v>
      </c>
      <c r="AB1123" s="16" t="s">
        <v>455</v>
      </c>
      <c r="AC1123" s="16" t="s">
        <v>455</v>
      </c>
      <c r="AD1123" s="16" t="s">
        <v>455</v>
      </c>
    </row>
    <row r="1124" spans="1:30" s="16" customFormat="1" ht="14.25" customHeight="1">
      <c r="A1124" s="16">
        <v>4416</v>
      </c>
      <c r="B1124" s="16">
        <v>4416</v>
      </c>
      <c r="C1124" s="3">
        <v>41165</v>
      </c>
      <c r="D1124" s="3">
        <v>41224</v>
      </c>
      <c r="E1124" s="16" t="s">
        <v>1307</v>
      </c>
      <c r="F1124" s="16" t="s">
        <v>1308</v>
      </c>
      <c r="G1124" s="16" t="s">
        <v>7271</v>
      </c>
      <c r="H1124" s="16" t="s">
        <v>11955</v>
      </c>
      <c r="I1124" s="3">
        <v>41213</v>
      </c>
      <c r="J1124" s="16" t="s">
        <v>7280</v>
      </c>
      <c r="K1124" s="16" t="s">
        <v>7281</v>
      </c>
      <c r="L1124" s="16" t="s">
        <v>7278</v>
      </c>
      <c r="M1124" s="16" t="s">
        <v>7282</v>
      </c>
      <c r="N1124" s="16" t="s">
        <v>11956</v>
      </c>
      <c r="O1124" s="16" t="s">
        <v>11842</v>
      </c>
      <c r="P1124" s="3">
        <v>41250</v>
      </c>
      <c r="Q1124" s="28" t="s">
        <v>8440</v>
      </c>
      <c r="R1124" s="16" t="s">
        <v>11957</v>
      </c>
      <c r="S1124" s="16" t="s">
        <v>11389</v>
      </c>
      <c r="T1124" s="16" t="s">
        <v>14834</v>
      </c>
      <c r="U1124" s="16" t="s">
        <v>14926</v>
      </c>
      <c r="V1124" s="16">
        <v>18</v>
      </c>
      <c r="W1124" s="16">
        <v>32</v>
      </c>
      <c r="X1124" s="16">
        <v>5</v>
      </c>
      <c r="Y1124" s="16">
        <v>48</v>
      </c>
      <c r="Z1124" s="16">
        <v>11</v>
      </c>
      <c r="AA1124" s="16">
        <v>35</v>
      </c>
      <c r="AB1124" s="16" t="s">
        <v>455</v>
      </c>
      <c r="AC1124" s="16" t="s">
        <v>455</v>
      </c>
      <c r="AD1124" s="16" t="s">
        <v>455</v>
      </c>
    </row>
    <row r="1125" spans="1:30" s="16" customFormat="1" ht="14.25" customHeight="1">
      <c r="A1125" s="16">
        <v>4419</v>
      </c>
      <c r="B1125" s="16">
        <v>4419</v>
      </c>
      <c r="C1125" s="3">
        <v>41165</v>
      </c>
      <c r="D1125" s="3">
        <v>41224</v>
      </c>
      <c r="E1125" s="16" t="s">
        <v>1307</v>
      </c>
      <c r="F1125" s="16" t="s">
        <v>1308</v>
      </c>
      <c r="G1125" s="16" t="s">
        <v>7271</v>
      </c>
      <c r="H1125" s="16" t="s">
        <v>12630</v>
      </c>
      <c r="I1125" s="3">
        <v>41213</v>
      </c>
      <c r="J1125" s="16" t="s">
        <v>20519</v>
      </c>
      <c r="K1125" s="16" t="s">
        <v>7283</v>
      </c>
      <c r="L1125" s="16" t="s">
        <v>7284</v>
      </c>
      <c r="M1125" s="16" t="s">
        <v>7285</v>
      </c>
      <c r="N1125" s="16" t="s">
        <v>12631</v>
      </c>
      <c r="O1125" s="16" t="s">
        <v>11842</v>
      </c>
      <c r="P1125" s="3">
        <v>41255</v>
      </c>
      <c r="Q1125" s="28" t="s">
        <v>8441</v>
      </c>
      <c r="R1125" s="16" t="s">
        <v>12632</v>
      </c>
      <c r="S1125" s="16" t="s">
        <v>11390</v>
      </c>
      <c r="T1125" s="16" t="s">
        <v>14834</v>
      </c>
      <c r="U1125" s="16" t="s">
        <v>14926</v>
      </c>
      <c r="V1125" s="16">
        <v>18</v>
      </c>
      <c r="W1125" s="16">
        <v>40</v>
      </c>
      <c r="X1125" s="16">
        <v>12</v>
      </c>
      <c r="Y1125" s="16">
        <v>48</v>
      </c>
      <c r="Z1125" s="16">
        <v>11</v>
      </c>
      <c r="AA1125" s="16">
        <v>49</v>
      </c>
      <c r="AB1125" s="16" t="s">
        <v>455</v>
      </c>
      <c r="AC1125" s="16" t="s">
        <v>455</v>
      </c>
      <c r="AD1125" s="16" t="s">
        <v>455</v>
      </c>
    </row>
    <row r="1126" spans="1:30" s="16" customFormat="1" ht="14.25" customHeight="1">
      <c r="A1126" s="16">
        <v>4415</v>
      </c>
      <c r="B1126" s="16">
        <v>4415</v>
      </c>
      <c r="C1126" s="3">
        <v>41165</v>
      </c>
      <c r="D1126" s="3">
        <v>41217</v>
      </c>
      <c r="E1126" s="16" t="s">
        <v>1307</v>
      </c>
      <c r="F1126" s="16" t="s">
        <v>1308</v>
      </c>
      <c r="G1126" s="16" t="s">
        <v>7271</v>
      </c>
      <c r="H1126" s="16" t="s">
        <v>12118</v>
      </c>
      <c r="I1126" s="3">
        <v>41172</v>
      </c>
      <c r="J1126" s="16" t="s">
        <v>7286</v>
      </c>
      <c r="K1126" s="16" t="s">
        <v>7287</v>
      </c>
      <c r="L1126" s="16" t="s">
        <v>7288</v>
      </c>
      <c r="M1126" s="16" t="s">
        <v>7289</v>
      </c>
      <c r="N1126" s="16" t="s">
        <v>12119</v>
      </c>
      <c r="O1126" s="16" t="s">
        <v>11842</v>
      </c>
      <c r="P1126" s="3">
        <v>41254</v>
      </c>
      <c r="Q1126" s="28" t="s">
        <v>8442</v>
      </c>
      <c r="R1126" s="16" t="s">
        <v>12120</v>
      </c>
      <c r="S1126" s="16" t="s">
        <v>11391</v>
      </c>
      <c r="T1126" s="16" t="s">
        <v>14834</v>
      </c>
      <c r="U1126" s="16" t="s">
        <v>15087</v>
      </c>
      <c r="V1126" s="16">
        <v>18</v>
      </c>
      <c r="W1126" s="16">
        <v>39</v>
      </c>
      <c r="X1126" s="16">
        <v>45</v>
      </c>
      <c r="Y1126" s="16">
        <v>48</v>
      </c>
      <c r="Z1126" s="16">
        <v>12</v>
      </c>
      <c r="AA1126" s="16">
        <v>11</v>
      </c>
      <c r="AB1126" s="16" t="s">
        <v>455</v>
      </c>
      <c r="AC1126" s="16" t="s">
        <v>455</v>
      </c>
      <c r="AD1126" s="16" t="s">
        <v>455</v>
      </c>
    </row>
    <row r="1127" spans="1:30" s="16" customFormat="1" ht="14.25" customHeight="1">
      <c r="A1127" s="16">
        <v>4431</v>
      </c>
      <c r="B1127" s="16">
        <v>4431</v>
      </c>
      <c r="C1127" s="3">
        <v>41165</v>
      </c>
      <c r="D1127" s="3">
        <v>41224</v>
      </c>
      <c r="E1127" s="16" t="s">
        <v>1307</v>
      </c>
      <c r="F1127" s="16" t="s">
        <v>1308</v>
      </c>
      <c r="G1127" s="16" t="s">
        <v>7271</v>
      </c>
      <c r="H1127" s="16" t="s">
        <v>12761</v>
      </c>
      <c r="I1127" s="3">
        <v>41213</v>
      </c>
      <c r="J1127" s="16" t="s">
        <v>20520</v>
      </c>
      <c r="K1127" s="16" t="s">
        <v>7290</v>
      </c>
      <c r="L1127" s="16" t="s">
        <v>7278</v>
      </c>
      <c r="M1127" s="16" t="s">
        <v>7291</v>
      </c>
      <c r="N1127" s="16" t="s">
        <v>12762</v>
      </c>
      <c r="O1127" s="16" t="s">
        <v>11842</v>
      </c>
      <c r="P1127" s="3">
        <v>41257</v>
      </c>
      <c r="Q1127" s="28" t="s">
        <v>8443</v>
      </c>
      <c r="R1127" s="16" t="s">
        <v>12763</v>
      </c>
      <c r="S1127" s="16" t="s">
        <v>11392</v>
      </c>
      <c r="T1127" s="16" t="s">
        <v>14834</v>
      </c>
      <c r="U1127" s="16" t="s">
        <v>15037</v>
      </c>
      <c r="V1127" s="16">
        <v>18</v>
      </c>
      <c r="W1127" s="16">
        <v>38</v>
      </c>
      <c r="X1127" s="16">
        <v>56</v>
      </c>
      <c r="Y1127" s="16">
        <v>48</v>
      </c>
      <c r="Z1127" s="16">
        <v>11</v>
      </c>
      <c r="AA1127" s="16">
        <v>17</v>
      </c>
      <c r="AB1127" s="16" t="s">
        <v>455</v>
      </c>
      <c r="AC1127" s="16" t="s">
        <v>455</v>
      </c>
      <c r="AD1127" s="16" t="s">
        <v>455</v>
      </c>
    </row>
    <row r="1128" spans="1:30" s="16" customFormat="1" ht="14.25" customHeight="1">
      <c r="A1128" s="16">
        <v>4427</v>
      </c>
      <c r="B1128" s="16">
        <v>4427</v>
      </c>
      <c r="C1128" s="3">
        <v>41165</v>
      </c>
      <c r="D1128" s="3">
        <v>41224</v>
      </c>
      <c r="E1128" s="16" t="s">
        <v>1307</v>
      </c>
      <c r="F1128" s="16" t="s">
        <v>1308</v>
      </c>
      <c r="G1128" s="16" t="s">
        <v>7271</v>
      </c>
      <c r="H1128" s="16" t="s">
        <v>13615</v>
      </c>
      <c r="I1128" s="3">
        <v>41213</v>
      </c>
      <c r="J1128" s="16" t="s">
        <v>7292</v>
      </c>
      <c r="K1128" s="16" t="s">
        <v>7293</v>
      </c>
      <c r="L1128" s="16" t="s">
        <v>7294</v>
      </c>
      <c r="M1128" s="16" t="s">
        <v>7295</v>
      </c>
      <c r="N1128" s="16" t="s">
        <v>14098</v>
      </c>
      <c r="O1128" s="16" t="s">
        <v>11842</v>
      </c>
      <c r="P1128" s="3">
        <v>41284</v>
      </c>
      <c r="Q1128" s="28" t="s">
        <v>8444</v>
      </c>
      <c r="R1128" s="16" t="s">
        <v>13616</v>
      </c>
      <c r="S1128" s="16" t="s">
        <v>11393</v>
      </c>
      <c r="T1128" s="16" t="s">
        <v>14834</v>
      </c>
      <c r="U1128" s="16" t="s">
        <v>14926</v>
      </c>
      <c r="V1128" s="16">
        <v>18</v>
      </c>
      <c r="W1128" s="16">
        <v>40</v>
      </c>
      <c r="X1128" s="16">
        <v>7</v>
      </c>
      <c r="Y1128" s="16">
        <v>48</v>
      </c>
      <c r="Z1128" s="16">
        <v>10</v>
      </c>
      <c r="AA1128" s="16">
        <v>52</v>
      </c>
      <c r="AB1128" s="16" t="s">
        <v>455</v>
      </c>
      <c r="AC1128" s="16" t="s">
        <v>455</v>
      </c>
      <c r="AD1128" s="16" t="s">
        <v>455</v>
      </c>
    </row>
    <row r="1129" spans="1:30" s="16" customFormat="1" ht="14.25" customHeight="1">
      <c r="A1129" s="16">
        <v>4430</v>
      </c>
      <c r="B1129" s="16">
        <v>4430</v>
      </c>
      <c r="C1129" s="3">
        <v>41165</v>
      </c>
      <c r="D1129" s="3">
        <v>41224</v>
      </c>
      <c r="E1129" s="16" t="s">
        <v>1307</v>
      </c>
      <c r="F1129" s="16" t="s">
        <v>1308</v>
      </c>
      <c r="G1129" s="16" t="s">
        <v>7271</v>
      </c>
      <c r="H1129" s="16" t="s">
        <v>12633</v>
      </c>
      <c r="I1129" s="3">
        <v>41213</v>
      </c>
      <c r="J1129" s="16" t="s">
        <v>20521</v>
      </c>
      <c r="K1129" s="16" t="s">
        <v>7296</v>
      </c>
      <c r="L1129" s="16" t="s">
        <v>7297</v>
      </c>
      <c r="M1129" s="16" t="s">
        <v>7298</v>
      </c>
      <c r="N1129" s="16" t="s">
        <v>12634</v>
      </c>
      <c r="O1129" s="16" t="s">
        <v>11842</v>
      </c>
      <c r="P1129" s="3">
        <v>41255</v>
      </c>
      <c r="Q1129" s="28" t="s">
        <v>8445</v>
      </c>
      <c r="R1129" s="16" t="s">
        <v>12635</v>
      </c>
      <c r="S1129" s="16" t="s">
        <v>11394</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4.25" customHeight="1">
      <c r="A1130" s="16">
        <v>4429</v>
      </c>
      <c r="B1130" s="16">
        <v>4429</v>
      </c>
      <c r="C1130" s="3">
        <v>41165</v>
      </c>
      <c r="D1130" s="3">
        <v>41229</v>
      </c>
      <c r="E1130" s="16" t="s">
        <v>1307</v>
      </c>
      <c r="F1130" s="16" t="s">
        <v>14084</v>
      </c>
      <c r="G1130" s="16" t="s">
        <v>7271</v>
      </c>
      <c r="H1130" s="16" t="s">
        <v>16285</v>
      </c>
      <c r="I1130" s="3">
        <v>41213</v>
      </c>
      <c r="J1130" s="16" t="s">
        <v>20522</v>
      </c>
      <c r="K1130" s="16" t="s">
        <v>12764</v>
      </c>
      <c r="L1130" s="16" t="s">
        <v>7278</v>
      </c>
      <c r="M1130" s="16" t="s">
        <v>7299</v>
      </c>
      <c r="N1130" s="16" t="s">
        <v>16314</v>
      </c>
      <c r="O1130" s="16" t="s">
        <v>15354</v>
      </c>
      <c r="P1130" s="3">
        <v>41379</v>
      </c>
      <c r="Q1130" s="28" t="s">
        <v>8894</v>
      </c>
      <c r="R1130" s="16" t="s">
        <v>16286</v>
      </c>
      <c r="S1130" s="16" t="s">
        <v>11395</v>
      </c>
      <c r="T1130" s="16" t="s">
        <v>14834</v>
      </c>
      <c r="U1130" s="16" t="s">
        <v>15850</v>
      </c>
      <c r="V1130" s="16">
        <v>18</v>
      </c>
      <c r="W1130" s="16">
        <v>37</v>
      </c>
      <c r="X1130" s="16">
        <v>56</v>
      </c>
      <c r="Y1130" s="16">
        <v>48</v>
      </c>
      <c r="Z1130" s="16">
        <v>12</v>
      </c>
      <c r="AA1130" s="16">
        <v>1</v>
      </c>
      <c r="AB1130" s="16" t="s">
        <v>455</v>
      </c>
      <c r="AC1130" s="16" t="s">
        <v>455</v>
      </c>
      <c r="AD1130" s="16" t="s">
        <v>455</v>
      </c>
    </row>
    <row r="1131" spans="1:30" s="16" customFormat="1" ht="14.25" customHeight="1">
      <c r="A1131" s="16">
        <v>4428</v>
      </c>
      <c r="B1131" s="16">
        <v>4428</v>
      </c>
      <c r="C1131" s="3">
        <v>41165</v>
      </c>
      <c r="D1131" s="3">
        <v>41217</v>
      </c>
      <c r="E1131" s="16" t="s">
        <v>1307</v>
      </c>
      <c r="F1131" s="16" t="s">
        <v>1308</v>
      </c>
      <c r="G1131" s="16" t="s">
        <v>7271</v>
      </c>
      <c r="H1131" s="16" t="s">
        <v>12121</v>
      </c>
      <c r="I1131" s="3">
        <v>41172</v>
      </c>
      <c r="J1131" s="16" t="s">
        <v>20523</v>
      </c>
      <c r="K1131" s="16" t="s">
        <v>7300</v>
      </c>
      <c r="L1131" s="16" t="s">
        <v>7278</v>
      </c>
      <c r="M1131" s="16" t="s">
        <v>7301</v>
      </c>
      <c r="N1131" s="16" t="s">
        <v>12122</v>
      </c>
      <c r="O1131" s="16" t="s">
        <v>11912</v>
      </c>
      <c r="P1131" s="3">
        <v>41253</v>
      </c>
      <c r="Q1131" s="28" t="s">
        <v>8446</v>
      </c>
      <c r="R1131" s="16" t="s">
        <v>12123</v>
      </c>
      <c r="S1131" s="16" t="s">
        <v>11396</v>
      </c>
      <c r="T1131" s="16" t="s">
        <v>14834</v>
      </c>
      <c r="U1131" s="16" t="s">
        <v>14926</v>
      </c>
      <c r="V1131" s="16">
        <v>18</v>
      </c>
      <c r="W1131" s="16">
        <v>38</v>
      </c>
      <c r="X1131" s="16">
        <v>34</v>
      </c>
      <c r="Y1131" s="16">
        <v>48</v>
      </c>
      <c r="Z1131" s="16">
        <v>12</v>
      </c>
      <c r="AA1131" s="16">
        <v>10</v>
      </c>
      <c r="AB1131" s="16" t="s">
        <v>455</v>
      </c>
      <c r="AC1131" s="16" t="s">
        <v>455</v>
      </c>
      <c r="AD1131" s="16" t="s">
        <v>455</v>
      </c>
    </row>
    <row r="1132" spans="1:30" s="16" customFormat="1" ht="14.25" customHeight="1">
      <c r="A1132" s="16">
        <v>4418</v>
      </c>
      <c r="B1132" s="16">
        <v>4418</v>
      </c>
      <c r="C1132" s="3">
        <v>41165</v>
      </c>
      <c r="D1132" s="3">
        <v>41224</v>
      </c>
      <c r="E1132" s="16" t="s">
        <v>1307</v>
      </c>
      <c r="F1132" s="16" t="s">
        <v>1308</v>
      </c>
      <c r="G1132" s="16" t="s">
        <v>7271</v>
      </c>
      <c r="H1132" s="16" t="s">
        <v>12124</v>
      </c>
      <c r="I1132" s="3">
        <v>41213</v>
      </c>
      <c r="J1132" s="16" t="s">
        <v>20524</v>
      </c>
      <c r="K1132" s="16" t="s">
        <v>7302</v>
      </c>
      <c r="L1132" s="16" t="s">
        <v>7274</v>
      </c>
      <c r="M1132" s="16" t="s">
        <v>7303</v>
      </c>
      <c r="N1132" s="16" t="s">
        <v>12125</v>
      </c>
      <c r="O1132" s="16" t="s">
        <v>11912</v>
      </c>
      <c r="P1132" s="3">
        <v>41253</v>
      </c>
      <c r="Q1132" s="28" t="s">
        <v>8447</v>
      </c>
      <c r="R1132" s="16" t="s">
        <v>12126</v>
      </c>
      <c r="S1132" s="16" t="s">
        <v>11397</v>
      </c>
      <c r="T1132" s="16" t="s">
        <v>3997</v>
      </c>
      <c r="U1132" s="16" t="s">
        <v>14838</v>
      </c>
      <c r="V1132" s="16">
        <v>18</v>
      </c>
      <c r="W1132" s="16">
        <v>39</v>
      </c>
      <c r="X1132" s="16">
        <v>42</v>
      </c>
      <c r="Y1132" s="16">
        <v>48</v>
      </c>
      <c r="Z1132" s="16">
        <v>12</v>
      </c>
      <c r="AA1132" s="16">
        <v>38</v>
      </c>
      <c r="AB1132" s="16" t="s">
        <v>455</v>
      </c>
      <c r="AC1132" s="16" t="s">
        <v>455</v>
      </c>
      <c r="AD1132" s="16" t="s">
        <v>455</v>
      </c>
    </row>
    <row r="1133" spans="1:30" s="16" customFormat="1" ht="14.25" customHeight="1">
      <c r="A1133" s="16">
        <v>4425</v>
      </c>
      <c r="B1133" s="16">
        <v>4425</v>
      </c>
      <c r="C1133" s="3">
        <v>41165</v>
      </c>
      <c r="D1133" s="3">
        <v>41224</v>
      </c>
      <c r="E1133" s="16" t="s">
        <v>1307</v>
      </c>
      <c r="F1133" s="16" t="s">
        <v>1308</v>
      </c>
      <c r="G1133" s="16" t="s">
        <v>7271</v>
      </c>
      <c r="H1133" s="16" t="s">
        <v>12127</v>
      </c>
      <c r="I1133" s="3">
        <v>41213</v>
      </c>
      <c r="J1133" s="16" t="s">
        <v>20525</v>
      </c>
      <c r="K1133" s="16" t="s">
        <v>7304</v>
      </c>
      <c r="L1133" s="16" t="s">
        <v>7305</v>
      </c>
      <c r="M1133" s="16" t="s">
        <v>7306</v>
      </c>
      <c r="N1133" s="16" t="s">
        <v>12128</v>
      </c>
      <c r="O1133" s="16" t="s">
        <v>11842</v>
      </c>
      <c r="P1133" s="3">
        <v>41253</v>
      </c>
      <c r="Q1133" s="28" t="s">
        <v>8448</v>
      </c>
      <c r="R1133" s="16" t="s">
        <v>12129</v>
      </c>
      <c r="S1133" s="16" t="s">
        <v>11398</v>
      </c>
      <c r="T1133" s="16" t="s">
        <v>14834</v>
      </c>
      <c r="U1133" s="16" t="s">
        <v>15037</v>
      </c>
      <c r="V1133" s="16">
        <v>18</v>
      </c>
      <c r="W1133" s="16">
        <v>37</v>
      </c>
      <c r="X1133" s="16">
        <v>57</v>
      </c>
      <c r="Y1133" s="16">
        <v>48</v>
      </c>
      <c r="Z1133" s="16">
        <v>12</v>
      </c>
      <c r="AA1133" s="16">
        <v>45</v>
      </c>
      <c r="AB1133" s="16" t="s">
        <v>455</v>
      </c>
      <c r="AC1133" s="16" t="s">
        <v>455</v>
      </c>
      <c r="AD1133" s="16" t="s">
        <v>455</v>
      </c>
    </row>
    <row r="1134" spans="1:30" s="16" customFormat="1" ht="14.25" customHeight="1">
      <c r="A1134" s="16">
        <v>4424</v>
      </c>
      <c r="B1134" s="16">
        <v>4424</v>
      </c>
      <c r="C1134" s="3">
        <v>41165</v>
      </c>
      <c r="D1134" s="3">
        <v>41224</v>
      </c>
      <c r="E1134" s="16" t="s">
        <v>1307</v>
      </c>
      <c r="F1134" s="16" t="s">
        <v>1308</v>
      </c>
      <c r="G1134" s="16" t="s">
        <v>7271</v>
      </c>
      <c r="H1134" s="16" t="s">
        <v>11958</v>
      </c>
      <c r="I1134" s="3">
        <v>41213</v>
      </c>
      <c r="J1134" s="16" t="s">
        <v>7307</v>
      </c>
      <c r="K1134" s="16" t="s">
        <v>7308</v>
      </c>
      <c r="L1134" s="16" t="s">
        <v>7309</v>
      </c>
      <c r="M1134" s="16" t="s">
        <v>7310</v>
      </c>
      <c r="N1134" s="16" t="s">
        <v>11959</v>
      </c>
      <c r="O1134" s="16" t="s">
        <v>11842</v>
      </c>
      <c r="P1134" s="3">
        <v>41248</v>
      </c>
      <c r="Q1134" s="28" t="s">
        <v>8449</v>
      </c>
      <c r="R1134" s="16" t="s">
        <v>11960</v>
      </c>
      <c r="S1134" s="16" t="s">
        <v>11399</v>
      </c>
      <c r="T1134" s="16" t="s">
        <v>3997</v>
      </c>
      <c r="U1134" s="16" t="s">
        <v>14855</v>
      </c>
      <c r="V1134" s="16">
        <v>18</v>
      </c>
      <c r="W1134" s="16">
        <v>37</v>
      </c>
      <c r="X1134" s="16">
        <v>33</v>
      </c>
      <c r="Y1134" s="16">
        <v>48</v>
      </c>
      <c r="Z1134" s="16">
        <v>11</v>
      </c>
      <c r="AA1134" s="16">
        <v>30</v>
      </c>
      <c r="AB1134" s="16" t="s">
        <v>455</v>
      </c>
      <c r="AC1134" s="16" t="s">
        <v>455</v>
      </c>
      <c r="AD1134" s="16" t="s">
        <v>455</v>
      </c>
    </row>
    <row r="1135" spans="1:30" s="16" customFormat="1" ht="14.25" customHeight="1">
      <c r="A1135" s="16">
        <v>4423</v>
      </c>
      <c r="B1135" s="16">
        <v>4423</v>
      </c>
      <c r="C1135" s="3">
        <v>41165</v>
      </c>
      <c r="D1135" s="3">
        <v>41224</v>
      </c>
      <c r="E1135" s="16" t="s">
        <v>1307</v>
      </c>
      <c r="F1135" s="16" t="s">
        <v>14084</v>
      </c>
      <c r="G1135" s="16" t="s">
        <v>7271</v>
      </c>
      <c r="H1135" s="16" t="s">
        <v>16287</v>
      </c>
      <c r="I1135" s="3">
        <v>41213</v>
      </c>
      <c r="J1135" s="16" t="s">
        <v>8565</v>
      </c>
      <c r="K1135" s="16" t="s">
        <v>8566</v>
      </c>
      <c r="L1135" s="16" t="s">
        <v>7309</v>
      </c>
      <c r="M1135" s="16" t="s">
        <v>8567</v>
      </c>
      <c r="N1135" s="16" t="s">
        <v>16288</v>
      </c>
      <c r="O1135" s="16" t="s">
        <v>15354</v>
      </c>
      <c r="P1135" s="3">
        <v>41376</v>
      </c>
      <c r="Q1135" s="28" t="s">
        <v>8450</v>
      </c>
      <c r="R1135" s="16" t="s">
        <v>16289</v>
      </c>
      <c r="S1135" s="16" t="s">
        <v>11400</v>
      </c>
      <c r="T1135" s="16" t="s">
        <v>14834</v>
      </c>
      <c r="U1135" s="16" t="s">
        <v>15850</v>
      </c>
      <c r="V1135" s="16">
        <v>18</v>
      </c>
      <c r="W1135" s="16">
        <v>38</v>
      </c>
      <c r="X1135" s="16">
        <v>0</v>
      </c>
      <c r="Y1135" s="16">
        <v>48</v>
      </c>
      <c r="Z1135" s="16">
        <v>11</v>
      </c>
      <c r="AA1135" s="16">
        <v>35</v>
      </c>
      <c r="AB1135" s="16" t="s">
        <v>455</v>
      </c>
      <c r="AC1135" s="16" t="s">
        <v>455</v>
      </c>
      <c r="AD1135" s="16" t="s">
        <v>455</v>
      </c>
    </row>
    <row r="1136" spans="1:30" s="16" customFormat="1" ht="14.25" customHeight="1">
      <c r="A1136" s="16">
        <v>4422</v>
      </c>
      <c r="B1136" s="16">
        <v>4422</v>
      </c>
      <c r="C1136" s="3">
        <v>41165</v>
      </c>
      <c r="D1136" s="3">
        <v>41224</v>
      </c>
      <c r="E1136" s="16" t="s">
        <v>1307</v>
      </c>
      <c r="F1136" s="16" t="s">
        <v>1308</v>
      </c>
      <c r="G1136" s="16" t="s">
        <v>7271</v>
      </c>
      <c r="H1136" s="16" t="s">
        <v>11401</v>
      </c>
      <c r="I1136" s="3">
        <v>41213</v>
      </c>
      <c r="J1136" s="16" t="s">
        <v>20526</v>
      </c>
      <c r="K1136" s="16" t="s">
        <v>7311</v>
      </c>
      <c r="L1136" s="16" t="s">
        <v>7312</v>
      </c>
      <c r="M1136" s="16" t="s">
        <v>7313</v>
      </c>
      <c r="N1136" s="16" t="s">
        <v>11857</v>
      </c>
      <c r="O1136" s="16" t="s">
        <v>11842</v>
      </c>
      <c r="P1136" s="3">
        <v>41247</v>
      </c>
      <c r="Q1136" s="28" t="s">
        <v>8451</v>
      </c>
      <c r="R1136" s="16" t="s">
        <v>11402</v>
      </c>
      <c r="S1136" s="16" t="s">
        <v>11403</v>
      </c>
      <c r="T1136" s="16" t="s">
        <v>3997</v>
      </c>
      <c r="U1136" s="16" t="s">
        <v>15088</v>
      </c>
      <c r="V1136" s="16">
        <v>18</v>
      </c>
      <c r="W1136" s="16">
        <v>38</v>
      </c>
      <c r="X1136" s="16">
        <v>16</v>
      </c>
      <c r="Y1136" s="16">
        <v>48</v>
      </c>
      <c r="Z1136" s="16">
        <v>10</v>
      </c>
      <c r="AA1136" s="16">
        <v>39</v>
      </c>
      <c r="AB1136" s="16" t="s">
        <v>455</v>
      </c>
      <c r="AC1136" s="16" t="s">
        <v>455</v>
      </c>
      <c r="AD1136" s="16" t="s">
        <v>455</v>
      </c>
    </row>
    <row r="1137" spans="1:30" s="16" customFormat="1" ht="14.25" customHeight="1">
      <c r="A1137" s="16">
        <v>4421</v>
      </c>
      <c r="B1137" s="16">
        <v>4421</v>
      </c>
      <c r="C1137" s="3">
        <v>41165</v>
      </c>
      <c r="D1137" s="3">
        <v>41224</v>
      </c>
      <c r="E1137" s="16" t="s">
        <v>1307</v>
      </c>
      <c r="F1137" s="16" t="s">
        <v>1308</v>
      </c>
      <c r="G1137" s="16" t="s">
        <v>7271</v>
      </c>
      <c r="H1137" s="16" t="s">
        <v>12636</v>
      </c>
      <c r="I1137" s="3">
        <v>41213</v>
      </c>
      <c r="J1137" s="16" t="s">
        <v>7314</v>
      </c>
      <c r="K1137" s="16" t="s">
        <v>7315</v>
      </c>
      <c r="L1137" s="16" t="s">
        <v>7316</v>
      </c>
      <c r="M1137" s="16" t="s">
        <v>7317</v>
      </c>
      <c r="N1137" s="16" t="s">
        <v>12637</v>
      </c>
      <c r="O1137" s="16" t="s">
        <v>11842</v>
      </c>
      <c r="P1137" s="3">
        <v>41256</v>
      </c>
      <c r="Q1137" s="28" t="s">
        <v>8452</v>
      </c>
      <c r="R1137" s="16" t="s">
        <v>12638</v>
      </c>
      <c r="S1137" s="16" t="s">
        <v>11404</v>
      </c>
      <c r="T1137" s="16" t="s">
        <v>14834</v>
      </c>
      <c r="U1137" s="16" t="s">
        <v>15089</v>
      </c>
      <c r="V1137" s="16">
        <v>18</v>
      </c>
      <c r="W1137" s="16">
        <v>40</v>
      </c>
      <c r="X1137" s="16">
        <v>30</v>
      </c>
      <c r="Y1137" s="16">
        <v>48</v>
      </c>
      <c r="Z1137" s="16">
        <v>10</v>
      </c>
      <c r="AA1137" s="16">
        <v>25</v>
      </c>
      <c r="AB1137" s="16" t="s">
        <v>455</v>
      </c>
      <c r="AC1137" s="16" t="s">
        <v>455</v>
      </c>
      <c r="AD1137" s="16" t="s">
        <v>455</v>
      </c>
    </row>
    <row r="1138" spans="1:30" s="16" customFormat="1" ht="14.25" customHeight="1">
      <c r="A1138" s="16">
        <v>4420</v>
      </c>
      <c r="B1138" s="16">
        <v>4420</v>
      </c>
      <c r="C1138" s="3">
        <v>41165</v>
      </c>
      <c r="D1138" s="3">
        <v>41224</v>
      </c>
      <c r="E1138" s="16" t="s">
        <v>1307</v>
      </c>
      <c r="F1138" s="16" t="s">
        <v>1308</v>
      </c>
      <c r="G1138" s="16" t="s">
        <v>7271</v>
      </c>
      <c r="H1138" s="16" t="s">
        <v>11858</v>
      </c>
      <c r="I1138" s="3">
        <v>41213</v>
      </c>
      <c r="J1138" s="16" t="s">
        <v>5669</v>
      </c>
      <c r="K1138" s="16" t="s">
        <v>7318</v>
      </c>
      <c r="L1138" s="16" t="s">
        <v>7319</v>
      </c>
      <c r="M1138" s="16" t="s">
        <v>20527</v>
      </c>
      <c r="N1138" s="16" t="s">
        <v>11961</v>
      </c>
      <c r="O1138" s="16" t="s">
        <v>11912</v>
      </c>
      <c r="P1138" s="3">
        <v>41248</v>
      </c>
      <c r="Q1138" s="28" t="s">
        <v>8453</v>
      </c>
      <c r="R1138" s="16" t="s">
        <v>11859</v>
      </c>
      <c r="S1138" s="16" t="s">
        <v>11405</v>
      </c>
      <c r="T1138" s="16" t="s">
        <v>3997</v>
      </c>
      <c r="U1138" s="16" t="s">
        <v>15090</v>
      </c>
      <c r="V1138" s="16">
        <v>18</v>
      </c>
      <c r="W1138" s="16">
        <v>37</v>
      </c>
      <c r="X1138" s="16">
        <v>52</v>
      </c>
      <c r="Y1138" s="16">
        <v>48</v>
      </c>
      <c r="Z1138" s="16">
        <v>11</v>
      </c>
      <c r="AA1138" s="16">
        <v>4</v>
      </c>
      <c r="AB1138" s="16" t="s">
        <v>455</v>
      </c>
      <c r="AC1138" s="16" t="s">
        <v>455</v>
      </c>
      <c r="AD1138" s="16" t="s">
        <v>455</v>
      </c>
    </row>
    <row r="1139" spans="1:30" s="16" customFormat="1" ht="14.25" customHeight="1">
      <c r="A1139" s="16">
        <v>4414</v>
      </c>
      <c r="B1139" s="16">
        <v>4414</v>
      </c>
      <c r="C1139" s="3">
        <v>41165</v>
      </c>
      <c r="D1139" s="3">
        <v>41217</v>
      </c>
      <c r="E1139" s="16" t="s">
        <v>1307</v>
      </c>
      <c r="F1139" s="16" t="s">
        <v>14084</v>
      </c>
      <c r="G1139" s="16" t="s">
        <v>7271</v>
      </c>
      <c r="H1139" s="16" t="s">
        <v>16290</v>
      </c>
      <c r="I1139" s="3">
        <v>41172</v>
      </c>
      <c r="J1139" s="16" t="s">
        <v>7320</v>
      </c>
      <c r="K1139" s="16" t="s">
        <v>14746</v>
      </c>
      <c r="L1139" s="16" t="s">
        <v>7278</v>
      </c>
      <c r="M1139" s="16" t="s">
        <v>7321</v>
      </c>
      <c r="N1139" s="16" t="s">
        <v>16291</v>
      </c>
      <c r="O1139" s="16" t="s">
        <v>15354</v>
      </c>
      <c r="P1139" s="3">
        <v>41375</v>
      </c>
      <c r="Q1139" s="28" t="s">
        <v>8454</v>
      </c>
      <c r="R1139" s="16" t="s">
        <v>16292</v>
      </c>
      <c r="S1139" s="16" t="s">
        <v>11406</v>
      </c>
      <c r="T1139" s="16" t="s">
        <v>14834</v>
      </c>
      <c r="U1139" s="16" t="s">
        <v>14853</v>
      </c>
      <c r="V1139" s="16">
        <v>18</v>
      </c>
      <c r="W1139" s="16">
        <v>38</v>
      </c>
      <c r="X1139" s="16">
        <v>10</v>
      </c>
      <c r="Y1139" s="16">
        <v>48</v>
      </c>
      <c r="Z1139" s="16">
        <v>10</v>
      </c>
      <c r="AA1139" s="16">
        <v>47</v>
      </c>
      <c r="AB1139" s="16" t="s">
        <v>455</v>
      </c>
      <c r="AC1139" s="16" t="s">
        <v>455</v>
      </c>
      <c r="AD1139" s="16" t="s">
        <v>455</v>
      </c>
    </row>
    <row r="1140" spans="1:30" s="16" customFormat="1" ht="14.25" customHeight="1">
      <c r="A1140" s="16" t="s">
        <v>8172</v>
      </c>
      <c r="B1140" s="16">
        <v>4412</v>
      </c>
      <c r="C1140" s="3">
        <v>41165</v>
      </c>
      <c r="D1140" s="3">
        <v>41210</v>
      </c>
      <c r="E1140" s="16" t="s">
        <v>1370</v>
      </c>
      <c r="F1140" s="16" t="s">
        <v>1308</v>
      </c>
      <c r="G1140" s="16" t="s">
        <v>1544</v>
      </c>
      <c r="H1140" s="16" t="s">
        <v>7862</v>
      </c>
      <c r="I1140" s="3">
        <v>41170</v>
      </c>
      <c r="J1140" s="16" t="s">
        <v>7322</v>
      </c>
      <c r="K1140" s="16" t="s">
        <v>7323</v>
      </c>
      <c r="L1140" s="16" t="s">
        <v>7324</v>
      </c>
      <c r="M1140" s="16" t="s">
        <v>7325</v>
      </c>
      <c r="N1140" s="16" t="s">
        <v>455</v>
      </c>
      <c r="O1140" s="16" t="s">
        <v>455</v>
      </c>
      <c r="P1140" s="16" t="s">
        <v>455</v>
      </c>
      <c r="Q1140" s="28" t="s">
        <v>455</v>
      </c>
      <c r="R1140" s="16" t="s">
        <v>10067</v>
      </c>
      <c r="S1140" s="16" t="s">
        <v>11407</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4.25" customHeight="1">
      <c r="A1141" s="16">
        <v>4411</v>
      </c>
      <c r="B1141" s="16">
        <v>4411</v>
      </c>
      <c r="C1141" s="3">
        <v>41165</v>
      </c>
      <c r="D1141" s="3">
        <v>41210</v>
      </c>
      <c r="E1141" s="16" t="s">
        <v>1307</v>
      </c>
      <c r="F1141" s="16" t="s">
        <v>1308</v>
      </c>
      <c r="G1141" s="16" t="s">
        <v>1544</v>
      </c>
      <c r="H1141" s="16" t="s">
        <v>8421</v>
      </c>
      <c r="I1141" s="3">
        <v>41170</v>
      </c>
      <c r="J1141" s="16" t="s">
        <v>20431</v>
      </c>
      <c r="K1141" s="16" t="s">
        <v>7326</v>
      </c>
      <c r="L1141" s="16" t="s">
        <v>7324</v>
      </c>
      <c r="M1141" s="16" t="s">
        <v>7327</v>
      </c>
      <c r="N1141" s="16" t="s">
        <v>8485</v>
      </c>
      <c r="O1141" s="16" t="s">
        <v>4884</v>
      </c>
      <c r="P1141" s="3">
        <v>41198</v>
      </c>
      <c r="Q1141" s="28" t="s">
        <v>455</v>
      </c>
      <c r="R1141" s="16" t="s">
        <v>11408</v>
      </c>
      <c r="S1141" s="16" t="s">
        <v>11409</v>
      </c>
      <c r="T1141" s="16" t="s">
        <v>3997</v>
      </c>
      <c r="U1141" s="16" t="s">
        <v>14974</v>
      </c>
      <c r="V1141" s="16">
        <v>18</v>
      </c>
      <c r="W1141" s="16">
        <v>28</v>
      </c>
      <c r="X1141" s="16">
        <v>14</v>
      </c>
      <c r="Y1141" s="16">
        <v>47</v>
      </c>
      <c r="Z1141" s="16">
        <v>24</v>
      </c>
      <c r="AA1141" s="16">
        <v>59</v>
      </c>
      <c r="AB1141" s="16" t="s">
        <v>455</v>
      </c>
      <c r="AC1141" s="16" t="s">
        <v>455</v>
      </c>
      <c r="AD1141" s="16" t="s">
        <v>455</v>
      </c>
    </row>
    <row r="1142" spans="1:30" s="16" customFormat="1" ht="14.25" customHeight="1">
      <c r="A1142" s="16">
        <v>4410</v>
      </c>
      <c r="B1142" s="16">
        <v>4410</v>
      </c>
      <c r="C1142" s="3">
        <v>41165</v>
      </c>
      <c r="D1142" s="3">
        <v>41210</v>
      </c>
      <c r="E1142" s="16" t="s">
        <v>1307</v>
      </c>
      <c r="F1142" s="16" t="s">
        <v>14084</v>
      </c>
      <c r="G1142" s="16" t="s">
        <v>1544</v>
      </c>
      <c r="H1142" s="16" t="s">
        <v>8277</v>
      </c>
      <c r="I1142" s="3">
        <v>41187</v>
      </c>
      <c r="J1142" s="16" t="s">
        <v>20431</v>
      </c>
      <c r="K1142" s="16" t="s">
        <v>7328</v>
      </c>
      <c r="L1142" s="16" t="s">
        <v>7324</v>
      </c>
      <c r="M1142" s="16" t="s">
        <v>7329</v>
      </c>
      <c r="N1142" s="16" t="s">
        <v>18695</v>
      </c>
      <c r="O1142" s="16" t="s">
        <v>14581</v>
      </c>
      <c r="P1142" s="3">
        <v>41411</v>
      </c>
      <c r="Q1142" s="28" t="s">
        <v>455</v>
      </c>
      <c r="R1142" s="16" t="s">
        <v>11410</v>
      </c>
      <c r="S1142" s="16" t="s">
        <v>11410</v>
      </c>
      <c r="T1142" s="16" t="s">
        <v>14834</v>
      </c>
      <c r="U1142" s="16" t="s">
        <v>14926</v>
      </c>
      <c r="V1142" s="16">
        <v>18</v>
      </c>
      <c r="W1142" s="16">
        <v>29</v>
      </c>
      <c r="X1142" s="16">
        <v>33</v>
      </c>
      <c r="Y1142" s="16">
        <v>47</v>
      </c>
      <c r="Z1142" s="16">
        <v>24</v>
      </c>
      <c r="AA1142" s="16">
        <v>30</v>
      </c>
      <c r="AB1142" s="16" t="s">
        <v>455</v>
      </c>
      <c r="AC1142" s="16" t="s">
        <v>455</v>
      </c>
      <c r="AD1142" s="16" t="s">
        <v>455</v>
      </c>
    </row>
    <row r="1143" spans="1:30" s="16" customFormat="1" ht="14.25" customHeight="1">
      <c r="A1143" s="16">
        <v>4403</v>
      </c>
      <c r="B1143" s="16">
        <v>4403</v>
      </c>
      <c r="C1143" s="3">
        <v>41165</v>
      </c>
      <c r="D1143" s="3">
        <v>41210</v>
      </c>
      <c r="E1143" s="16" t="s">
        <v>1307</v>
      </c>
      <c r="F1143" s="16" t="s">
        <v>1308</v>
      </c>
      <c r="G1143" s="16" t="s">
        <v>1817</v>
      </c>
      <c r="H1143" s="16" t="s">
        <v>9329</v>
      </c>
      <c r="I1143" s="3">
        <v>41169</v>
      </c>
      <c r="J1143" s="16" t="s">
        <v>7330</v>
      </c>
      <c r="K1143" s="16" t="s">
        <v>7331</v>
      </c>
      <c r="L1143" s="16" t="s">
        <v>4375</v>
      </c>
      <c r="M1143" s="16" t="s">
        <v>7332</v>
      </c>
      <c r="N1143" s="16" t="s">
        <v>9330</v>
      </c>
      <c r="O1143" s="16" t="s">
        <v>6136</v>
      </c>
      <c r="P1143" s="3">
        <v>41239</v>
      </c>
      <c r="Q1143" s="28" t="s">
        <v>455</v>
      </c>
      <c r="R1143" s="16" t="s">
        <v>11411</v>
      </c>
      <c r="S1143" s="16" t="s">
        <v>11412</v>
      </c>
      <c r="T1143" s="16" t="s">
        <v>14834</v>
      </c>
      <c r="U1143" s="16" t="s">
        <v>15037</v>
      </c>
      <c r="V1143" s="16">
        <v>19</v>
      </c>
      <c r="W1143" s="16">
        <v>45</v>
      </c>
      <c r="X1143" s="16">
        <v>13</v>
      </c>
      <c r="Y1143" s="16">
        <v>44</v>
      </c>
      <c r="Z1143" s="16">
        <v>53</v>
      </c>
      <c r="AA1143" s="16">
        <v>51</v>
      </c>
      <c r="AB1143" s="16" t="s">
        <v>455</v>
      </c>
      <c r="AC1143" s="16" t="s">
        <v>455</v>
      </c>
      <c r="AD1143" s="16" t="s">
        <v>455</v>
      </c>
    </row>
    <row r="1144" spans="1:30" s="16" customFormat="1" ht="14.25" customHeight="1">
      <c r="A1144" s="16">
        <v>4402</v>
      </c>
      <c r="B1144" s="16">
        <v>4402</v>
      </c>
      <c r="C1144" s="3">
        <v>41165</v>
      </c>
      <c r="D1144" s="3">
        <v>41210</v>
      </c>
      <c r="E1144" s="16" t="s">
        <v>1307</v>
      </c>
      <c r="F1144" s="16" t="s">
        <v>1540</v>
      </c>
      <c r="G1144" s="16" t="s">
        <v>1725</v>
      </c>
      <c r="H1144" s="16" t="s">
        <v>7993</v>
      </c>
      <c r="I1144" s="3">
        <v>41169</v>
      </c>
      <c r="J1144" s="16" t="s">
        <v>7333</v>
      </c>
      <c r="K1144" s="16" t="s">
        <v>7334</v>
      </c>
      <c r="L1144" s="16" t="s">
        <v>4326</v>
      </c>
      <c r="M1144" s="16" t="s">
        <v>14747</v>
      </c>
      <c r="N1144" s="16" t="s">
        <v>14748</v>
      </c>
      <c r="O1144" s="16" t="s">
        <v>6632</v>
      </c>
      <c r="P1144" s="3">
        <v>41306</v>
      </c>
      <c r="Q1144" s="28" t="s">
        <v>455</v>
      </c>
      <c r="R1144" s="16" t="s">
        <v>11413</v>
      </c>
      <c r="S1144" s="16" t="s">
        <v>11414</v>
      </c>
      <c r="T1144" s="16" t="s">
        <v>3997</v>
      </c>
      <c r="U1144" s="16" t="s">
        <v>15026</v>
      </c>
      <c r="V1144" s="16">
        <v>21</v>
      </c>
      <c r="W1144" s="16">
        <v>5</v>
      </c>
      <c r="X1144" s="16">
        <v>37</v>
      </c>
      <c r="Y1144" s="16">
        <v>45</v>
      </c>
      <c r="Z1144" s="16">
        <v>5</v>
      </c>
      <c r="AA1144" s="16">
        <v>13</v>
      </c>
      <c r="AB1144" s="16" t="s">
        <v>455</v>
      </c>
      <c r="AC1144" s="16" t="s">
        <v>455</v>
      </c>
      <c r="AD1144" s="16" t="s">
        <v>455</v>
      </c>
    </row>
    <row r="1145" spans="1:30" s="16" customFormat="1" ht="14.25" customHeight="1">
      <c r="A1145" s="16">
        <v>4401</v>
      </c>
      <c r="B1145" s="16">
        <v>4401</v>
      </c>
      <c r="C1145" s="3">
        <v>41165</v>
      </c>
      <c r="D1145" s="3">
        <v>41210</v>
      </c>
      <c r="E1145" s="16" t="s">
        <v>1307</v>
      </c>
      <c r="F1145" s="16" t="s">
        <v>11847</v>
      </c>
      <c r="G1145" s="16" t="s">
        <v>1849</v>
      </c>
      <c r="H1145" s="16" t="s">
        <v>12765</v>
      </c>
      <c r="I1145" s="3">
        <v>41169</v>
      </c>
      <c r="J1145" s="16" t="s">
        <v>7335</v>
      </c>
      <c r="K1145" s="16" t="s">
        <v>7336</v>
      </c>
      <c r="L1145" s="16" t="s">
        <v>4387</v>
      </c>
      <c r="M1145" s="16" t="s">
        <v>7337</v>
      </c>
      <c r="N1145" s="16" t="s">
        <v>12766</v>
      </c>
      <c r="O1145" s="16" t="s">
        <v>12721</v>
      </c>
      <c r="P1145" s="3">
        <v>41260</v>
      </c>
      <c r="Q1145" s="28" t="s">
        <v>455</v>
      </c>
      <c r="R1145" s="16" t="s">
        <v>12767</v>
      </c>
      <c r="S1145" s="16" t="s">
        <v>11415</v>
      </c>
      <c r="T1145" s="16" t="s">
        <v>3997</v>
      </c>
      <c r="U1145" s="16" t="s">
        <v>15026</v>
      </c>
      <c r="V1145" s="16">
        <v>20</v>
      </c>
      <c r="W1145" s="16">
        <v>19</v>
      </c>
      <c r="X1145" s="16">
        <v>44</v>
      </c>
      <c r="Y1145" s="16">
        <v>46</v>
      </c>
      <c r="Z1145" s="16">
        <v>22</v>
      </c>
      <c r="AA1145" s="16">
        <v>16</v>
      </c>
      <c r="AB1145" s="16" t="s">
        <v>455</v>
      </c>
      <c r="AC1145" s="16" t="s">
        <v>455</v>
      </c>
      <c r="AD1145" s="16" t="s">
        <v>455</v>
      </c>
    </row>
    <row r="1146" spans="1:30" s="16" customFormat="1" ht="14.25" customHeight="1">
      <c r="A1146" s="16">
        <v>4398</v>
      </c>
      <c r="B1146" s="16">
        <v>4398</v>
      </c>
      <c r="C1146" s="3">
        <v>41165</v>
      </c>
      <c r="D1146" s="3">
        <v>41210</v>
      </c>
      <c r="E1146" s="16" t="s">
        <v>1307</v>
      </c>
      <c r="F1146" s="16" t="s">
        <v>1308</v>
      </c>
      <c r="G1146" s="16" t="s">
        <v>1786</v>
      </c>
      <c r="H1146" s="16" t="s">
        <v>9474</v>
      </c>
      <c r="I1146" s="3">
        <v>41236</v>
      </c>
      <c r="J1146" s="16" t="s">
        <v>7338</v>
      </c>
      <c r="K1146" s="16" t="s">
        <v>7339</v>
      </c>
      <c r="L1146" s="16" t="s">
        <v>7340</v>
      </c>
      <c r="M1146" s="16" t="s">
        <v>7682</v>
      </c>
      <c r="N1146" s="16" t="s">
        <v>11416</v>
      </c>
      <c r="O1146" s="16" t="s">
        <v>9129</v>
      </c>
      <c r="P1146" s="3">
        <v>41240</v>
      </c>
      <c r="Q1146" s="28" t="s">
        <v>455</v>
      </c>
      <c r="R1146" s="16" t="s">
        <v>11417</v>
      </c>
      <c r="S1146" s="16" t="s">
        <v>11418</v>
      </c>
      <c r="T1146" s="16" t="s">
        <v>14834</v>
      </c>
      <c r="U1146" s="16" t="s">
        <v>14926</v>
      </c>
      <c r="V1146" s="16">
        <v>19</v>
      </c>
      <c r="W1146" s="16">
        <v>45</v>
      </c>
      <c r="X1146" s="16">
        <v>57</v>
      </c>
      <c r="Y1146" s="16">
        <v>44</v>
      </c>
      <c r="Z1146" s="16">
        <v>5</v>
      </c>
      <c r="AA1146" s="16">
        <v>13</v>
      </c>
      <c r="AB1146" s="16" t="s">
        <v>455</v>
      </c>
      <c r="AC1146" s="16" t="s">
        <v>455</v>
      </c>
      <c r="AD1146" s="16" t="s">
        <v>455</v>
      </c>
    </row>
    <row r="1147" spans="1:30" s="16" customFormat="1" ht="14.25" customHeight="1">
      <c r="A1147" s="16">
        <v>4397</v>
      </c>
      <c r="B1147" s="16">
        <v>4397</v>
      </c>
      <c r="C1147" s="3">
        <v>41165</v>
      </c>
      <c r="D1147" s="3">
        <v>41210</v>
      </c>
      <c r="E1147" s="16" t="s">
        <v>1307</v>
      </c>
      <c r="F1147" s="16" t="s">
        <v>1308</v>
      </c>
      <c r="G1147" s="16" t="s">
        <v>1108</v>
      </c>
      <c r="H1147" s="16" t="s">
        <v>11419</v>
      </c>
      <c r="I1147" s="3">
        <v>41172</v>
      </c>
      <c r="J1147" s="16" t="s">
        <v>7341</v>
      </c>
      <c r="K1147" s="16" t="s">
        <v>7342</v>
      </c>
      <c r="L1147" s="16" t="s">
        <v>4424</v>
      </c>
      <c r="M1147" s="16" t="s">
        <v>7343</v>
      </c>
      <c r="N1147" s="16" t="s">
        <v>11420</v>
      </c>
      <c r="O1147" s="16" t="s">
        <v>4593</v>
      </c>
      <c r="P1147" s="3">
        <v>41246</v>
      </c>
      <c r="Q1147" s="28" t="s">
        <v>455</v>
      </c>
      <c r="R1147" s="16" t="s">
        <v>11421</v>
      </c>
      <c r="S1147" s="16" t="s">
        <v>11422</v>
      </c>
      <c r="T1147" s="16" t="s">
        <v>3997</v>
      </c>
      <c r="U1147" s="16" t="s">
        <v>14960</v>
      </c>
      <c r="V1147" s="16">
        <v>20</v>
      </c>
      <c r="W1147" s="16">
        <v>19</v>
      </c>
      <c r="X1147" s="16">
        <v>2</v>
      </c>
      <c r="Y1147" s="16">
        <v>42</v>
      </c>
      <c r="Z1147" s="16">
        <v>36</v>
      </c>
      <c r="AA1147" s="16">
        <v>36</v>
      </c>
      <c r="AB1147" s="16" t="s">
        <v>455</v>
      </c>
      <c r="AC1147" s="16" t="s">
        <v>455</v>
      </c>
      <c r="AD1147" s="16" t="s">
        <v>455</v>
      </c>
    </row>
    <row r="1148" spans="1:30" s="16" customFormat="1" ht="14.25" customHeight="1">
      <c r="A1148" s="16">
        <v>4396</v>
      </c>
      <c r="B1148" s="16">
        <v>4396</v>
      </c>
      <c r="C1148" s="3">
        <v>41165</v>
      </c>
      <c r="D1148" s="3">
        <v>41210</v>
      </c>
      <c r="E1148" s="16" t="s">
        <v>1307</v>
      </c>
      <c r="F1148" s="16" t="s">
        <v>1308</v>
      </c>
      <c r="G1148" s="16" t="s">
        <v>1918</v>
      </c>
      <c r="H1148" s="16" t="s">
        <v>8568</v>
      </c>
      <c r="I1148" s="3">
        <v>41169</v>
      </c>
      <c r="J1148" s="16" t="s">
        <v>7344</v>
      </c>
      <c r="K1148" s="16" t="s">
        <v>7345</v>
      </c>
      <c r="L1148" s="16" t="s">
        <v>4413</v>
      </c>
      <c r="M1148" s="16" t="s">
        <v>7346</v>
      </c>
      <c r="N1148" s="16" t="s">
        <v>8569</v>
      </c>
      <c r="O1148" s="16" t="s">
        <v>5629</v>
      </c>
      <c r="P1148" s="3">
        <v>41200</v>
      </c>
      <c r="Q1148" s="28" t="s">
        <v>455</v>
      </c>
      <c r="R1148" s="16" t="s">
        <v>11423</v>
      </c>
      <c r="S1148" s="16" t="s">
        <v>11424</v>
      </c>
      <c r="T1148" s="16" t="s">
        <v>3997</v>
      </c>
      <c r="U1148" s="16" t="s">
        <v>14927</v>
      </c>
      <c r="V1148" s="16">
        <v>18</v>
      </c>
      <c r="W1148" s="16">
        <v>54</v>
      </c>
      <c r="X1148" s="16">
        <v>12</v>
      </c>
      <c r="Y1148" s="16">
        <v>45</v>
      </c>
      <c r="Z1148" s="16">
        <v>32</v>
      </c>
      <c r="AA1148" s="16">
        <v>5</v>
      </c>
      <c r="AB1148" s="16" t="s">
        <v>455</v>
      </c>
      <c r="AC1148" s="16" t="s">
        <v>455</v>
      </c>
      <c r="AD1148" s="16" t="s">
        <v>455</v>
      </c>
    </row>
    <row r="1149" spans="1:30" s="16" customFormat="1" ht="14.25" customHeight="1">
      <c r="A1149" s="16">
        <v>4393</v>
      </c>
      <c r="B1149" s="16">
        <v>4393</v>
      </c>
      <c r="C1149" s="3">
        <v>41165</v>
      </c>
      <c r="D1149" s="3">
        <v>41210</v>
      </c>
      <c r="E1149" s="16" t="s">
        <v>1307</v>
      </c>
      <c r="F1149" s="16" t="s">
        <v>1308</v>
      </c>
      <c r="G1149" s="16" t="s">
        <v>1918</v>
      </c>
      <c r="H1149" s="16" t="s">
        <v>8422</v>
      </c>
      <c r="I1149" s="3">
        <v>41169</v>
      </c>
      <c r="J1149" s="16" t="s">
        <v>7344</v>
      </c>
      <c r="K1149" s="16" t="s">
        <v>7347</v>
      </c>
      <c r="L1149" s="16" t="s">
        <v>4413</v>
      </c>
      <c r="M1149" s="16" t="s">
        <v>7348</v>
      </c>
      <c r="N1149" s="16" t="s">
        <v>8613</v>
      </c>
      <c r="O1149" s="16" t="s">
        <v>8614</v>
      </c>
      <c r="P1149" s="3">
        <v>41205</v>
      </c>
      <c r="Q1149" s="28" t="s">
        <v>455</v>
      </c>
      <c r="R1149" s="16" t="s">
        <v>11425</v>
      </c>
      <c r="S1149" s="16" t="s">
        <v>11426</v>
      </c>
      <c r="T1149" s="16" t="s">
        <v>3997</v>
      </c>
      <c r="U1149" s="16" t="s">
        <v>15091</v>
      </c>
      <c r="V1149" s="16">
        <v>18</v>
      </c>
      <c r="W1149" s="16">
        <v>54</v>
      </c>
      <c r="X1149" s="16">
        <v>12</v>
      </c>
      <c r="Y1149" s="16">
        <v>45</v>
      </c>
      <c r="Z1149" s="16">
        <v>32</v>
      </c>
      <c r="AA1149" s="16">
        <v>5</v>
      </c>
      <c r="AB1149" s="16" t="s">
        <v>455</v>
      </c>
      <c r="AC1149" s="16" t="s">
        <v>455</v>
      </c>
      <c r="AD1149" s="16" t="s">
        <v>455</v>
      </c>
    </row>
    <row r="1150" spans="1:30" s="16" customFormat="1" ht="14.25" customHeight="1">
      <c r="A1150" s="16">
        <v>4395</v>
      </c>
      <c r="B1150" s="16">
        <v>4395</v>
      </c>
      <c r="C1150" s="3">
        <v>41165</v>
      </c>
      <c r="D1150" s="3">
        <v>41210</v>
      </c>
      <c r="E1150" s="16" t="s">
        <v>1307</v>
      </c>
      <c r="F1150" s="16" t="s">
        <v>1308</v>
      </c>
      <c r="G1150" s="16" t="s">
        <v>1918</v>
      </c>
      <c r="H1150" s="16" t="s">
        <v>12130</v>
      </c>
      <c r="I1150" s="3">
        <v>41169</v>
      </c>
      <c r="J1150" s="16" t="s">
        <v>7344</v>
      </c>
      <c r="K1150" s="16" t="s">
        <v>7349</v>
      </c>
      <c r="L1150" s="16" t="s">
        <v>4413</v>
      </c>
      <c r="M1150" s="16" t="s">
        <v>7346</v>
      </c>
      <c r="N1150" s="16" t="s">
        <v>12131</v>
      </c>
      <c r="O1150" s="16" t="s">
        <v>4884</v>
      </c>
      <c r="P1150" s="3">
        <v>41254</v>
      </c>
      <c r="Q1150" s="28" t="s">
        <v>455</v>
      </c>
      <c r="R1150" s="16" t="s">
        <v>12132</v>
      </c>
      <c r="S1150" s="16" t="s">
        <v>11427</v>
      </c>
      <c r="T1150" s="16" t="s">
        <v>14834</v>
      </c>
      <c r="U1150" s="16" t="s">
        <v>15037</v>
      </c>
      <c r="V1150" s="16">
        <v>18</v>
      </c>
      <c r="W1150" s="16">
        <v>54</v>
      </c>
      <c r="X1150" s="16">
        <v>23</v>
      </c>
      <c r="Y1150" s="16">
        <v>45</v>
      </c>
      <c r="Z1150" s="16">
        <v>32</v>
      </c>
      <c r="AA1150" s="16">
        <v>16</v>
      </c>
      <c r="AB1150" s="16" t="s">
        <v>455</v>
      </c>
      <c r="AC1150" s="16" t="s">
        <v>455</v>
      </c>
      <c r="AD1150" s="16" t="s">
        <v>455</v>
      </c>
    </row>
    <row r="1151" spans="1:30" s="16" customFormat="1" ht="14.25" customHeight="1">
      <c r="A1151" s="16">
        <v>4394</v>
      </c>
      <c r="B1151" s="16">
        <v>4394</v>
      </c>
      <c r="C1151" s="3">
        <v>41165</v>
      </c>
      <c r="D1151" s="3">
        <v>41210</v>
      </c>
      <c r="E1151" s="16" t="s">
        <v>1307</v>
      </c>
      <c r="F1151" s="16" t="s">
        <v>1308</v>
      </c>
      <c r="G1151" s="16" t="s">
        <v>1918</v>
      </c>
      <c r="H1151" s="16" t="s">
        <v>12639</v>
      </c>
      <c r="I1151" s="3">
        <v>41169</v>
      </c>
      <c r="J1151" s="16" t="s">
        <v>7344</v>
      </c>
      <c r="K1151" s="16" t="s">
        <v>7350</v>
      </c>
      <c r="L1151" s="16" t="s">
        <v>4413</v>
      </c>
      <c r="M1151" s="16" t="s">
        <v>7351</v>
      </c>
      <c r="N1151" s="16" t="s">
        <v>12640</v>
      </c>
      <c r="O1151" s="16" t="s">
        <v>4884</v>
      </c>
      <c r="P1151" s="3">
        <v>41255</v>
      </c>
      <c r="Q1151" s="28" t="s">
        <v>455</v>
      </c>
      <c r="R1151" s="16" t="s">
        <v>12641</v>
      </c>
      <c r="S1151" s="16" t="s">
        <v>11428</v>
      </c>
      <c r="T1151" s="16" t="s">
        <v>14834</v>
      </c>
      <c r="U1151" s="16" t="s">
        <v>14853</v>
      </c>
      <c r="V1151" s="16">
        <v>18</v>
      </c>
      <c r="W1151" s="16">
        <v>52</v>
      </c>
      <c r="X1151" s="16">
        <v>38</v>
      </c>
      <c r="Y1151" s="16">
        <v>45</v>
      </c>
      <c r="Z1151" s="16">
        <v>24</v>
      </c>
      <c r="AA1151" s="16">
        <v>47</v>
      </c>
      <c r="AB1151" s="16" t="s">
        <v>455</v>
      </c>
      <c r="AC1151" s="16" t="s">
        <v>455</v>
      </c>
      <c r="AD1151" s="16" t="s">
        <v>455</v>
      </c>
    </row>
    <row r="1152" spans="1:30" s="16" customFormat="1" ht="14.25" customHeight="1">
      <c r="A1152" s="16">
        <v>4392</v>
      </c>
      <c r="B1152" s="16">
        <v>4392</v>
      </c>
      <c r="C1152" s="3">
        <v>41165</v>
      </c>
      <c r="D1152" s="3">
        <v>41210</v>
      </c>
      <c r="E1152" s="16" t="s">
        <v>1307</v>
      </c>
      <c r="F1152" s="16" t="s">
        <v>1308</v>
      </c>
      <c r="G1152" s="16" t="s">
        <v>1918</v>
      </c>
      <c r="H1152" s="16" t="s">
        <v>8423</v>
      </c>
      <c r="I1152" s="3">
        <v>41169</v>
      </c>
      <c r="J1152" s="16" t="s">
        <v>7344</v>
      </c>
      <c r="K1152" s="16" t="s">
        <v>7352</v>
      </c>
      <c r="L1152" s="16" t="s">
        <v>7353</v>
      </c>
      <c r="M1152" s="16" t="s">
        <v>7346</v>
      </c>
      <c r="N1152" s="16" t="s">
        <v>8496</v>
      </c>
      <c r="O1152" s="16" t="s">
        <v>5629</v>
      </c>
      <c r="P1152" s="3">
        <v>41200</v>
      </c>
      <c r="Q1152" s="28" t="s">
        <v>455</v>
      </c>
      <c r="R1152" s="16" t="s">
        <v>11429</v>
      </c>
      <c r="S1152" s="16" t="s">
        <v>11430</v>
      </c>
      <c r="T1152" s="16" t="s">
        <v>3997</v>
      </c>
      <c r="U1152" s="16" t="s">
        <v>15092</v>
      </c>
      <c r="V1152" s="16">
        <v>21</v>
      </c>
      <c r="W1152" s="16">
        <v>15</v>
      </c>
      <c r="X1152" s="16">
        <v>27</v>
      </c>
      <c r="Y1152" s="16">
        <v>43</v>
      </c>
      <c r="Z1152" s="16">
        <v>48</v>
      </c>
      <c r="AA1152" s="16">
        <v>25</v>
      </c>
      <c r="AB1152" s="16" t="s">
        <v>455</v>
      </c>
      <c r="AC1152" s="16" t="s">
        <v>455</v>
      </c>
      <c r="AD1152" s="16" t="s">
        <v>455</v>
      </c>
    </row>
    <row r="1153" spans="1:30" s="16" customFormat="1" ht="14.25" customHeight="1">
      <c r="A1153" s="16">
        <v>4391</v>
      </c>
      <c r="B1153" s="16">
        <v>4391</v>
      </c>
      <c r="C1153" s="3">
        <v>41165</v>
      </c>
      <c r="D1153" s="3">
        <v>41210</v>
      </c>
      <c r="E1153" s="16" t="s">
        <v>1307</v>
      </c>
      <c r="F1153" s="16" t="s">
        <v>1308</v>
      </c>
      <c r="G1153" s="16" t="s">
        <v>7354</v>
      </c>
      <c r="H1153" s="16" t="s">
        <v>7667</v>
      </c>
      <c r="I1153" s="3">
        <v>41170</v>
      </c>
      <c r="J1153" s="16" t="s">
        <v>7355</v>
      </c>
      <c r="K1153" s="16" t="s">
        <v>7356</v>
      </c>
      <c r="L1153" s="16" t="s">
        <v>7357</v>
      </c>
      <c r="M1153" s="16" t="s">
        <v>7358</v>
      </c>
      <c r="N1153" s="16" t="s">
        <v>7863</v>
      </c>
      <c r="O1153" s="16" t="s">
        <v>5620</v>
      </c>
      <c r="P1153" s="3">
        <v>41178</v>
      </c>
      <c r="Q1153" s="28" t="s">
        <v>455</v>
      </c>
      <c r="R1153" s="16" t="s">
        <v>11431</v>
      </c>
      <c r="S1153" s="16" t="s">
        <v>11432</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4.25" customHeight="1">
      <c r="A1154" s="16">
        <v>4390</v>
      </c>
      <c r="B1154" s="16">
        <v>4390</v>
      </c>
      <c r="C1154" s="3">
        <v>41165</v>
      </c>
      <c r="D1154" s="3">
        <v>41210</v>
      </c>
      <c r="E1154" s="16" t="s">
        <v>1307</v>
      </c>
      <c r="F1154" s="16" t="s">
        <v>1308</v>
      </c>
      <c r="G1154" s="16" t="s">
        <v>7354</v>
      </c>
      <c r="H1154" s="16" t="s">
        <v>7668</v>
      </c>
      <c r="I1154" s="3">
        <v>41170</v>
      </c>
      <c r="J1154" s="16" t="s">
        <v>7355</v>
      </c>
      <c r="K1154" s="16" t="s">
        <v>7359</v>
      </c>
      <c r="L1154" s="16" t="s">
        <v>7357</v>
      </c>
      <c r="M1154" s="16" t="s">
        <v>7360</v>
      </c>
      <c r="N1154" s="16" t="s">
        <v>7683</v>
      </c>
      <c r="O1154" s="16" t="s">
        <v>5620</v>
      </c>
      <c r="P1154" s="3">
        <v>41177</v>
      </c>
      <c r="Q1154" s="28" t="s">
        <v>455</v>
      </c>
      <c r="R1154" s="16" t="s">
        <v>11433</v>
      </c>
      <c r="S1154" s="16" t="s">
        <v>11434</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4.25" customHeight="1">
      <c r="A1155" s="16">
        <v>4389</v>
      </c>
      <c r="B1155" s="16">
        <v>4389</v>
      </c>
      <c r="C1155" s="3">
        <v>41165</v>
      </c>
      <c r="D1155" s="3">
        <v>41210</v>
      </c>
      <c r="E1155" s="16" t="s">
        <v>1307</v>
      </c>
      <c r="F1155" s="16" t="s">
        <v>1308</v>
      </c>
      <c r="G1155" s="16" t="s">
        <v>7361</v>
      </c>
      <c r="H1155" s="16" t="s">
        <v>9475</v>
      </c>
      <c r="I1155" s="3">
        <v>41170</v>
      </c>
      <c r="J1155" s="16" t="s">
        <v>7362</v>
      </c>
      <c r="K1155" s="16" t="s">
        <v>7363</v>
      </c>
      <c r="L1155" s="16" t="s">
        <v>7364</v>
      </c>
      <c r="M1155" s="16" t="s">
        <v>7365</v>
      </c>
      <c r="N1155" s="16" t="s">
        <v>9476</v>
      </c>
      <c r="O1155" s="16" t="s">
        <v>9477</v>
      </c>
      <c r="P1155" s="3">
        <v>41242</v>
      </c>
      <c r="Q1155" s="28" t="s">
        <v>455</v>
      </c>
      <c r="R1155" s="16" t="s">
        <v>11435</v>
      </c>
      <c r="S1155" s="16" t="s">
        <v>11436</v>
      </c>
      <c r="T1155" s="16" t="s">
        <v>14834</v>
      </c>
      <c r="U1155" s="16" t="s">
        <v>14926</v>
      </c>
      <c r="V1155" s="16">
        <v>20</v>
      </c>
      <c r="W1155" s="16">
        <v>37</v>
      </c>
      <c r="X1155" s="16">
        <v>9</v>
      </c>
      <c r="Y1155" s="16">
        <v>47</v>
      </c>
      <c r="Z1155" s="16">
        <v>3</v>
      </c>
      <c r="AA1155" s="16">
        <v>50</v>
      </c>
      <c r="AB1155" s="16" t="s">
        <v>455</v>
      </c>
      <c r="AC1155" s="16" t="s">
        <v>455</v>
      </c>
      <c r="AD1155" s="16" t="s">
        <v>455</v>
      </c>
    </row>
    <row r="1156" spans="1:30" s="16" customFormat="1" ht="14.25" customHeight="1">
      <c r="A1156" s="16">
        <v>4388</v>
      </c>
      <c r="B1156" s="16">
        <v>4388</v>
      </c>
      <c r="C1156" s="3">
        <v>41165</v>
      </c>
      <c r="D1156" s="3">
        <v>41210</v>
      </c>
      <c r="E1156" s="16" t="s">
        <v>1307</v>
      </c>
      <c r="F1156" s="16" t="s">
        <v>1308</v>
      </c>
      <c r="G1156" s="16" t="s">
        <v>7361</v>
      </c>
      <c r="H1156" s="16" t="s">
        <v>11437</v>
      </c>
      <c r="I1156" s="3">
        <v>41170</v>
      </c>
      <c r="J1156" s="16" t="s">
        <v>7366</v>
      </c>
      <c r="K1156" s="16" t="s">
        <v>7367</v>
      </c>
      <c r="L1156" s="16" t="s">
        <v>7364</v>
      </c>
      <c r="M1156" s="16" t="s">
        <v>7368</v>
      </c>
      <c r="N1156" s="16" t="s">
        <v>11438</v>
      </c>
      <c r="O1156" s="16" t="s">
        <v>11439</v>
      </c>
      <c r="P1156" s="3">
        <v>41253</v>
      </c>
      <c r="Q1156" s="28" t="s">
        <v>455</v>
      </c>
      <c r="R1156" s="16" t="s">
        <v>11440</v>
      </c>
      <c r="S1156" s="16" t="s">
        <v>11441</v>
      </c>
      <c r="T1156" s="16" t="s">
        <v>14834</v>
      </c>
      <c r="U1156" s="16" t="s">
        <v>15093</v>
      </c>
      <c r="V1156" s="16">
        <v>20</v>
      </c>
      <c r="W1156" s="16">
        <v>36</v>
      </c>
      <c r="X1156" s="16">
        <v>48</v>
      </c>
      <c r="Y1156" s="16">
        <v>47</v>
      </c>
      <c r="Z1156" s="16">
        <v>3</v>
      </c>
      <c r="AA1156" s="16">
        <v>27</v>
      </c>
      <c r="AB1156" s="16" t="s">
        <v>455</v>
      </c>
      <c r="AC1156" s="16" t="s">
        <v>455</v>
      </c>
      <c r="AD1156" s="16" t="s">
        <v>455</v>
      </c>
    </row>
    <row r="1157" spans="1:30" s="16" customFormat="1" ht="14.25" customHeight="1">
      <c r="A1157" s="16">
        <v>4387</v>
      </c>
      <c r="B1157" s="16">
        <v>4387</v>
      </c>
      <c r="C1157" s="3">
        <v>41165</v>
      </c>
      <c r="D1157" s="3">
        <v>41210</v>
      </c>
      <c r="E1157" s="16" t="s">
        <v>1307</v>
      </c>
      <c r="F1157" s="16" t="s">
        <v>1308</v>
      </c>
      <c r="G1157" s="16" t="s">
        <v>7361</v>
      </c>
      <c r="H1157" s="16" t="s">
        <v>9331</v>
      </c>
      <c r="I1157" s="3">
        <v>41170</v>
      </c>
      <c r="J1157" s="16" t="s">
        <v>7369</v>
      </c>
      <c r="K1157" s="16" t="s">
        <v>7370</v>
      </c>
      <c r="L1157" s="16" t="s">
        <v>7364</v>
      </c>
      <c r="M1157" s="16" t="s">
        <v>7371</v>
      </c>
      <c r="N1157" s="16" t="s">
        <v>9332</v>
      </c>
      <c r="O1157" s="16" t="s">
        <v>9333</v>
      </c>
      <c r="P1157" s="3">
        <v>41235</v>
      </c>
      <c r="Q1157" s="28" t="s">
        <v>455</v>
      </c>
      <c r="R1157" s="16" t="s">
        <v>11442</v>
      </c>
      <c r="S1157" s="16" t="s">
        <v>11443</v>
      </c>
      <c r="T1157" s="16" t="s">
        <v>14834</v>
      </c>
      <c r="U1157" s="16" t="s">
        <v>15094</v>
      </c>
      <c r="V1157" s="16">
        <v>20</v>
      </c>
      <c r="W1157" s="16">
        <v>37</v>
      </c>
      <c r="X1157" s="16">
        <v>6</v>
      </c>
      <c r="Y1157" s="16">
        <v>47</v>
      </c>
      <c r="Z1157" s="16">
        <v>3</v>
      </c>
      <c r="AA1157" s="16">
        <v>50</v>
      </c>
      <c r="AB1157" s="16" t="s">
        <v>455</v>
      </c>
      <c r="AC1157" s="16" t="s">
        <v>455</v>
      </c>
      <c r="AD1157" s="16" t="s">
        <v>455</v>
      </c>
    </row>
    <row r="1158" spans="1:30" s="16" customFormat="1" ht="14.25" customHeight="1">
      <c r="A1158" s="16">
        <v>4380</v>
      </c>
      <c r="B1158" s="16">
        <v>4380</v>
      </c>
      <c r="C1158" s="3">
        <v>41165</v>
      </c>
      <c r="D1158" s="3">
        <v>41210</v>
      </c>
      <c r="E1158" s="16" t="s">
        <v>1307</v>
      </c>
      <c r="F1158" s="16" t="s">
        <v>1308</v>
      </c>
      <c r="G1158" s="16" t="s">
        <v>6863</v>
      </c>
      <c r="H1158" s="16" t="s">
        <v>11860</v>
      </c>
      <c r="I1158" s="3">
        <v>41170</v>
      </c>
      <c r="J1158" s="16" t="s">
        <v>6864</v>
      </c>
      <c r="K1158" s="16" t="s">
        <v>7372</v>
      </c>
      <c r="L1158" s="16" t="s">
        <v>6866</v>
      </c>
      <c r="M1158" s="16" t="s">
        <v>6867</v>
      </c>
      <c r="N1158" s="16" t="s">
        <v>11861</v>
      </c>
      <c r="O1158" s="16" t="s">
        <v>5228</v>
      </c>
      <c r="P1158" s="3">
        <v>41248</v>
      </c>
      <c r="Q1158" s="28" t="s">
        <v>455</v>
      </c>
      <c r="R1158" s="16" t="s">
        <v>11862</v>
      </c>
      <c r="S1158" s="16" t="s">
        <v>11444</v>
      </c>
      <c r="T1158" s="16" t="s">
        <v>3997</v>
      </c>
      <c r="U1158" s="16" t="s">
        <v>15095</v>
      </c>
      <c r="V1158" s="16">
        <v>20</v>
      </c>
      <c r="W1158" s="16">
        <v>21</v>
      </c>
      <c r="X1158" s="16">
        <v>2</v>
      </c>
      <c r="Y1158" s="16">
        <v>41</v>
      </c>
      <c r="Z1158" s="16">
        <v>57</v>
      </c>
      <c r="AA1158" s="16">
        <v>34</v>
      </c>
      <c r="AB1158" s="16" t="s">
        <v>455</v>
      </c>
      <c r="AC1158" s="16" t="s">
        <v>455</v>
      </c>
      <c r="AD1158" s="16" t="s">
        <v>455</v>
      </c>
    </row>
    <row r="1159" spans="1:30" s="16" customFormat="1" ht="14.25" customHeight="1">
      <c r="A1159" s="16">
        <v>4475</v>
      </c>
      <c r="B1159" s="16">
        <v>4475</v>
      </c>
      <c r="C1159" s="3">
        <v>41165</v>
      </c>
      <c r="D1159" s="3">
        <v>41262</v>
      </c>
      <c r="E1159" s="16" t="s">
        <v>1307</v>
      </c>
      <c r="F1159" s="16" t="s">
        <v>1308</v>
      </c>
      <c r="G1159" s="16" t="s">
        <v>1609</v>
      </c>
      <c r="H1159" s="16" t="s">
        <v>15230</v>
      </c>
      <c r="I1159" s="3">
        <v>41170</v>
      </c>
      <c r="J1159" s="16" t="s">
        <v>7431</v>
      </c>
      <c r="K1159" s="16" t="s">
        <v>13509</v>
      </c>
      <c r="L1159" s="16" t="s">
        <v>4287</v>
      </c>
      <c r="M1159" s="16" t="s">
        <v>13510</v>
      </c>
      <c r="N1159" s="16" t="s">
        <v>15231</v>
      </c>
      <c r="O1159" s="16" t="s">
        <v>6137</v>
      </c>
      <c r="P1159" s="3">
        <v>41312</v>
      </c>
      <c r="Q1159" s="28" t="s">
        <v>13511</v>
      </c>
      <c r="R1159" s="16" t="s">
        <v>15232</v>
      </c>
      <c r="S1159" s="16" t="s">
        <v>11445</v>
      </c>
      <c r="T1159" s="16" t="s">
        <v>14834</v>
      </c>
      <c r="U1159" s="16" t="s">
        <v>14919</v>
      </c>
      <c r="V1159" s="16">
        <v>19</v>
      </c>
      <c r="W1159" s="16">
        <v>50</v>
      </c>
      <c r="X1159" s="16">
        <v>6</v>
      </c>
      <c r="Y1159" s="16">
        <v>43</v>
      </c>
      <c r="Z1159" s="16">
        <v>20</v>
      </c>
      <c r="AA1159" s="16">
        <v>46</v>
      </c>
      <c r="AB1159" s="16" t="s">
        <v>455</v>
      </c>
      <c r="AC1159" s="16" t="s">
        <v>455</v>
      </c>
      <c r="AD1159" s="16" t="s">
        <v>455</v>
      </c>
    </row>
    <row r="1160" spans="1:30" s="16" customFormat="1" ht="14.25" customHeight="1">
      <c r="A1160" s="16">
        <v>4474</v>
      </c>
      <c r="B1160" s="16">
        <v>4474</v>
      </c>
      <c r="C1160" s="3">
        <v>41165</v>
      </c>
      <c r="D1160" s="3">
        <v>41210</v>
      </c>
      <c r="E1160" s="16" t="s">
        <v>1307</v>
      </c>
      <c r="F1160" s="16" t="s">
        <v>1308</v>
      </c>
      <c r="G1160" s="16" t="s">
        <v>1609</v>
      </c>
      <c r="H1160" s="16" t="s">
        <v>13477</v>
      </c>
      <c r="I1160" s="3">
        <v>41170</v>
      </c>
      <c r="J1160" s="16" t="s">
        <v>7431</v>
      </c>
      <c r="K1160" s="16" t="s">
        <v>7433</v>
      </c>
      <c r="L1160" s="16" t="s">
        <v>4287</v>
      </c>
      <c r="M1160" s="16" t="s">
        <v>7432</v>
      </c>
      <c r="N1160" s="16" t="s">
        <v>13478</v>
      </c>
      <c r="O1160" s="16" t="s">
        <v>7415</v>
      </c>
      <c r="P1160" s="3">
        <v>41270</v>
      </c>
      <c r="Q1160" s="16" t="s">
        <v>15323</v>
      </c>
      <c r="R1160" s="16" t="s">
        <v>13113</v>
      </c>
      <c r="S1160" s="16" t="s">
        <v>11446</v>
      </c>
      <c r="T1160" s="16" t="s">
        <v>3997</v>
      </c>
      <c r="U1160" s="16" t="s">
        <v>14877</v>
      </c>
      <c r="V1160" s="16">
        <v>19</v>
      </c>
      <c r="W1160" s="16">
        <v>49</v>
      </c>
      <c r="X1160" s="16">
        <v>41</v>
      </c>
      <c r="Y1160" s="16">
        <v>43</v>
      </c>
      <c r="Z1160" s="16">
        <v>22</v>
      </c>
      <c r="AA1160" s="16">
        <v>55</v>
      </c>
      <c r="AB1160" s="16" t="s">
        <v>455</v>
      </c>
      <c r="AC1160" s="16" t="s">
        <v>455</v>
      </c>
      <c r="AD1160" s="16" t="s">
        <v>455</v>
      </c>
    </row>
    <row r="1161" spans="1:30" s="16" customFormat="1" ht="14.25" customHeight="1">
      <c r="A1161" s="16">
        <v>4473</v>
      </c>
      <c r="B1161" s="16">
        <v>4473</v>
      </c>
      <c r="C1161" s="3">
        <v>41165</v>
      </c>
      <c r="D1161" s="3">
        <v>41210</v>
      </c>
      <c r="E1161" s="16" t="s">
        <v>1307</v>
      </c>
      <c r="F1161" s="16" t="s">
        <v>1308</v>
      </c>
      <c r="G1161" s="16" t="s">
        <v>1609</v>
      </c>
      <c r="H1161" s="16" t="s">
        <v>12768</v>
      </c>
      <c r="I1161" s="3">
        <v>41197</v>
      </c>
      <c r="J1161" s="16" t="s">
        <v>7431</v>
      </c>
      <c r="K1161" s="16" t="s">
        <v>7434</v>
      </c>
      <c r="L1161" s="16" t="s">
        <v>4287</v>
      </c>
      <c r="M1161" s="16" t="s">
        <v>7432</v>
      </c>
      <c r="N1161" s="16" t="s">
        <v>13160</v>
      </c>
      <c r="O1161" s="16" t="s">
        <v>7375</v>
      </c>
      <c r="P1161" s="3">
        <v>41261</v>
      </c>
      <c r="Q1161" s="16" t="s">
        <v>15323</v>
      </c>
      <c r="R1161" s="16" t="s">
        <v>12769</v>
      </c>
      <c r="S1161" s="16" t="s">
        <v>11447</v>
      </c>
      <c r="T1161" s="16" t="s">
        <v>14834</v>
      </c>
      <c r="U1161" s="16" t="s">
        <v>14920</v>
      </c>
      <c r="V1161" s="16">
        <v>19</v>
      </c>
      <c r="W1161" s="16">
        <v>52</v>
      </c>
      <c r="X1161" s="16">
        <v>41</v>
      </c>
      <c r="Y1161" s="16">
        <v>43</v>
      </c>
      <c r="Z1161" s="16">
        <v>17</v>
      </c>
      <c r="AA1161" s="16">
        <v>36</v>
      </c>
      <c r="AB1161" s="16" t="s">
        <v>455</v>
      </c>
      <c r="AC1161" s="16" t="s">
        <v>455</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7435</v>
      </c>
      <c r="K1162" s="16" t="s">
        <v>7436</v>
      </c>
      <c r="L1162" s="16" t="s">
        <v>4287</v>
      </c>
      <c r="M1162" s="16" t="s">
        <v>7437</v>
      </c>
      <c r="N1162" s="16" t="s">
        <v>455</v>
      </c>
      <c r="O1162" s="16" t="s">
        <v>455</v>
      </c>
      <c r="P1162" s="16" t="s">
        <v>455</v>
      </c>
      <c r="Q1162" s="28" t="s">
        <v>13617</v>
      </c>
      <c r="R1162" s="16" t="s">
        <v>455</v>
      </c>
      <c r="S1162" s="16" t="s">
        <v>11448</v>
      </c>
      <c r="T1162" s="16" t="s">
        <v>14834</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14.25" customHeight="1">
      <c r="A1163" s="16">
        <v>4465</v>
      </c>
      <c r="B1163" s="16">
        <v>4465</v>
      </c>
      <c r="C1163" s="3">
        <v>41165</v>
      </c>
      <c r="D1163" s="3">
        <v>41210</v>
      </c>
      <c r="E1163" s="16" t="s">
        <v>1307</v>
      </c>
      <c r="F1163" s="16" t="s">
        <v>1308</v>
      </c>
      <c r="G1163" s="16" t="s">
        <v>2639</v>
      </c>
      <c r="H1163" s="16" t="s">
        <v>15582</v>
      </c>
      <c r="I1163" s="3">
        <v>41339</v>
      </c>
      <c r="J1163" s="16" t="s">
        <v>7438</v>
      </c>
      <c r="K1163" s="16" t="s">
        <v>7439</v>
      </c>
      <c r="L1163" s="16" t="s">
        <v>4526</v>
      </c>
      <c r="M1163" s="16" t="s">
        <v>7440</v>
      </c>
      <c r="N1163" s="16" t="s">
        <v>15583</v>
      </c>
      <c r="O1163" s="16" t="s">
        <v>7205</v>
      </c>
      <c r="P1163" s="3">
        <v>41339</v>
      </c>
      <c r="Q1163" s="28" t="s">
        <v>12770</v>
      </c>
      <c r="R1163" s="16" t="s">
        <v>15584</v>
      </c>
      <c r="S1163" s="16" t="s">
        <v>11449</v>
      </c>
      <c r="T1163" s="16" t="s">
        <v>14834</v>
      </c>
      <c r="U1163" s="16" t="s">
        <v>14944</v>
      </c>
      <c r="V1163" s="16">
        <v>16</v>
      </c>
      <c r="W1163" s="16">
        <v>56</v>
      </c>
      <c r="X1163" s="16">
        <v>24</v>
      </c>
      <c r="Y1163" s="16">
        <v>40</v>
      </c>
      <c r="Z1163" s="16">
        <v>40</v>
      </c>
      <c r="AA1163" s="16">
        <v>49</v>
      </c>
      <c r="AB1163" s="16" t="s">
        <v>455</v>
      </c>
      <c r="AC1163" s="16" t="s">
        <v>455</v>
      </c>
      <c r="AD1163" s="16" t="s">
        <v>455</v>
      </c>
    </row>
    <row r="1164" spans="1:30" s="16" customFormat="1" ht="14.25" customHeight="1">
      <c r="A1164" s="16">
        <v>3321</v>
      </c>
      <c r="B1164" s="16">
        <v>3321</v>
      </c>
      <c r="C1164" s="3">
        <v>41165</v>
      </c>
      <c r="D1164" s="3">
        <v>41210</v>
      </c>
      <c r="E1164" s="16" t="s">
        <v>1307</v>
      </c>
      <c r="F1164" s="16" t="s">
        <v>1308</v>
      </c>
      <c r="G1164" s="16" t="s">
        <v>7441</v>
      </c>
      <c r="H1164" s="16" t="s">
        <v>9334</v>
      </c>
      <c r="I1164" s="3">
        <v>41172</v>
      </c>
      <c r="J1164" s="16" t="s">
        <v>7442</v>
      </c>
      <c r="K1164" s="16" t="s">
        <v>7443</v>
      </c>
      <c r="L1164" s="16" t="s">
        <v>7444</v>
      </c>
      <c r="M1164" s="16" t="s">
        <v>7445</v>
      </c>
      <c r="N1164" s="16" t="s">
        <v>9478</v>
      </c>
      <c r="O1164" s="16" t="s">
        <v>9203</v>
      </c>
      <c r="P1164" s="3">
        <v>41239</v>
      </c>
      <c r="Q1164" s="28" t="s">
        <v>455</v>
      </c>
      <c r="R1164" s="16" t="s">
        <v>11450</v>
      </c>
      <c r="S1164" s="16" t="s">
        <v>11451</v>
      </c>
      <c r="T1164" s="16" t="s">
        <v>3997</v>
      </c>
      <c r="U1164" s="16" t="s">
        <v>15096</v>
      </c>
      <c r="V1164" s="16">
        <v>18</v>
      </c>
      <c r="W1164" s="16">
        <v>33</v>
      </c>
      <c r="X1164" s="16">
        <v>48</v>
      </c>
      <c r="Y1164" s="16">
        <v>41</v>
      </c>
      <c r="Z1164" s="16">
        <v>54</v>
      </c>
      <c r="AA1164" s="16">
        <v>27</v>
      </c>
      <c r="AB1164" s="16" t="s">
        <v>455</v>
      </c>
      <c r="AC1164" s="16" t="s">
        <v>455</v>
      </c>
      <c r="AD1164" s="16" t="s">
        <v>455</v>
      </c>
    </row>
    <row r="1165" spans="1:30" s="16" customFormat="1" ht="14.25" customHeight="1">
      <c r="A1165" s="16">
        <v>4455</v>
      </c>
      <c r="B1165" s="16">
        <v>4455</v>
      </c>
      <c r="C1165" s="3">
        <v>41165</v>
      </c>
      <c r="D1165" s="3">
        <v>41210</v>
      </c>
      <c r="E1165" s="16" t="s">
        <v>1307</v>
      </c>
      <c r="F1165" s="16" t="s">
        <v>1308</v>
      </c>
      <c r="G1165" s="16" t="s">
        <v>7446</v>
      </c>
      <c r="H1165" s="16" t="s">
        <v>8424</v>
      </c>
      <c r="I1165" s="3">
        <v>41178</v>
      </c>
      <c r="J1165" s="16" t="s">
        <v>7447</v>
      </c>
      <c r="K1165" s="16" t="s">
        <v>15233</v>
      </c>
      <c r="L1165" s="16" t="s">
        <v>7448</v>
      </c>
      <c r="M1165" s="16" t="s">
        <v>7449</v>
      </c>
      <c r="N1165" s="16" t="s">
        <v>8615</v>
      </c>
      <c r="O1165" s="16" t="s">
        <v>7374</v>
      </c>
      <c r="P1165" s="3">
        <v>41205</v>
      </c>
      <c r="Q1165" s="28" t="s">
        <v>455</v>
      </c>
      <c r="R1165" s="16" t="s">
        <v>11452</v>
      </c>
      <c r="S1165" s="16" t="s">
        <v>11453</v>
      </c>
      <c r="T1165" s="16" t="s">
        <v>3997</v>
      </c>
      <c r="U1165" s="16" t="s">
        <v>15097</v>
      </c>
      <c r="V1165" s="16">
        <v>18</v>
      </c>
      <c r="W1165" s="16">
        <v>52</v>
      </c>
      <c r="X1165" s="16">
        <v>15</v>
      </c>
      <c r="Y1165" s="16">
        <v>48</v>
      </c>
      <c r="Z1165" s="16">
        <v>52</v>
      </c>
      <c r="AA1165" s="16">
        <v>26</v>
      </c>
      <c r="AB1165" s="16" t="s">
        <v>455</v>
      </c>
      <c r="AC1165" s="16" t="s">
        <v>455</v>
      </c>
      <c r="AD1165" s="16" t="s">
        <v>455</v>
      </c>
    </row>
    <row r="1166" spans="1:30" s="16" customFormat="1" ht="14.25" customHeight="1">
      <c r="A1166" s="16">
        <v>4456</v>
      </c>
      <c r="B1166" s="16">
        <v>4456</v>
      </c>
      <c r="C1166" s="3">
        <v>41165</v>
      </c>
      <c r="D1166" s="3">
        <v>41210</v>
      </c>
      <c r="E1166" s="16" t="s">
        <v>1307</v>
      </c>
      <c r="F1166" s="16" t="s">
        <v>1308</v>
      </c>
      <c r="G1166" s="16" t="s">
        <v>7446</v>
      </c>
      <c r="H1166" s="16" t="s">
        <v>8486</v>
      </c>
      <c r="I1166" s="3">
        <v>41178</v>
      </c>
      <c r="J1166" s="16" t="s">
        <v>7450</v>
      </c>
      <c r="K1166" s="16" t="s">
        <v>7451</v>
      </c>
      <c r="L1166" s="16" t="s">
        <v>7448</v>
      </c>
      <c r="M1166" s="16" t="s">
        <v>7452</v>
      </c>
      <c r="N1166" s="16" t="s">
        <v>8487</v>
      </c>
      <c r="O1166" s="16" t="s">
        <v>8475</v>
      </c>
      <c r="P1166" s="3">
        <v>41198</v>
      </c>
      <c r="Q1166" s="28" t="s">
        <v>455</v>
      </c>
      <c r="R1166" s="16" t="s">
        <v>11454</v>
      </c>
      <c r="S1166" s="16" t="s">
        <v>11455</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4.25" customHeight="1">
      <c r="A1167" s="16">
        <v>4454</v>
      </c>
      <c r="B1167" s="16">
        <v>4454</v>
      </c>
      <c r="C1167" s="3">
        <v>41165</v>
      </c>
      <c r="D1167" s="3">
        <v>41210</v>
      </c>
      <c r="E1167" s="16" t="s">
        <v>1307</v>
      </c>
      <c r="F1167" s="16" t="s">
        <v>1308</v>
      </c>
      <c r="G1167" s="16" t="s">
        <v>7446</v>
      </c>
      <c r="H1167" s="16" t="s">
        <v>8455</v>
      </c>
      <c r="I1167" s="3">
        <v>41178</v>
      </c>
      <c r="J1167" s="16" t="s">
        <v>7453</v>
      </c>
      <c r="K1167" s="16" t="s">
        <v>7454</v>
      </c>
      <c r="L1167" s="16" t="s">
        <v>7448</v>
      </c>
      <c r="M1167" s="16" t="s">
        <v>7455</v>
      </c>
      <c r="N1167" s="16" t="s">
        <v>8616</v>
      </c>
      <c r="O1167" s="16" t="s">
        <v>7374</v>
      </c>
      <c r="P1167" s="3">
        <v>41205</v>
      </c>
      <c r="Q1167" s="28" t="s">
        <v>455</v>
      </c>
      <c r="R1167" s="16" t="s">
        <v>11456</v>
      </c>
      <c r="S1167" s="16" t="s">
        <v>11457</v>
      </c>
      <c r="T1167" s="16" t="s">
        <v>3997</v>
      </c>
      <c r="U1167" s="16" t="s">
        <v>15098</v>
      </c>
      <c r="V1167" s="16">
        <v>18</v>
      </c>
      <c r="W1167" s="16">
        <v>51</v>
      </c>
      <c r="X1167" s="16">
        <v>58</v>
      </c>
      <c r="Y1167" s="16">
        <v>48</v>
      </c>
      <c r="Z1167" s="16">
        <v>52</v>
      </c>
      <c r="AA1167" s="16">
        <v>26</v>
      </c>
      <c r="AB1167" s="16" t="s">
        <v>455</v>
      </c>
      <c r="AC1167" s="16" t="s">
        <v>455</v>
      </c>
      <c r="AD1167" s="16" t="s">
        <v>455</v>
      </c>
    </row>
    <row r="1168" spans="1:30" s="16" customFormat="1" ht="14.25" customHeight="1">
      <c r="A1168" s="16">
        <v>4453</v>
      </c>
      <c r="B1168" s="16">
        <v>4453</v>
      </c>
      <c r="C1168" s="3">
        <v>41165</v>
      </c>
      <c r="D1168" s="3">
        <v>41210</v>
      </c>
      <c r="E1168" s="16" t="s">
        <v>1307</v>
      </c>
      <c r="F1168" s="16" t="s">
        <v>1308</v>
      </c>
      <c r="G1168" s="16" t="s">
        <v>7446</v>
      </c>
      <c r="H1168" s="16" t="s">
        <v>8425</v>
      </c>
      <c r="I1168" s="3">
        <v>41178</v>
      </c>
      <c r="J1168" s="16" t="s">
        <v>7456</v>
      </c>
      <c r="K1168" s="16" t="s">
        <v>7457</v>
      </c>
      <c r="L1168" s="16" t="s">
        <v>7448</v>
      </c>
      <c r="M1168" s="16" t="s">
        <v>7458</v>
      </c>
      <c r="N1168" s="16" t="s">
        <v>8617</v>
      </c>
      <c r="O1168" s="16" t="s">
        <v>7374</v>
      </c>
      <c r="P1168" s="3">
        <v>41205</v>
      </c>
      <c r="Q1168" s="28" t="s">
        <v>455</v>
      </c>
      <c r="R1168" s="16" t="s">
        <v>11458</v>
      </c>
      <c r="S1168" s="16" t="s">
        <v>11459</v>
      </c>
      <c r="T1168" s="16" t="s">
        <v>3997</v>
      </c>
      <c r="U1168" s="16" t="s">
        <v>15099</v>
      </c>
      <c r="V1168" s="16">
        <v>18</v>
      </c>
      <c r="W1168" s="16">
        <v>52</v>
      </c>
      <c r="X1168" s="16">
        <v>8</v>
      </c>
      <c r="Y1168" s="16">
        <v>48</v>
      </c>
      <c r="Z1168" s="16">
        <v>53</v>
      </c>
      <c r="AA1168" s="16">
        <v>13</v>
      </c>
      <c r="AB1168" s="16" t="s">
        <v>455</v>
      </c>
      <c r="AC1168" s="16" t="s">
        <v>455</v>
      </c>
      <c r="AD1168" s="16" t="s">
        <v>455</v>
      </c>
    </row>
    <row r="1169" spans="1:30" s="16" customFormat="1" ht="14.25" customHeight="1">
      <c r="A1169" s="16">
        <v>4452</v>
      </c>
      <c r="B1169" s="16">
        <v>4452</v>
      </c>
      <c r="C1169" s="3">
        <v>41165</v>
      </c>
      <c r="D1169" s="3">
        <v>41210</v>
      </c>
      <c r="E1169" s="16" t="s">
        <v>1307</v>
      </c>
      <c r="F1169" s="16" t="s">
        <v>1308</v>
      </c>
      <c r="G1169" s="16" t="s">
        <v>7446</v>
      </c>
      <c r="H1169" s="16" t="s">
        <v>8426</v>
      </c>
      <c r="I1169" s="3">
        <v>41178</v>
      </c>
      <c r="J1169" s="16" t="s">
        <v>7459</v>
      </c>
      <c r="K1169" s="16" t="s">
        <v>7460</v>
      </c>
      <c r="L1169" s="16" t="s">
        <v>7448</v>
      </c>
      <c r="M1169" s="16" t="s">
        <v>7461</v>
      </c>
      <c r="N1169" s="16" t="s">
        <v>8488</v>
      </c>
      <c r="O1169" s="16" t="s">
        <v>7376</v>
      </c>
      <c r="P1169" s="3">
        <v>41198</v>
      </c>
      <c r="Q1169" s="28" t="s">
        <v>455</v>
      </c>
      <c r="R1169" s="16" t="s">
        <v>11460</v>
      </c>
      <c r="S1169" s="16" t="s">
        <v>11461</v>
      </c>
      <c r="T1169" s="16" t="s">
        <v>3997</v>
      </c>
      <c r="U1169" s="16" t="s">
        <v>15100</v>
      </c>
      <c r="V1169" s="16">
        <v>18</v>
      </c>
      <c r="W1169" s="16">
        <v>52</v>
      </c>
      <c r="X1169" s="16">
        <v>21</v>
      </c>
      <c r="Y1169" s="16">
        <v>48</v>
      </c>
      <c r="Z1169" s="16">
        <v>52</v>
      </c>
      <c r="AA1169" s="16">
        <v>47</v>
      </c>
      <c r="AB1169" s="16" t="s">
        <v>455</v>
      </c>
      <c r="AC1169" s="16" t="s">
        <v>455</v>
      </c>
      <c r="AD1169" s="16" t="s">
        <v>455</v>
      </c>
    </row>
    <row r="1170" spans="1:30" s="16" customFormat="1" ht="14.25" customHeight="1">
      <c r="A1170" s="16">
        <v>4451</v>
      </c>
      <c r="B1170" s="16">
        <v>4451</v>
      </c>
      <c r="C1170" s="3">
        <v>41165</v>
      </c>
      <c r="D1170" s="3">
        <v>41210</v>
      </c>
      <c r="E1170" s="16" t="s">
        <v>1307</v>
      </c>
      <c r="F1170" s="16" t="s">
        <v>1308</v>
      </c>
      <c r="G1170" s="16" t="s">
        <v>7446</v>
      </c>
      <c r="H1170" s="16" t="s">
        <v>8427</v>
      </c>
      <c r="I1170" s="3">
        <v>41178</v>
      </c>
      <c r="J1170" s="16" t="s">
        <v>7462</v>
      </c>
      <c r="K1170" s="16" t="s">
        <v>7463</v>
      </c>
      <c r="L1170" s="16" t="s">
        <v>7448</v>
      </c>
      <c r="M1170" s="16" t="s">
        <v>7464</v>
      </c>
      <c r="N1170" s="16" t="s">
        <v>8428</v>
      </c>
      <c r="O1170" s="16" t="s">
        <v>7374</v>
      </c>
      <c r="P1170" s="3">
        <v>41193</v>
      </c>
      <c r="Q1170" s="28" t="s">
        <v>455</v>
      </c>
      <c r="R1170" s="16" t="s">
        <v>11462</v>
      </c>
      <c r="S1170" s="16" t="s">
        <v>11463</v>
      </c>
      <c r="T1170" s="16" t="s">
        <v>3997</v>
      </c>
      <c r="U1170" s="16" t="s">
        <v>15054</v>
      </c>
      <c r="V1170" s="16">
        <v>18</v>
      </c>
      <c r="W1170" s="16">
        <v>51</v>
      </c>
      <c r="X1170" s="16">
        <v>46</v>
      </c>
      <c r="Y1170" s="16">
        <v>48</v>
      </c>
      <c r="Z1170" s="16">
        <v>52</v>
      </c>
      <c r="AA1170" s="16">
        <v>57</v>
      </c>
      <c r="AB1170" s="16" t="s">
        <v>455</v>
      </c>
      <c r="AC1170" s="16" t="s">
        <v>455</v>
      </c>
      <c r="AD1170" s="16" t="s">
        <v>455</v>
      </c>
    </row>
    <row r="1171" spans="1:30" s="16" customFormat="1" ht="14.25" customHeight="1">
      <c r="A1171" s="16">
        <v>4450</v>
      </c>
      <c r="B1171" s="16">
        <v>4450</v>
      </c>
      <c r="C1171" s="3">
        <v>41165</v>
      </c>
      <c r="D1171" s="3">
        <v>41210</v>
      </c>
      <c r="E1171" s="16" t="s">
        <v>1307</v>
      </c>
      <c r="F1171" s="16" t="s">
        <v>1308</v>
      </c>
      <c r="G1171" s="16" t="s">
        <v>7446</v>
      </c>
      <c r="H1171" s="16" t="s">
        <v>8489</v>
      </c>
      <c r="I1171" s="3">
        <v>41178</v>
      </c>
      <c r="J1171" s="16" t="s">
        <v>7465</v>
      </c>
      <c r="K1171" s="16" t="s">
        <v>15234</v>
      </c>
      <c r="L1171" s="16" t="s">
        <v>7448</v>
      </c>
      <c r="M1171" s="16" t="s">
        <v>7466</v>
      </c>
      <c r="N1171" s="16" t="s">
        <v>8490</v>
      </c>
      <c r="O1171" s="16" t="s">
        <v>7374</v>
      </c>
      <c r="P1171" s="3">
        <v>41198</v>
      </c>
      <c r="Q1171" s="28" t="s">
        <v>455</v>
      </c>
      <c r="R1171" s="16" t="s">
        <v>11464</v>
      </c>
      <c r="S1171" s="16" t="s">
        <v>11465</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14.25" customHeight="1">
      <c r="A1172" s="16" t="s">
        <v>9223</v>
      </c>
      <c r="B1172" s="16">
        <v>4449</v>
      </c>
      <c r="C1172" s="3">
        <v>41165</v>
      </c>
      <c r="D1172" s="3">
        <v>41210</v>
      </c>
      <c r="E1172" s="16" t="s">
        <v>1370</v>
      </c>
      <c r="F1172" s="16" t="s">
        <v>1308</v>
      </c>
      <c r="G1172" s="16" t="s">
        <v>3000</v>
      </c>
      <c r="H1172" s="16" t="s">
        <v>455</v>
      </c>
      <c r="I1172" s="3">
        <v>41213</v>
      </c>
      <c r="J1172" s="16" t="s">
        <v>7467</v>
      </c>
      <c r="K1172" s="16" t="s">
        <v>7468</v>
      </c>
      <c r="L1172" s="16" t="s">
        <v>4570</v>
      </c>
      <c r="M1172" s="16" t="s">
        <v>7469</v>
      </c>
      <c r="N1172" s="16" t="s">
        <v>455</v>
      </c>
      <c r="O1172" s="16" t="s">
        <v>455</v>
      </c>
      <c r="P1172" s="16" t="s">
        <v>455</v>
      </c>
      <c r="Q1172" s="28" t="s">
        <v>9224</v>
      </c>
      <c r="R1172" s="16" t="s">
        <v>455</v>
      </c>
      <c r="S1172" s="16" t="s">
        <v>11466</v>
      </c>
      <c r="T1172" s="16" t="s">
        <v>14834</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4.25" customHeight="1">
      <c r="A1173" s="16" t="s">
        <v>8173</v>
      </c>
      <c r="B1173" s="16">
        <v>4448</v>
      </c>
      <c r="C1173" s="3">
        <v>41165</v>
      </c>
      <c r="D1173" s="3">
        <v>41210</v>
      </c>
      <c r="E1173" s="16" t="s">
        <v>1370</v>
      </c>
      <c r="F1173" s="16" t="s">
        <v>1308</v>
      </c>
      <c r="G1173" s="16" t="s">
        <v>3000</v>
      </c>
      <c r="H1173" s="16" t="s">
        <v>455</v>
      </c>
      <c r="I1173" s="3">
        <v>41172</v>
      </c>
      <c r="J1173" s="16" t="s">
        <v>7470</v>
      </c>
      <c r="K1173" s="16" t="s">
        <v>7471</v>
      </c>
      <c r="L1173" s="16" t="s">
        <v>4570</v>
      </c>
      <c r="M1173" s="16" t="s">
        <v>7472</v>
      </c>
      <c r="N1173" s="16" t="s">
        <v>455</v>
      </c>
      <c r="O1173" s="16" t="s">
        <v>455</v>
      </c>
      <c r="P1173" s="16" t="s">
        <v>455</v>
      </c>
      <c r="Q1173" s="28" t="s">
        <v>455</v>
      </c>
      <c r="R1173" s="16" t="s">
        <v>455</v>
      </c>
      <c r="S1173" s="16" t="s">
        <v>11467</v>
      </c>
      <c r="T1173" s="16" t="s">
        <v>14834</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4.25" customHeight="1">
      <c r="A1174" s="16">
        <v>4447</v>
      </c>
      <c r="B1174" s="16">
        <v>4447</v>
      </c>
      <c r="C1174" s="3">
        <v>41165</v>
      </c>
      <c r="D1174" s="3">
        <v>41210</v>
      </c>
      <c r="E1174" s="16" t="s">
        <v>1307</v>
      </c>
      <c r="F1174" s="16" t="s">
        <v>14084</v>
      </c>
      <c r="G1174" s="16" t="s">
        <v>1895</v>
      </c>
      <c r="H1174" s="16" t="s">
        <v>16293</v>
      </c>
      <c r="I1174" s="3">
        <v>41291</v>
      </c>
      <c r="J1174" s="16" t="s">
        <v>7473</v>
      </c>
      <c r="K1174" s="16" t="s">
        <v>7474</v>
      </c>
      <c r="L1174" s="16" t="s">
        <v>4404</v>
      </c>
      <c r="M1174" s="16" t="s">
        <v>7475</v>
      </c>
      <c r="N1174" s="16" t="s">
        <v>16294</v>
      </c>
      <c r="O1174" s="16" t="s">
        <v>15354</v>
      </c>
      <c r="P1174" s="3">
        <v>41375</v>
      </c>
      <c r="Q1174" s="28" t="s">
        <v>455</v>
      </c>
      <c r="R1174" s="16" t="s">
        <v>16295</v>
      </c>
      <c r="S1174" s="16" t="s">
        <v>11468</v>
      </c>
      <c r="T1174" s="16" t="s">
        <v>14834</v>
      </c>
      <c r="U1174" s="16" t="s">
        <v>16296</v>
      </c>
      <c r="V1174" s="16">
        <v>18</v>
      </c>
      <c r="W1174" s="16">
        <v>30</v>
      </c>
      <c r="X1174" s="16">
        <v>1</v>
      </c>
      <c r="Y1174" s="16">
        <v>47</v>
      </c>
      <c r="Z1174" s="16">
        <v>43</v>
      </c>
      <c r="AA1174" s="16">
        <v>25</v>
      </c>
      <c r="AB1174" s="16" t="s">
        <v>455</v>
      </c>
      <c r="AC1174" s="16" t="s">
        <v>455</v>
      </c>
      <c r="AD1174" s="16" t="s">
        <v>455</v>
      </c>
    </row>
    <row r="1175" spans="1:30" s="16" customFormat="1" ht="14.25" customHeight="1">
      <c r="A1175" s="16">
        <v>4444</v>
      </c>
      <c r="B1175" s="16">
        <v>4444</v>
      </c>
      <c r="C1175" s="3">
        <v>41165</v>
      </c>
      <c r="D1175" s="3">
        <v>41210</v>
      </c>
      <c r="E1175" s="16" t="s">
        <v>1307</v>
      </c>
      <c r="F1175" s="16" t="s">
        <v>1308</v>
      </c>
      <c r="G1175" s="16" t="s">
        <v>4088</v>
      </c>
      <c r="H1175" s="16" t="s">
        <v>11469</v>
      </c>
      <c r="I1175" s="3">
        <v>41172</v>
      </c>
      <c r="J1175" s="16" t="s">
        <v>7476</v>
      </c>
      <c r="K1175" s="16" t="s">
        <v>15101</v>
      </c>
      <c r="L1175" s="16" t="s">
        <v>7477</v>
      </c>
      <c r="M1175" s="16">
        <v>3138661829</v>
      </c>
      <c r="N1175" s="16" t="s">
        <v>11470</v>
      </c>
      <c r="O1175" s="16" t="s">
        <v>5620</v>
      </c>
      <c r="P1175" s="3">
        <v>41242</v>
      </c>
      <c r="Q1175" s="28" t="s">
        <v>455</v>
      </c>
      <c r="R1175" s="16" t="s">
        <v>11471</v>
      </c>
      <c r="S1175" s="16" t="s">
        <v>11472</v>
      </c>
      <c r="T1175" s="16" t="s">
        <v>3997</v>
      </c>
      <c r="U1175" s="16" t="s">
        <v>14927</v>
      </c>
      <c r="V1175" s="16">
        <v>18</v>
      </c>
      <c r="W1175" s="16">
        <v>48</v>
      </c>
      <c r="X1175" s="16">
        <v>32</v>
      </c>
      <c r="Y1175" s="16">
        <v>43</v>
      </c>
      <c r="Z1175" s="16">
        <v>14</v>
      </c>
      <c r="AA1175" s="16">
        <v>10</v>
      </c>
      <c r="AB1175" s="16" t="s">
        <v>455</v>
      </c>
      <c r="AC1175" s="16" t="s">
        <v>455</v>
      </c>
      <c r="AD1175" s="16" t="s">
        <v>455</v>
      </c>
    </row>
    <row r="1176" spans="1:30" s="16" customFormat="1" ht="14.25" customHeight="1">
      <c r="A1176" s="16">
        <v>4438</v>
      </c>
      <c r="B1176" s="16">
        <v>4438</v>
      </c>
      <c r="C1176" s="3">
        <v>41165</v>
      </c>
      <c r="D1176" s="3">
        <v>41210</v>
      </c>
      <c r="E1176" s="16" t="s">
        <v>1307</v>
      </c>
      <c r="F1176" s="16" t="s">
        <v>1308</v>
      </c>
      <c r="G1176" s="16" t="s">
        <v>1815</v>
      </c>
      <c r="H1176" s="16" t="s">
        <v>9225</v>
      </c>
      <c r="I1176" s="3">
        <v>41173</v>
      </c>
      <c r="J1176" s="16" t="s">
        <v>7250</v>
      </c>
      <c r="K1176" s="16" t="s">
        <v>7478</v>
      </c>
      <c r="L1176" s="16" t="s">
        <v>4373</v>
      </c>
      <c r="M1176" s="16" t="s">
        <v>7479</v>
      </c>
      <c r="N1176" s="16" t="s">
        <v>9226</v>
      </c>
      <c r="O1176" s="16" t="s">
        <v>1473</v>
      </c>
      <c r="P1176" s="3">
        <v>41227</v>
      </c>
      <c r="Q1176" s="28" t="s">
        <v>455</v>
      </c>
      <c r="R1176" s="16" t="s">
        <v>11473</v>
      </c>
      <c r="S1176" s="16" t="s">
        <v>11474</v>
      </c>
      <c r="T1176" s="16" t="s">
        <v>14834</v>
      </c>
      <c r="U1176" s="16" t="s">
        <v>15087</v>
      </c>
      <c r="V1176" s="16">
        <v>19</v>
      </c>
      <c r="W1176" s="16">
        <v>4</v>
      </c>
      <c r="X1176" s="16">
        <v>58</v>
      </c>
      <c r="Y1176" s="16">
        <v>41</v>
      </c>
      <c r="Z1176" s="16">
        <v>51</v>
      </c>
      <c r="AA1176" s="16">
        <v>52</v>
      </c>
      <c r="AB1176" s="16" t="s">
        <v>455</v>
      </c>
      <c r="AC1176" s="16" t="s">
        <v>455</v>
      </c>
      <c r="AD1176" s="16" t="s">
        <v>455</v>
      </c>
    </row>
    <row r="1177" spans="1:30" s="16" customFormat="1" ht="14.25" customHeight="1">
      <c r="A1177" s="16">
        <v>4446</v>
      </c>
      <c r="B1177" s="16">
        <v>4446</v>
      </c>
      <c r="C1177" s="3">
        <v>41165</v>
      </c>
      <c r="D1177" s="3">
        <v>41210</v>
      </c>
      <c r="E1177" s="16" t="s">
        <v>1307</v>
      </c>
      <c r="F1177" s="16" t="s">
        <v>1308</v>
      </c>
      <c r="G1177" s="16" t="s">
        <v>3550</v>
      </c>
      <c r="H1177" s="16" t="s">
        <v>13479</v>
      </c>
      <c r="I1177" s="3">
        <v>41172</v>
      </c>
      <c r="J1177" s="16" t="s">
        <v>7480</v>
      </c>
      <c r="K1177" s="16" t="s">
        <v>7481</v>
      </c>
      <c r="L1177" s="16" t="s">
        <v>4956</v>
      </c>
      <c r="M1177" s="16" t="s">
        <v>7482</v>
      </c>
      <c r="N1177" s="16" t="s">
        <v>13480</v>
      </c>
      <c r="O1177" s="16" t="s">
        <v>5620</v>
      </c>
      <c r="P1177" s="3">
        <v>41269</v>
      </c>
      <c r="Q1177" s="28" t="s">
        <v>455</v>
      </c>
      <c r="R1177" s="16" t="s">
        <v>13481</v>
      </c>
      <c r="S1177" s="16" t="s">
        <v>11475</v>
      </c>
      <c r="T1177" s="16" t="s">
        <v>3997</v>
      </c>
      <c r="U1177" s="16" t="s">
        <v>14859</v>
      </c>
      <c r="V1177" s="16">
        <v>17</v>
      </c>
      <c r="W1177" s="16">
        <v>57</v>
      </c>
      <c r="X1177" s="16">
        <v>36</v>
      </c>
      <c r="Y1177" s="16">
        <v>42</v>
      </c>
      <c r="Z1177" s="16">
        <v>0</v>
      </c>
      <c r="AA1177" s="16">
        <v>27</v>
      </c>
      <c r="AB1177" s="16" t="s">
        <v>455</v>
      </c>
      <c r="AC1177" s="16" t="s">
        <v>455</v>
      </c>
      <c r="AD1177" s="16" t="s">
        <v>455</v>
      </c>
    </row>
    <row r="1178" spans="1:30" s="16" customFormat="1" ht="14.25" customHeight="1">
      <c r="A1178" s="16">
        <v>4440</v>
      </c>
      <c r="B1178" s="16">
        <v>4440</v>
      </c>
      <c r="C1178" s="3">
        <v>41165</v>
      </c>
      <c r="D1178" s="3">
        <v>41210</v>
      </c>
      <c r="E1178" s="16" t="s">
        <v>1307</v>
      </c>
      <c r="F1178" s="16" t="s">
        <v>1308</v>
      </c>
      <c r="G1178" s="16" t="s">
        <v>7242</v>
      </c>
      <c r="H1178" s="16" t="s">
        <v>8278</v>
      </c>
      <c r="I1178" s="3">
        <v>41172</v>
      </c>
      <c r="J1178" s="16" t="s">
        <v>7483</v>
      </c>
      <c r="K1178" s="16" t="s">
        <v>7484</v>
      </c>
      <c r="L1178" s="16" t="s">
        <v>7245</v>
      </c>
      <c r="M1178" s="16" t="s">
        <v>7485</v>
      </c>
      <c r="N1178" s="16" t="s">
        <v>8279</v>
      </c>
      <c r="O1178" s="16" t="s">
        <v>5620</v>
      </c>
      <c r="P1178" s="3">
        <v>41187</v>
      </c>
      <c r="Q1178" s="28" t="s">
        <v>455</v>
      </c>
      <c r="R1178" s="16" t="s">
        <v>11476</v>
      </c>
      <c r="S1178" s="16" t="s">
        <v>11477</v>
      </c>
      <c r="T1178" s="16" t="s">
        <v>3997</v>
      </c>
      <c r="U1178" s="16" t="s">
        <v>15102</v>
      </c>
      <c r="V1178" s="16">
        <v>18</v>
      </c>
      <c r="W1178" s="16">
        <v>28</v>
      </c>
      <c r="X1178" s="16">
        <v>10</v>
      </c>
      <c r="Y1178" s="16">
        <v>47</v>
      </c>
      <c r="Z1178" s="16">
        <v>11</v>
      </c>
      <c r="AA1178" s="16">
        <v>45</v>
      </c>
      <c r="AB1178" s="16" t="s">
        <v>455</v>
      </c>
      <c r="AC1178" s="16" t="s">
        <v>455</v>
      </c>
      <c r="AD1178" s="16" t="s">
        <v>455</v>
      </c>
    </row>
    <row r="1179" spans="1:30" s="16" customFormat="1" ht="14.25" customHeight="1">
      <c r="A1179" s="16">
        <v>4442</v>
      </c>
      <c r="B1179" s="16">
        <v>4442</v>
      </c>
      <c r="C1179" s="3">
        <v>41165</v>
      </c>
      <c r="D1179" s="3">
        <v>41210</v>
      </c>
      <c r="E1179" s="16" t="s">
        <v>1307</v>
      </c>
      <c r="F1179" s="16" t="s">
        <v>1308</v>
      </c>
      <c r="G1179" s="16" t="s">
        <v>7242</v>
      </c>
      <c r="H1179" s="16" t="s">
        <v>8280</v>
      </c>
      <c r="I1179" s="3">
        <v>41172</v>
      </c>
      <c r="J1179" s="16" t="s">
        <v>7486</v>
      </c>
      <c r="K1179" s="16" t="s">
        <v>15103</v>
      </c>
      <c r="L1179" s="16" t="s">
        <v>7245</v>
      </c>
      <c r="M1179" s="16" t="s">
        <v>7487</v>
      </c>
      <c r="N1179" s="16" t="s">
        <v>8285</v>
      </c>
      <c r="O1179" s="16" t="s">
        <v>5620</v>
      </c>
      <c r="P1179" s="3">
        <v>41191</v>
      </c>
      <c r="Q1179" s="28" t="s">
        <v>455</v>
      </c>
      <c r="R1179" s="16" t="s">
        <v>11478</v>
      </c>
      <c r="S1179" s="16" t="s">
        <v>11479</v>
      </c>
      <c r="T1179" s="16" t="s">
        <v>3997</v>
      </c>
      <c r="U1179" s="16" t="s">
        <v>15104</v>
      </c>
      <c r="V1179" s="16">
        <v>19</v>
      </c>
      <c r="W1179" s="16">
        <v>29</v>
      </c>
      <c r="X1179" s="16">
        <v>8</v>
      </c>
      <c r="Y1179" s="16">
        <v>47</v>
      </c>
      <c r="Z1179" s="16">
        <v>11</v>
      </c>
      <c r="AA1179" s="16">
        <v>50</v>
      </c>
      <c r="AB1179" s="16" t="s">
        <v>455</v>
      </c>
      <c r="AC1179" s="16" t="s">
        <v>455</v>
      </c>
      <c r="AD1179" s="16" t="s">
        <v>455</v>
      </c>
    </row>
    <row r="1180" spans="1:30" s="16" customFormat="1" ht="14.25" customHeight="1">
      <c r="A1180" s="16">
        <v>4441</v>
      </c>
      <c r="B1180" s="16">
        <v>4441</v>
      </c>
      <c r="C1180" s="3">
        <v>41165</v>
      </c>
      <c r="D1180" s="3">
        <v>41224</v>
      </c>
      <c r="E1180" s="16" t="s">
        <v>1307</v>
      </c>
      <c r="F1180" s="16" t="s">
        <v>1308</v>
      </c>
      <c r="G1180" s="16" t="s">
        <v>7242</v>
      </c>
      <c r="H1180" s="16" t="s">
        <v>15951</v>
      </c>
      <c r="I1180" s="3">
        <v>41172</v>
      </c>
      <c r="J1180" s="16" t="s">
        <v>7488</v>
      </c>
      <c r="K1180" s="16" t="s">
        <v>8456</v>
      </c>
      <c r="L1180" s="16" t="s">
        <v>7245</v>
      </c>
      <c r="M1180" s="16" t="s">
        <v>7489</v>
      </c>
      <c r="N1180" s="16" t="s">
        <v>15952</v>
      </c>
      <c r="O1180" s="16" t="s">
        <v>7205</v>
      </c>
      <c r="P1180" s="3">
        <v>41368</v>
      </c>
      <c r="Q1180" s="28" t="s">
        <v>8457</v>
      </c>
      <c r="R1180" s="16" t="s">
        <v>15953</v>
      </c>
      <c r="S1180" s="16" t="s">
        <v>11480</v>
      </c>
      <c r="T1180" s="16" t="s">
        <v>14834</v>
      </c>
      <c r="U1180" s="16" t="s">
        <v>15954</v>
      </c>
      <c r="V1180" s="16">
        <v>18</v>
      </c>
      <c r="W1180" s="16">
        <v>28</v>
      </c>
      <c r="X1180" s="16">
        <v>56</v>
      </c>
      <c r="Y1180" s="16">
        <v>47</v>
      </c>
      <c r="Z1180" s="16">
        <v>12</v>
      </c>
      <c r="AA1180" s="16">
        <v>6</v>
      </c>
      <c r="AB1180" s="16" t="s">
        <v>455</v>
      </c>
      <c r="AC1180" s="16" t="s">
        <v>455</v>
      </c>
      <c r="AD1180" s="16" t="s">
        <v>455</v>
      </c>
    </row>
    <row r="1181" spans="1:30" s="16" customFormat="1" ht="14.25" customHeight="1">
      <c r="A1181" s="16">
        <v>4464</v>
      </c>
      <c r="B1181" s="16">
        <v>4464</v>
      </c>
      <c r="C1181" s="3">
        <v>41165</v>
      </c>
      <c r="D1181" s="3">
        <v>41210</v>
      </c>
      <c r="E1181" s="16" t="s">
        <v>1307</v>
      </c>
      <c r="F1181" s="16" t="s">
        <v>1308</v>
      </c>
      <c r="G1181" s="16" t="s">
        <v>7490</v>
      </c>
      <c r="H1181" s="16" t="s">
        <v>9479</v>
      </c>
      <c r="I1181" s="3">
        <v>41172</v>
      </c>
      <c r="J1181" s="16" t="s">
        <v>7491</v>
      </c>
      <c r="K1181" s="16" t="s">
        <v>7492</v>
      </c>
      <c r="L1181" s="16" t="s">
        <v>7493</v>
      </c>
      <c r="M1181" s="16" t="s">
        <v>7494</v>
      </c>
      <c r="N1181" s="16" t="s">
        <v>12133</v>
      </c>
      <c r="O1181" s="16" t="s">
        <v>7557</v>
      </c>
      <c r="P1181" s="3">
        <v>41261</v>
      </c>
      <c r="Q1181" s="28" t="s">
        <v>455</v>
      </c>
      <c r="R1181" s="16" t="s">
        <v>11481</v>
      </c>
      <c r="S1181" s="16" t="s">
        <v>11482</v>
      </c>
      <c r="T1181" s="16" t="s">
        <v>3997</v>
      </c>
      <c r="U1181" s="16" t="s">
        <v>14855</v>
      </c>
      <c r="V1181" s="16">
        <v>19</v>
      </c>
      <c r="W1181" s="16">
        <v>55</v>
      </c>
      <c r="X1181" s="16">
        <v>39</v>
      </c>
      <c r="Y1181" s="16">
        <v>43</v>
      </c>
      <c r="Z1181" s="16">
        <v>10</v>
      </c>
      <c r="AA1181" s="16">
        <v>3</v>
      </c>
      <c r="AB1181" s="16" t="s">
        <v>455</v>
      </c>
      <c r="AC1181" s="16" t="s">
        <v>455</v>
      </c>
      <c r="AD1181" s="16" t="s">
        <v>455</v>
      </c>
    </row>
    <row r="1182" spans="1:30" s="16" customFormat="1" ht="14.25" customHeight="1">
      <c r="A1182" s="16">
        <v>4463</v>
      </c>
      <c r="B1182" s="16">
        <v>4463</v>
      </c>
      <c r="C1182" s="3">
        <v>41165</v>
      </c>
      <c r="D1182" s="3">
        <v>41210</v>
      </c>
      <c r="E1182" s="16" t="s">
        <v>1307</v>
      </c>
      <c r="F1182" s="16" t="s">
        <v>1308</v>
      </c>
      <c r="G1182" s="16" t="s">
        <v>7490</v>
      </c>
      <c r="H1182" s="16" t="s">
        <v>9480</v>
      </c>
      <c r="I1182" s="3">
        <v>41172</v>
      </c>
      <c r="J1182" s="16" t="s">
        <v>7495</v>
      </c>
      <c r="K1182" s="16" t="s">
        <v>14749</v>
      </c>
      <c r="L1182" s="16" t="s">
        <v>7493</v>
      </c>
      <c r="M1182" s="16" t="s">
        <v>7494</v>
      </c>
      <c r="N1182" s="16" t="s">
        <v>9481</v>
      </c>
      <c r="O1182" s="16" t="s">
        <v>8255</v>
      </c>
      <c r="P1182" s="3">
        <v>41239</v>
      </c>
      <c r="Q1182" s="28" t="s">
        <v>455</v>
      </c>
      <c r="R1182" s="16" t="s">
        <v>11483</v>
      </c>
      <c r="S1182" s="16" t="s">
        <v>11484</v>
      </c>
      <c r="T1182" s="16" t="s">
        <v>14834</v>
      </c>
      <c r="U1182" s="16" t="s">
        <v>15037</v>
      </c>
      <c r="V1182" s="16">
        <v>20</v>
      </c>
      <c r="W1182" s="16">
        <v>0</v>
      </c>
      <c r="X1182" s="16">
        <v>19</v>
      </c>
      <c r="Y1182" s="16">
        <v>43</v>
      </c>
      <c r="Z1182" s="16">
        <v>5</v>
      </c>
      <c r="AA1182" s="16">
        <v>40</v>
      </c>
      <c r="AB1182" s="16" t="s">
        <v>455</v>
      </c>
      <c r="AC1182" s="16" t="s">
        <v>455</v>
      </c>
      <c r="AD1182" s="16" t="s">
        <v>455</v>
      </c>
    </row>
    <row r="1183" spans="1:30" s="16" customFormat="1" ht="14.25" customHeight="1">
      <c r="A1183" s="16">
        <v>4462</v>
      </c>
      <c r="B1183" s="16">
        <v>4462</v>
      </c>
      <c r="C1183" s="3">
        <v>41165</v>
      </c>
      <c r="D1183" s="3">
        <v>41210</v>
      </c>
      <c r="E1183" s="16" t="s">
        <v>1307</v>
      </c>
      <c r="F1183" s="16" t="s">
        <v>1308</v>
      </c>
      <c r="G1183" s="16" t="s">
        <v>7490</v>
      </c>
      <c r="H1183" s="16" t="s">
        <v>9482</v>
      </c>
      <c r="I1183" s="3">
        <v>41172</v>
      </c>
      <c r="J1183" s="16" t="s">
        <v>7491</v>
      </c>
      <c r="K1183" s="16" t="s">
        <v>7496</v>
      </c>
      <c r="L1183" s="16" t="s">
        <v>7493</v>
      </c>
      <c r="M1183" s="16">
        <v>38540010</v>
      </c>
      <c r="N1183" s="16" t="s">
        <v>9483</v>
      </c>
      <c r="O1183" s="16" t="s">
        <v>7373</v>
      </c>
      <c r="P1183" s="3">
        <v>41239</v>
      </c>
      <c r="Q1183" s="28" t="s">
        <v>455</v>
      </c>
      <c r="R1183" s="16" t="s">
        <v>11485</v>
      </c>
      <c r="S1183" s="16" t="s">
        <v>11486</v>
      </c>
      <c r="T1183" s="16" t="s">
        <v>14834</v>
      </c>
      <c r="U1183" s="16" t="s">
        <v>14864</v>
      </c>
      <c r="V1183" s="16">
        <v>19</v>
      </c>
      <c r="W1183" s="16">
        <v>54</v>
      </c>
      <c r="X1183" s="16">
        <v>22</v>
      </c>
      <c r="Y1183" s="16">
        <v>43</v>
      </c>
      <c r="Z1183" s="16">
        <v>5</v>
      </c>
      <c r="AA1183" s="16">
        <v>39</v>
      </c>
      <c r="AB1183" s="16" t="s">
        <v>455</v>
      </c>
      <c r="AC1183" s="16" t="s">
        <v>455</v>
      </c>
      <c r="AD1183" s="16" t="s">
        <v>455</v>
      </c>
    </row>
    <row r="1184" spans="1:30" s="16" customFormat="1" ht="14.25" customHeight="1">
      <c r="A1184" s="16">
        <v>4461</v>
      </c>
      <c r="B1184" s="16">
        <v>4461</v>
      </c>
      <c r="C1184" s="3">
        <v>41165</v>
      </c>
      <c r="D1184" s="3">
        <v>41210</v>
      </c>
      <c r="E1184" s="16" t="s">
        <v>1307</v>
      </c>
      <c r="F1184" s="16" t="s">
        <v>1308</v>
      </c>
      <c r="G1184" s="16" t="s">
        <v>7490</v>
      </c>
      <c r="H1184" s="16" t="s">
        <v>9484</v>
      </c>
      <c r="I1184" s="3">
        <v>41172</v>
      </c>
      <c r="J1184" s="16" t="s">
        <v>7491</v>
      </c>
      <c r="K1184" s="16" t="s">
        <v>7498</v>
      </c>
      <c r="L1184" s="16" t="s">
        <v>7493</v>
      </c>
      <c r="M1184" s="16" t="s">
        <v>7497</v>
      </c>
      <c r="N1184" s="16" t="s">
        <v>9485</v>
      </c>
      <c r="O1184" s="16" t="s">
        <v>9486</v>
      </c>
      <c r="P1184" s="3">
        <v>41239</v>
      </c>
      <c r="Q1184" s="28" t="s">
        <v>455</v>
      </c>
      <c r="R1184" s="16" t="s">
        <v>11487</v>
      </c>
      <c r="S1184" s="16" t="s">
        <v>11488</v>
      </c>
      <c r="T1184" s="16" t="s">
        <v>14834</v>
      </c>
      <c r="U1184" s="16" t="s">
        <v>14926</v>
      </c>
      <c r="V1184" s="16">
        <v>19</v>
      </c>
      <c r="W1184" s="16">
        <v>54</v>
      </c>
      <c r="X1184" s="16">
        <v>2</v>
      </c>
      <c r="Y1184" s="16">
        <v>43</v>
      </c>
      <c r="Z1184" s="16">
        <v>8</v>
      </c>
      <c r="AA1184" s="16">
        <v>54</v>
      </c>
      <c r="AB1184" s="16" t="s">
        <v>455</v>
      </c>
      <c r="AC1184" s="16" t="s">
        <v>455</v>
      </c>
      <c r="AD1184" s="16" t="s">
        <v>455</v>
      </c>
    </row>
    <row r="1185" spans="1:30" s="16" customFormat="1" ht="14.25" customHeight="1">
      <c r="A1185" s="16">
        <v>4460</v>
      </c>
      <c r="B1185" s="16">
        <v>4460</v>
      </c>
      <c r="C1185" s="3">
        <v>41165</v>
      </c>
      <c r="D1185" s="3">
        <v>41210</v>
      </c>
      <c r="E1185" s="16" t="s">
        <v>1307</v>
      </c>
      <c r="F1185" s="16" t="s">
        <v>1308</v>
      </c>
      <c r="G1185" s="16" t="s">
        <v>7490</v>
      </c>
      <c r="H1185" s="16" t="s">
        <v>9487</v>
      </c>
      <c r="I1185" s="3">
        <v>41172</v>
      </c>
      <c r="J1185" s="16" t="s">
        <v>15704</v>
      </c>
      <c r="K1185" s="16" t="s">
        <v>7499</v>
      </c>
      <c r="L1185" s="16" t="s">
        <v>7493</v>
      </c>
      <c r="M1185" s="16">
        <v>3197583710</v>
      </c>
      <c r="N1185" s="16" t="s">
        <v>9488</v>
      </c>
      <c r="O1185" s="16" t="s">
        <v>7375</v>
      </c>
      <c r="P1185" s="3">
        <v>41239</v>
      </c>
      <c r="Q1185" s="28" t="s">
        <v>455</v>
      </c>
      <c r="R1185" s="16" t="s">
        <v>11489</v>
      </c>
      <c r="S1185" s="16" t="s">
        <v>11490</v>
      </c>
      <c r="T1185" s="16" t="s">
        <v>14834</v>
      </c>
      <c r="U1185" s="16" t="s">
        <v>15037</v>
      </c>
      <c r="V1185" s="16">
        <v>19</v>
      </c>
      <c r="W1185" s="16">
        <v>57</v>
      </c>
      <c r="X1185" s="16">
        <v>17</v>
      </c>
      <c r="Y1185" s="16">
        <v>43</v>
      </c>
      <c r="Z1185" s="16">
        <v>10</v>
      </c>
      <c r="AA1185" s="16">
        <v>41</v>
      </c>
      <c r="AB1185" s="16" t="s">
        <v>455</v>
      </c>
      <c r="AC1185" s="16" t="s">
        <v>455</v>
      </c>
      <c r="AD1185" s="16" t="s">
        <v>455</v>
      </c>
    </row>
    <row r="1186" spans="1:30" s="16" customFormat="1" ht="14.25" customHeight="1">
      <c r="A1186" s="16">
        <v>4459</v>
      </c>
      <c r="B1186" s="16">
        <v>4459</v>
      </c>
      <c r="C1186" s="3">
        <v>41165</v>
      </c>
      <c r="D1186" s="3">
        <v>41210</v>
      </c>
      <c r="E1186" s="16" t="s">
        <v>1307</v>
      </c>
      <c r="F1186" s="16" t="s">
        <v>1308</v>
      </c>
      <c r="G1186" s="16" t="s">
        <v>7490</v>
      </c>
      <c r="H1186" s="16" t="s">
        <v>9489</v>
      </c>
      <c r="I1186" s="3">
        <v>41172</v>
      </c>
      <c r="J1186" s="16" t="s">
        <v>7491</v>
      </c>
      <c r="K1186" s="16" t="s">
        <v>7500</v>
      </c>
      <c r="L1186" s="16" t="s">
        <v>7493</v>
      </c>
      <c r="M1186" s="16" t="s">
        <v>7494</v>
      </c>
      <c r="N1186" s="16" t="s">
        <v>9490</v>
      </c>
      <c r="O1186" s="16" t="s">
        <v>7373</v>
      </c>
      <c r="P1186" s="3">
        <v>41240</v>
      </c>
      <c r="Q1186" s="28" t="s">
        <v>455</v>
      </c>
      <c r="R1186" s="16" t="s">
        <v>11491</v>
      </c>
      <c r="S1186" s="16" t="s">
        <v>11492</v>
      </c>
      <c r="T1186" s="16" t="s">
        <v>3997</v>
      </c>
      <c r="U1186" s="16" t="s">
        <v>15105</v>
      </c>
      <c r="V1186" s="16">
        <v>19</v>
      </c>
      <c r="W1186" s="16">
        <v>55</v>
      </c>
      <c r="X1186" s="16">
        <v>39</v>
      </c>
      <c r="Y1186" s="16">
        <v>43</v>
      </c>
      <c r="Z1186" s="16">
        <v>10</v>
      </c>
      <c r="AA1186" s="16">
        <v>3</v>
      </c>
      <c r="AB1186" s="16" t="s">
        <v>455</v>
      </c>
      <c r="AC1186" s="16" t="s">
        <v>455</v>
      </c>
      <c r="AD1186" s="16" t="s">
        <v>455</v>
      </c>
    </row>
    <row r="1187" spans="1:30" s="16" customFormat="1" ht="14.25" customHeight="1">
      <c r="A1187" s="16">
        <v>4445</v>
      </c>
      <c r="B1187" s="16">
        <v>4445</v>
      </c>
      <c r="C1187" s="3">
        <v>41165</v>
      </c>
      <c r="D1187" s="3">
        <v>41210</v>
      </c>
      <c r="E1187" s="16" t="s">
        <v>1307</v>
      </c>
      <c r="F1187" s="16" t="s">
        <v>14084</v>
      </c>
      <c r="G1187" s="16" t="s">
        <v>7501</v>
      </c>
      <c r="H1187" s="16" t="s">
        <v>16297</v>
      </c>
      <c r="I1187" s="3">
        <v>41291</v>
      </c>
      <c r="J1187" s="16" t="s">
        <v>7502</v>
      </c>
      <c r="K1187" s="16" t="s">
        <v>16298</v>
      </c>
      <c r="L1187" s="16" t="s">
        <v>7503</v>
      </c>
      <c r="M1187" s="16" t="s">
        <v>7504</v>
      </c>
      <c r="N1187" s="16" t="s">
        <v>16299</v>
      </c>
      <c r="O1187" s="16" t="s">
        <v>12723</v>
      </c>
      <c r="P1187" s="3">
        <v>41379</v>
      </c>
      <c r="Q1187" s="28" t="s">
        <v>16300</v>
      </c>
      <c r="R1187" s="16" t="s">
        <v>16301</v>
      </c>
      <c r="S1187" s="16" t="s">
        <v>11493</v>
      </c>
      <c r="T1187" s="16" t="s">
        <v>14834</v>
      </c>
      <c r="U1187" s="16" t="s">
        <v>15400</v>
      </c>
      <c r="V1187" s="16">
        <v>18</v>
      </c>
      <c r="W1187" s="16">
        <v>26</v>
      </c>
      <c r="X1187" s="16">
        <v>3</v>
      </c>
      <c r="Y1187" s="16">
        <v>47</v>
      </c>
      <c r="Z1187" s="16">
        <v>36</v>
      </c>
      <c r="AA1187" s="16">
        <v>58</v>
      </c>
      <c r="AB1187" s="16" t="s">
        <v>455</v>
      </c>
      <c r="AC1187" s="16" t="s">
        <v>455</v>
      </c>
      <c r="AD1187" s="16" t="s">
        <v>455</v>
      </c>
    </row>
    <row r="1188" spans="1:30" s="16" customFormat="1" ht="14.25" customHeight="1">
      <c r="A1188" s="16">
        <v>4466</v>
      </c>
      <c r="B1188" s="16">
        <v>4466</v>
      </c>
      <c r="C1188" s="3">
        <v>41165</v>
      </c>
      <c r="D1188" s="3">
        <v>41210</v>
      </c>
      <c r="E1188" s="16" t="s">
        <v>1307</v>
      </c>
      <c r="F1188" s="16" t="s">
        <v>1308</v>
      </c>
      <c r="G1188" s="16" t="s">
        <v>2639</v>
      </c>
      <c r="H1188" s="16" t="s">
        <v>15585</v>
      </c>
      <c r="I1188" s="3">
        <v>41172</v>
      </c>
      <c r="J1188" s="16" t="s">
        <v>7505</v>
      </c>
      <c r="K1188" s="16" t="s">
        <v>7506</v>
      </c>
      <c r="L1188" s="16" t="s">
        <v>4526</v>
      </c>
      <c r="M1188" s="16" t="s">
        <v>7507</v>
      </c>
      <c r="N1188" s="16" t="s">
        <v>15586</v>
      </c>
      <c r="O1188" s="16" t="s">
        <v>7205</v>
      </c>
      <c r="P1188" s="3">
        <v>41339</v>
      </c>
      <c r="Q1188" s="28" t="s">
        <v>12771</v>
      </c>
      <c r="R1188" s="16" t="s">
        <v>15587</v>
      </c>
      <c r="S1188" s="16" t="s">
        <v>11494</v>
      </c>
      <c r="T1188" s="16" t="s">
        <v>14834</v>
      </c>
      <c r="U1188" s="16" t="s">
        <v>14919</v>
      </c>
      <c r="V1188" s="16">
        <v>16</v>
      </c>
      <c r="W1188" s="16">
        <v>49</v>
      </c>
      <c r="X1188" s="16">
        <v>36</v>
      </c>
      <c r="Y1188" s="16">
        <v>40</v>
      </c>
      <c r="Z1188" s="16">
        <v>37</v>
      </c>
      <c r="AA1188" s="16">
        <v>24</v>
      </c>
      <c r="AB1188" s="16" t="s">
        <v>455</v>
      </c>
      <c r="AC1188" s="16" t="s">
        <v>455</v>
      </c>
      <c r="AD1188" s="16" t="s">
        <v>455</v>
      </c>
    </row>
    <row r="1189" spans="1:30" s="16" customFormat="1" ht="14.25" customHeight="1">
      <c r="A1189" s="16">
        <v>4468</v>
      </c>
      <c r="B1189" s="16">
        <v>4468</v>
      </c>
      <c r="C1189" s="3">
        <v>41170</v>
      </c>
      <c r="D1189" s="3">
        <v>41215</v>
      </c>
      <c r="E1189" s="16" t="s">
        <v>1307</v>
      </c>
      <c r="F1189" s="16" t="s">
        <v>1308</v>
      </c>
      <c r="G1189" s="16" t="s">
        <v>1609</v>
      </c>
      <c r="H1189" s="16" t="s">
        <v>13161</v>
      </c>
      <c r="I1189" s="3">
        <v>41197</v>
      </c>
      <c r="J1189" s="16" t="s">
        <v>7608</v>
      </c>
      <c r="K1189" s="16" t="s">
        <v>7609</v>
      </c>
      <c r="L1189" s="16" t="s">
        <v>4287</v>
      </c>
      <c r="M1189" s="16" t="s">
        <v>7432</v>
      </c>
      <c r="N1189" s="16" t="s">
        <v>13162</v>
      </c>
      <c r="O1189" s="16" t="s">
        <v>7375</v>
      </c>
      <c r="P1189" s="3">
        <v>41262</v>
      </c>
      <c r="Q1189" s="16" t="s">
        <v>15323</v>
      </c>
      <c r="R1189" s="16" t="s">
        <v>13163</v>
      </c>
      <c r="S1189" s="16" t="s">
        <v>11495</v>
      </c>
      <c r="T1189" s="16" t="s">
        <v>14834</v>
      </c>
      <c r="U1189" s="16" t="s">
        <v>14919</v>
      </c>
      <c r="V1189" s="16">
        <v>19</v>
      </c>
      <c r="W1189" s="16">
        <v>44</v>
      </c>
      <c r="X1189" s="16">
        <v>28</v>
      </c>
      <c r="Y1189" s="16">
        <v>43</v>
      </c>
      <c r="Z1189" s="16">
        <v>20</v>
      </c>
      <c r="AA1189" s="16">
        <v>44</v>
      </c>
      <c r="AB1189" s="16" t="s">
        <v>455</v>
      </c>
      <c r="AC1189" s="16" t="s">
        <v>455</v>
      </c>
      <c r="AD1189" s="16" t="s">
        <v>455</v>
      </c>
    </row>
    <row r="1190" spans="1:30" s="16" customFormat="1" ht="14.25" customHeight="1">
      <c r="A1190" s="16">
        <v>4469</v>
      </c>
      <c r="B1190" s="16">
        <v>4469</v>
      </c>
      <c r="C1190" s="3">
        <v>41170</v>
      </c>
      <c r="D1190" s="3">
        <v>41215</v>
      </c>
      <c r="E1190" s="16" t="s">
        <v>1307</v>
      </c>
      <c r="F1190" s="16" t="s">
        <v>1308</v>
      </c>
      <c r="G1190" s="16" t="s">
        <v>1609</v>
      </c>
      <c r="H1190" s="16" t="s">
        <v>13164</v>
      </c>
      <c r="I1190" s="3">
        <v>41197</v>
      </c>
      <c r="J1190" s="16" t="s">
        <v>7608</v>
      </c>
      <c r="K1190" s="16" t="s">
        <v>7610</v>
      </c>
      <c r="L1190" s="16" t="s">
        <v>4287</v>
      </c>
      <c r="M1190" s="16" t="s">
        <v>7432</v>
      </c>
      <c r="N1190" s="16" t="s">
        <v>13165</v>
      </c>
      <c r="O1190" s="16" t="s">
        <v>7375</v>
      </c>
      <c r="P1190" s="3">
        <v>41262</v>
      </c>
      <c r="Q1190" s="16" t="s">
        <v>15323</v>
      </c>
      <c r="R1190" s="16" t="s">
        <v>13166</v>
      </c>
      <c r="S1190" s="16" t="s">
        <v>11496</v>
      </c>
      <c r="T1190" s="16" t="s">
        <v>14834</v>
      </c>
      <c r="U1190" s="16" t="s">
        <v>15087</v>
      </c>
      <c r="V1190" s="16">
        <v>19</v>
      </c>
      <c r="W1190" s="16">
        <v>44</v>
      </c>
      <c r="X1190" s="16">
        <v>37</v>
      </c>
      <c r="Y1190" s="16">
        <v>43</v>
      </c>
      <c r="Z1190" s="16">
        <v>22</v>
      </c>
      <c r="AA1190" s="16">
        <v>2</v>
      </c>
      <c r="AB1190" s="16" t="s">
        <v>455</v>
      </c>
      <c r="AC1190" s="16" t="s">
        <v>455</v>
      </c>
      <c r="AD1190" s="16" t="s">
        <v>455</v>
      </c>
    </row>
    <row r="1191" spans="1:30" s="16" customFormat="1" ht="14.25" customHeight="1">
      <c r="A1191" s="16">
        <v>4470</v>
      </c>
      <c r="B1191" s="16">
        <v>4470</v>
      </c>
      <c r="C1191" s="3">
        <v>41170</v>
      </c>
      <c r="D1191" s="3">
        <v>41215</v>
      </c>
      <c r="E1191" s="16" t="s">
        <v>1307</v>
      </c>
      <c r="F1191" s="16" t="s">
        <v>1308</v>
      </c>
      <c r="G1191" s="16" t="s">
        <v>1609</v>
      </c>
      <c r="H1191" s="16" t="s">
        <v>13167</v>
      </c>
      <c r="I1191" s="3">
        <v>41197</v>
      </c>
      <c r="J1191" s="16" t="s">
        <v>7608</v>
      </c>
      <c r="K1191" s="16" t="s">
        <v>7611</v>
      </c>
      <c r="L1191" s="16" t="s">
        <v>4287</v>
      </c>
      <c r="M1191" s="16" t="s">
        <v>7432</v>
      </c>
      <c r="N1191" s="16" t="s">
        <v>13168</v>
      </c>
      <c r="O1191" s="16" t="s">
        <v>7373</v>
      </c>
      <c r="P1191" s="3">
        <v>41263</v>
      </c>
      <c r="Q1191" s="16" t="s">
        <v>15323</v>
      </c>
      <c r="R1191" s="16" t="s">
        <v>13169</v>
      </c>
      <c r="S1191" s="16" t="s">
        <v>11497</v>
      </c>
      <c r="T1191" s="16" t="s">
        <v>3997</v>
      </c>
      <c r="U1191" s="16" t="s">
        <v>15026</v>
      </c>
      <c r="V1191" s="16">
        <v>19</v>
      </c>
      <c r="W1191" s="16">
        <v>40</v>
      </c>
      <c r="X1191" s="16">
        <v>53</v>
      </c>
      <c r="Y1191" s="16">
        <v>43</v>
      </c>
      <c r="Z1191" s="16">
        <v>21</v>
      </c>
      <c r="AA1191" s="16">
        <v>29</v>
      </c>
      <c r="AB1191" s="16" t="s">
        <v>455</v>
      </c>
      <c r="AC1191" s="16" t="s">
        <v>455</v>
      </c>
      <c r="AD1191" s="16" t="s">
        <v>455</v>
      </c>
    </row>
    <row r="1192" spans="1:30" s="16" customFormat="1" ht="14.25" customHeight="1">
      <c r="A1192" s="16">
        <v>4471</v>
      </c>
      <c r="B1192" s="16">
        <v>4471</v>
      </c>
      <c r="C1192" s="3">
        <v>41170</v>
      </c>
      <c r="D1192" s="3">
        <v>41215</v>
      </c>
      <c r="E1192" s="16" t="s">
        <v>1307</v>
      </c>
      <c r="F1192" s="16" t="s">
        <v>1308</v>
      </c>
      <c r="G1192" s="16" t="s">
        <v>1609</v>
      </c>
      <c r="H1192" s="16" t="s">
        <v>13170</v>
      </c>
      <c r="I1192" s="3">
        <v>41197</v>
      </c>
      <c r="J1192" s="16" t="s">
        <v>7608</v>
      </c>
      <c r="K1192" s="16" t="s">
        <v>7612</v>
      </c>
      <c r="L1192" s="16" t="s">
        <v>4287</v>
      </c>
      <c r="M1192" s="16">
        <v>38335694</v>
      </c>
      <c r="N1192" s="16" t="s">
        <v>13567</v>
      </c>
      <c r="O1192" s="16" t="s">
        <v>13568</v>
      </c>
      <c r="P1192" s="3">
        <v>41278</v>
      </c>
      <c r="Q1192" s="16" t="s">
        <v>15323</v>
      </c>
      <c r="R1192" s="16" t="s">
        <v>13569</v>
      </c>
      <c r="S1192" s="16" t="s">
        <v>11498</v>
      </c>
      <c r="T1192" s="16" t="s">
        <v>14834</v>
      </c>
      <c r="U1192" s="16" t="s">
        <v>14965</v>
      </c>
      <c r="V1192" s="16">
        <v>19</v>
      </c>
      <c r="W1192" s="16">
        <v>44</v>
      </c>
      <c r="X1192" s="16">
        <v>41</v>
      </c>
      <c r="Y1192" s="16">
        <v>43</v>
      </c>
      <c r="Z1192" s="16">
        <v>23</v>
      </c>
      <c r="AA1192" s="16">
        <v>11</v>
      </c>
      <c r="AB1192" s="16" t="s">
        <v>455</v>
      </c>
      <c r="AC1192" s="16" t="s">
        <v>455</v>
      </c>
      <c r="AD1192" s="16" t="s">
        <v>455</v>
      </c>
    </row>
    <row r="1193" spans="1:30" s="16" customFormat="1" ht="14.25" customHeight="1">
      <c r="A1193" s="16">
        <v>4472</v>
      </c>
      <c r="B1193" s="16">
        <v>4472</v>
      </c>
      <c r="C1193" s="3">
        <v>41170</v>
      </c>
      <c r="D1193" s="3">
        <v>41215</v>
      </c>
      <c r="E1193" s="16" t="s">
        <v>1307</v>
      </c>
      <c r="F1193" s="16" t="s">
        <v>1308</v>
      </c>
      <c r="G1193" s="16" t="s">
        <v>1609</v>
      </c>
      <c r="H1193" s="16" t="s">
        <v>13171</v>
      </c>
      <c r="I1193" s="3">
        <v>41197</v>
      </c>
      <c r="J1193" s="16" t="s">
        <v>7608</v>
      </c>
      <c r="K1193" s="16" t="s">
        <v>7613</v>
      </c>
      <c r="L1193" s="16" t="s">
        <v>4287</v>
      </c>
      <c r="M1193" s="16" t="s">
        <v>7432</v>
      </c>
      <c r="N1193" s="16" t="s">
        <v>13172</v>
      </c>
      <c r="O1193" s="16" t="s">
        <v>7373</v>
      </c>
      <c r="P1193" s="3">
        <v>41263</v>
      </c>
      <c r="Q1193" s="16" t="s">
        <v>15323</v>
      </c>
      <c r="R1193" s="16" t="s">
        <v>13173</v>
      </c>
      <c r="S1193" s="16" t="s">
        <v>11499</v>
      </c>
      <c r="T1193" s="16" t="s">
        <v>3997</v>
      </c>
      <c r="U1193" s="16" t="s">
        <v>15026</v>
      </c>
      <c r="V1193" s="16">
        <v>19</v>
      </c>
      <c r="W1193" s="16">
        <v>40</v>
      </c>
      <c r="X1193" s="16">
        <v>53</v>
      </c>
      <c r="Y1193" s="16">
        <v>43</v>
      </c>
      <c r="Z1193" s="16">
        <v>21</v>
      </c>
      <c r="AA1193" s="16">
        <v>29</v>
      </c>
      <c r="AB1193" s="16" t="s">
        <v>455</v>
      </c>
      <c r="AC1193" s="16" t="s">
        <v>455</v>
      </c>
      <c r="AD1193" s="16" t="s">
        <v>455</v>
      </c>
    </row>
    <row r="1194" spans="1:30" s="16" customFormat="1" ht="14.25" customHeight="1">
      <c r="A1194" s="16">
        <v>4477</v>
      </c>
      <c r="B1194" s="16">
        <v>4477</v>
      </c>
      <c r="C1194" s="3">
        <v>41170</v>
      </c>
      <c r="D1194" s="3">
        <v>41215</v>
      </c>
      <c r="E1194" s="16" t="s">
        <v>1307</v>
      </c>
      <c r="F1194" s="16" t="s">
        <v>1308</v>
      </c>
      <c r="G1194" s="16" t="s">
        <v>1609</v>
      </c>
      <c r="H1194" s="16" t="s">
        <v>12134</v>
      </c>
      <c r="I1194" s="3">
        <v>41197</v>
      </c>
      <c r="J1194" s="16" t="s">
        <v>7431</v>
      </c>
      <c r="K1194" s="16" t="s">
        <v>14750</v>
      </c>
      <c r="L1194" s="16" t="s">
        <v>4287</v>
      </c>
      <c r="M1194" s="16" t="s">
        <v>7432</v>
      </c>
      <c r="N1194" s="16" t="s">
        <v>13174</v>
      </c>
      <c r="O1194" s="16" t="s">
        <v>7375</v>
      </c>
      <c r="P1194" s="3">
        <v>41263</v>
      </c>
      <c r="Q1194" s="16" t="s">
        <v>15323</v>
      </c>
      <c r="R1194" s="16" t="s">
        <v>12135</v>
      </c>
      <c r="S1194" s="16" t="s">
        <v>11500</v>
      </c>
      <c r="T1194" s="16" t="s">
        <v>14834</v>
      </c>
      <c r="U1194" s="16" t="s">
        <v>15087</v>
      </c>
      <c r="V1194" s="16">
        <v>19</v>
      </c>
      <c r="W1194" s="16">
        <v>49</v>
      </c>
      <c r="X1194" s="16">
        <v>12</v>
      </c>
      <c r="Y1194" s="16">
        <v>43</v>
      </c>
      <c r="Z1194" s="16">
        <v>21</v>
      </c>
      <c r="AA1194" s="16">
        <v>22</v>
      </c>
      <c r="AB1194" s="16" t="s">
        <v>455</v>
      </c>
      <c r="AC1194" s="16" t="s">
        <v>455</v>
      </c>
      <c r="AD1194" s="16" t="s">
        <v>455</v>
      </c>
    </row>
    <row r="1195" spans="1:30" s="16" customFormat="1" ht="14.25" customHeight="1">
      <c r="A1195" s="16">
        <v>4478</v>
      </c>
      <c r="B1195" s="16">
        <v>4478</v>
      </c>
      <c r="C1195" s="3">
        <v>41170</v>
      </c>
      <c r="D1195" s="3">
        <v>41215</v>
      </c>
      <c r="E1195" s="16" t="s">
        <v>1307</v>
      </c>
      <c r="F1195" s="16" t="s">
        <v>1308</v>
      </c>
      <c r="G1195" s="16" t="s">
        <v>1609</v>
      </c>
      <c r="H1195" s="16" t="s">
        <v>12772</v>
      </c>
      <c r="I1195" s="3">
        <v>41256</v>
      </c>
      <c r="J1195" s="16" t="s">
        <v>7431</v>
      </c>
      <c r="K1195" s="16" t="s">
        <v>7614</v>
      </c>
      <c r="L1195" s="16" t="s">
        <v>4287</v>
      </c>
      <c r="M1195" s="16" t="s">
        <v>7432</v>
      </c>
      <c r="N1195" s="16" t="s">
        <v>12773</v>
      </c>
      <c r="O1195" s="16" t="s">
        <v>4593</v>
      </c>
      <c r="P1195" s="3">
        <v>41256</v>
      </c>
      <c r="Q1195" s="16" t="s">
        <v>15323</v>
      </c>
      <c r="R1195" s="16" t="s">
        <v>12774</v>
      </c>
      <c r="S1195" s="16" t="s">
        <v>11501</v>
      </c>
      <c r="T1195" s="16" t="s">
        <v>3997</v>
      </c>
      <c r="U1195" s="16" t="s">
        <v>15106</v>
      </c>
      <c r="V1195" s="16">
        <v>19</v>
      </c>
      <c r="W1195" s="16">
        <v>47</v>
      </c>
      <c r="X1195" s="16">
        <v>51</v>
      </c>
      <c r="Y1195" s="16">
        <v>43</v>
      </c>
      <c r="Z1195" s="16">
        <v>23</v>
      </c>
      <c r="AA1195" s="16">
        <v>15</v>
      </c>
      <c r="AB1195" s="16" t="s">
        <v>455</v>
      </c>
      <c r="AC1195" s="16" t="s">
        <v>455</v>
      </c>
      <c r="AD1195" s="16" t="s">
        <v>455</v>
      </c>
    </row>
    <row r="1196" spans="1:30" s="16" customFormat="1" ht="14.25" customHeight="1">
      <c r="A1196" s="16">
        <v>4479</v>
      </c>
      <c r="B1196" s="16">
        <v>4479</v>
      </c>
      <c r="C1196" s="3">
        <v>41170</v>
      </c>
      <c r="D1196" s="3">
        <v>41215</v>
      </c>
      <c r="E1196" s="16" t="s">
        <v>1307</v>
      </c>
      <c r="F1196" s="16" t="s">
        <v>1308</v>
      </c>
      <c r="G1196" s="16" t="s">
        <v>1609</v>
      </c>
      <c r="H1196" s="16" t="s">
        <v>12775</v>
      </c>
      <c r="I1196" s="3">
        <v>41197</v>
      </c>
      <c r="J1196" s="16" t="s">
        <v>7615</v>
      </c>
      <c r="K1196" s="16" t="s">
        <v>7616</v>
      </c>
      <c r="L1196" s="16" t="s">
        <v>4287</v>
      </c>
      <c r="M1196" s="16" t="s">
        <v>7432</v>
      </c>
      <c r="N1196" s="16" t="s">
        <v>12776</v>
      </c>
      <c r="O1196" s="16" t="s">
        <v>6137</v>
      </c>
      <c r="P1196" s="3">
        <v>41257</v>
      </c>
      <c r="Q1196" s="16" t="s">
        <v>15323</v>
      </c>
      <c r="R1196" s="16" t="s">
        <v>12777</v>
      </c>
      <c r="S1196" s="16" t="s">
        <v>11502</v>
      </c>
      <c r="T1196" s="16" t="s">
        <v>14834</v>
      </c>
      <c r="U1196" s="16" t="s">
        <v>15107</v>
      </c>
      <c r="V1196" s="16">
        <v>19</v>
      </c>
      <c r="W1196" s="16">
        <v>48</v>
      </c>
      <c r="X1196" s="16">
        <v>31</v>
      </c>
      <c r="Y1196" s="16">
        <v>43</v>
      </c>
      <c r="Z1196" s="16">
        <v>14</v>
      </c>
      <c r="AA1196" s="16">
        <v>8</v>
      </c>
      <c r="AB1196" s="16" t="s">
        <v>455</v>
      </c>
      <c r="AC1196" s="16" t="s">
        <v>455</v>
      </c>
      <c r="AD1196" s="16" t="s">
        <v>455</v>
      </c>
    </row>
    <row r="1197" spans="1:30" s="16" customFormat="1" ht="14.25" customHeight="1">
      <c r="A1197" s="16">
        <v>4480</v>
      </c>
      <c r="B1197" s="16">
        <v>4480</v>
      </c>
      <c r="C1197" s="3">
        <v>41170</v>
      </c>
      <c r="D1197" s="3">
        <v>41215</v>
      </c>
      <c r="E1197" s="16" t="s">
        <v>1307</v>
      </c>
      <c r="F1197" s="16" t="s">
        <v>1308</v>
      </c>
      <c r="G1197" s="16" t="s">
        <v>1609</v>
      </c>
      <c r="H1197" s="16" t="s">
        <v>13175</v>
      </c>
      <c r="I1197" s="3">
        <v>41261</v>
      </c>
      <c r="J1197" s="16" t="s">
        <v>7615</v>
      </c>
      <c r="K1197" s="16" t="s">
        <v>7617</v>
      </c>
      <c r="L1197" s="16" t="s">
        <v>4287</v>
      </c>
      <c r="M1197" s="16" t="s">
        <v>7432</v>
      </c>
      <c r="N1197" s="16" t="s">
        <v>13176</v>
      </c>
      <c r="O1197" s="16" t="s">
        <v>7375</v>
      </c>
      <c r="P1197" s="3">
        <v>41261</v>
      </c>
      <c r="Q1197" s="16" t="s">
        <v>15323</v>
      </c>
      <c r="R1197" s="16" t="s">
        <v>13177</v>
      </c>
      <c r="S1197" s="16" t="s">
        <v>11503</v>
      </c>
      <c r="T1197" s="16" t="s">
        <v>14834</v>
      </c>
      <c r="U1197" s="16" t="s">
        <v>14919</v>
      </c>
      <c r="V1197" s="16">
        <v>19</v>
      </c>
      <c r="W1197" s="16">
        <v>50</v>
      </c>
      <c r="X1197" s="16">
        <v>57</v>
      </c>
      <c r="Y1197" s="16">
        <v>43</v>
      </c>
      <c r="Z1197" s="16">
        <v>15</v>
      </c>
      <c r="AA1197" s="16">
        <v>11</v>
      </c>
      <c r="AB1197" s="16" t="s">
        <v>455</v>
      </c>
      <c r="AC1197" s="16" t="s">
        <v>455</v>
      </c>
      <c r="AD1197" s="16" t="s">
        <v>455</v>
      </c>
    </row>
    <row r="1198" spans="1:30" s="16" customFormat="1" ht="14.25" customHeight="1">
      <c r="A1198" s="16">
        <v>4481</v>
      </c>
      <c r="B1198" s="16">
        <v>4481</v>
      </c>
      <c r="C1198" s="3">
        <v>41170</v>
      </c>
      <c r="D1198" s="3">
        <v>41215</v>
      </c>
      <c r="E1198" s="16" t="s">
        <v>1307</v>
      </c>
      <c r="F1198" s="16" t="s">
        <v>1308</v>
      </c>
      <c r="G1198" s="16" t="s">
        <v>1609</v>
      </c>
      <c r="H1198" s="16" t="s">
        <v>13178</v>
      </c>
      <c r="I1198" s="3">
        <v>41262</v>
      </c>
      <c r="J1198" s="16" t="s">
        <v>7615</v>
      </c>
      <c r="K1198" s="16" t="s">
        <v>7618</v>
      </c>
      <c r="L1198" s="16" t="s">
        <v>4287</v>
      </c>
      <c r="M1198" s="16" t="s">
        <v>7432</v>
      </c>
      <c r="N1198" s="16" t="s">
        <v>13179</v>
      </c>
      <c r="O1198" s="16" t="s">
        <v>7375</v>
      </c>
      <c r="P1198" s="3">
        <v>41263</v>
      </c>
      <c r="Q1198" s="16" t="s">
        <v>15323</v>
      </c>
      <c r="R1198" s="16" t="s">
        <v>13180</v>
      </c>
      <c r="S1198" s="16" t="s">
        <v>11504</v>
      </c>
      <c r="T1198" s="16" t="s">
        <v>3997</v>
      </c>
      <c r="U1198" s="16" t="s">
        <v>15108</v>
      </c>
      <c r="V1198" s="16">
        <v>19</v>
      </c>
      <c r="W1198" s="16">
        <v>50</v>
      </c>
      <c r="X1198" s="16">
        <v>57</v>
      </c>
      <c r="Y1198" s="16">
        <v>43</v>
      </c>
      <c r="Z1198" s="16">
        <v>15</v>
      </c>
      <c r="AA1198" s="16">
        <v>11</v>
      </c>
      <c r="AB1198" s="16" t="s">
        <v>455</v>
      </c>
      <c r="AC1198" s="16" t="s">
        <v>455</v>
      </c>
      <c r="AD1198" s="16" t="s">
        <v>455</v>
      </c>
    </row>
    <row r="1199" spans="1:30" s="16" customFormat="1" ht="14.25" customHeight="1">
      <c r="A1199" s="16">
        <v>4482</v>
      </c>
      <c r="B1199" s="16">
        <v>4482</v>
      </c>
      <c r="C1199" s="3">
        <v>41170</v>
      </c>
      <c r="D1199" s="3">
        <v>41215</v>
      </c>
      <c r="E1199" s="16" t="s">
        <v>1307</v>
      </c>
      <c r="F1199" s="16" t="s">
        <v>1308</v>
      </c>
      <c r="G1199" s="16" t="s">
        <v>1609</v>
      </c>
      <c r="H1199" s="16" t="s">
        <v>13482</v>
      </c>
      <c r="I1199" s="3">
        <v>41270</v>
      </c>
      <c r="J1199" s="16" t="s">
        <v>7615</v>
      </c>
      <c r="K1199" s="16" t="s">
        <v>7619</v>
      </c>
      <c r="L1199" s="16" t="s">
        <v>4287</v>
      </c>
      <c r="M1199" s="16" t="s">
        <v>7432</v>
      </c>
      <c r="N1199" s="16" t="s">
        <v>13483</v>
      </c>
      <c r="O1199" s="16" t="s">
        <v>9302</v>
      </c>
      <c r="P1199" s="3">
        <v>41271</v>
      </c>
      <c r="Q1199" s="16" t="s">
        <v>15323</v>
      </c>
      <c r="R1199" s="16" t="s">
        <v>13205</v>
      </c>
      <c r="S1199" s="16" t="s">
        <v>11505</v>
      </c>
      <c r="T1199" s="16" t="s">
        <v>3997</v>
      </c>
      <c r="U1199" s="16" t="s">
        <v>15109</v>
      </c>
      <c r="V1199" s="16">
        <v>19</v>
      </c>
      <c r="W1199" s="16">
        <v>46</v>
      </c>
      <c r="X1199" s="16">
        <v>55</v>
      </c>
      <c r="Y1199" s="16">
        <v>43</v>
      </c>
      <c r="Z1199" s="16">
        <v>15</v>
      </c>
      <c r="AA1199" s="16">
        <v>37</v>
      </c>
      <c r="AB1199" s="16" t="s">
        <v>455</v>
      </c>
      <c r="AC1199" s="16" t="s">
        <v>455</v>
      </c>
      <c r="AD1199" s="16" t="s">
        <v>455</v>
      </c>
    </row>
    <row r="1200" spans="1:30" s="16" customFormat="1" ht="14.25" customHeight="1">
      <c r="A1200" s="16">
        <v>4483</v>
      </c>
      <c r="B1200" s="16">
        <v>4483</v>
      </c>
      <c r="C1200" s="3">
        <v>41170</v>
      </c>
      <c r="D1200" s="3">
        <v>41215</v>
      </c>
      <c r="E1200" s="16" t="s">
        <v>1307</v>
      </c>
      <c r="F1200" s="16" t="s">
        <v>1308</v>
      </c>
      <c r="G1200" s="16" t="s">
        <v>7620</v>
      </c>
      <c r="H1200" s="16" t="s">
        <v>11506</v>
      </c>
      <c r="I1200" s="3">
        <v>41197</v>
      </c>
      <c r="J1200" s="16" t="s">
        <v>7621</v>
      </c>
      <c r="K1200" s="16" t="s">
        <v>7622</v>
      </c>
      <c r="L1200" s="16" t="s">
        <v>7623</v>
      </c>
      <c r="M1200" s="16" t="s">
        <v>7624</v>
      </c>
      <c r="N1200" s="16" t="s">
        <v>11507</v>
      </c>
      <c r="O1200" s="16" t="s">
        <v>11508</v>
      </c>
      <c r="P1200" s="3">
        <v>41248</v>
      </c>
      <c r="Q1200" s="16" t="s">
        <v>455</v>
      </c>
      <c r="R1200" s="16" t="s">
        <v>11509</v>
      </c>
      <c r="S1200" s="16" t="s">
        <v>11510</v>
      </c>
      <c r="T1200" s="16" t="s">
        <v>14834</v>
      </c>
      <c r="U1200" s="16" t="s">
        <v>14864</v>
      </c>
      <c r="V1200" s="16">
        <v>15</v>
      </c>
      <c r="W1200" s="16">
        <v>18</v>
      </c>
      <c r="X1200" s="16">
        <v>57</v>
      </c>
      <c r="Y1200" s="16">
        <v>42</v>
      </c>
      <c r="Z1200" s="16">
        <v>2</v>
      </c>
      <c r="AA1200" s="16">
        <v>15</v>
      </c>
      <c r="AB1200" s="16" t="s">
        <v>455</v>
      </c>
      <c r="AC1200" s="16" t="s">
        <v>455</v>
      </c>
      <c r="AD1200" s="16" t="s">
        <v>455</v>
      </c>
    </row>
    <row r="1201" spans="1:30" s="16" customFormat="1" ht="14.25" customHeight="1">
      <c r="A1201" s="16">
        <v>4484</v>
      </c>
      <c r="B1201" s="16">
        <v>4484</v>
      </c>
      <c r="C1201" s="3">
        <v>41170</v>
      </c>
      <c r="D1201" s="3">
        <v>41215</v>
      </c>
      <c r="E1201" s="16" t="s">
        <v>1307</v>
      </c>
      <c r="F1201" s="16" t="s">
        <v>1308</v>
      </c>
      <c r="G1201" s="16" t="s">
        <v>7620</v>
      </c>
      <c r="H1201" s="16" t="s">
        <v>11511</v>
      </c>
      <c r="I1201" s="3">
        <v>41197</v>
      </c>
      <c r="J1201" s="16" t="s">
        <v>7625</v>
      </c>
      <c r="K1201" s="16" t="s">
        <v>7626</v>
      </c>
      <c r="L1201" s="16" t="s">
        <v>7623</v>
      </c>
      <c r="M1201" s="16" t="s">
        <v>7627</v>
      </c>
      <c r="N1201" s="16" t="s">
        <v>11512</v>
      </c>
      <c r="O1201" s="16" t="s">
        <v>9500</v>
      </c>
      <c r="P1201" s="3">
        <v>41243</v>
      </c>
      <c r="Q1201" s="16" t="s">
        <v>455</v>
      </c>
      <c r="R1201" s="16" t="s">
        <v>11513</v>
      </c>
      <c r="S1201" s="16" t="s">
        <v>11514</v>
      </c>
      <c r="T1201" s="16" t="s">
        <v>14834</v>
      </c>
      <c r="U1201" s="16" t="s">
        <v>14853</v>
      </c>
      <c r="V1201" s="16">
        <v>15</v>
      </c>
      <c r="W1201" s="16">
        <v>18</v>
      </c>
      <c r="X1201" s="16">
        <v>12</v>
      </c>
      <c r="Y1201" s="16">
        <v>42</v>
      </c>
      <c r="Z1201" s="16">
        <v>1</v>
      </c>
      <c r="AA1201" s="16">
        <v>3</v>
      </c>
      <c r="AB1201" s="16" t="s">
        <v>455</v>
      </c>
      <c r="AC1201" s="16" t="s">
        <v>455</v>
      </c>
      <c r="AD1201" s="16" t="s">
        <v>455</v>
      </c>
    </row>
    <row r="1202" spans="1:30" s="16" customFormat="1" ht="14.25" customHeight="1">
      <c r="A1202" s="16">
        <v>4485</v>
      </c>
      <c r="B1202" s="16">
        <v>4485</v>
      </c>
      <c r="C1202" s="3">
        <v>41170</v>
      </c>
      <c r="D1202" s="3">
        <v>41215</v>
      </c>
      <c r="E1202" s="16" t="s">
        <v>1307</v>
      </c>
      <c r="F1202" s="16" t="s">
        <v>1308</v>
      </c>
      <c r="G1202" s="16" t="s">
        <v>7620</v>
      </c>
      <c r="H1202" s="16" t="s">
        <v>11515</v>
      </c>
      <c r="I1202" s="3">
        <v>41197</v>
      </c>
      <c r="J1202" s="16" t="s">
        <v>7628</v>
      </c>
      <c r="K1202" s="16" t="s">
        <v>7629</v>
      </c>
      <c r="L1202" s="16" t="s">
        <v>7623</v>
      </c>
      <c r="M1202" s="16" t="s">
        <v>7630</v>
      </c>
      <c r="N1202" s="16" t="s">
        <v>11516</v>
      </c>
      <c r="O1202" s="16" t="s">
        <v>9499</v>
      </c>
      <c r="P1202" s="3">
        <v>41243</v>
      </c>
      <c r="Q1202" s="16" t="s">
        <v>455</v>
      </c>
      <c r="R1202" s="16" t="s">
        <v>11517</v>
      </c>
      <c r="S1202" s="16" t="s">
        <v>11518</v>
      </c>
      <c r="T1202" s="16" t="s">
        <v>14834</v>
      </c>
      <c r="U1202" s="16" t="s">
        <v>15110</v>
      </c>
      <c r="V1202" s="16">
        <v>15</v>
      </c>
      <c r="W1202" s="16">
        <v>19</v>
      </c>
      <c r="X1202" s="16">
        <v>7</v>
      </c>
      <c r="Y1202" s="16">
        <v>42</v>
      </c>
      <c r="Z1202" s="16">
        <v>1</v>
      </c>
      <c r="AA1202" s="16">
        <v>21</v>
      </c>
      <c r="AB1202" s="16" t="s">
        <v>455</v>
      </c>
      <c r="AC1202" s="16" t="s">
        <v>455</v>
      </c>
      <c r="AD1202" s="16" t="s">
        <v>455</v>
      </c>
    </row>
    <row r="1203" spans="1:30" s="16" customFormat="1" ht="14.25" customHeight="1">
      <c r="A1203" s="16">
        <v>4486</v>
      </c>
      <c r="B1203" s="16">
        <v>4486</v>
      </c>
      <c r="C1203" s="3">
        <v>41170</v>
      </c>
      <c r="D1203" s="3">
        <v>41215</v>
      </c>
      <c r="E1203" s="16" t="s">
        <v>1307</v>
      </c>
      <c r="F1203" s="16" t="s">
        <v>1308</v>
      </c>
      <c r="G1203" s="16" t="s">
        <v>7620</v>
      </c>
      <c r="H1203" s="16" t="s">
        <v>15955</v>
      </c>
      <c r="I1203" s="3">
        <v>41197</v>
      </c>
      <c r="J1203" s="16" t="s">
        <v>7631</v>
      </c>
      <c r="K1203" s="16" t="s">
        <v>7632</v>
      </c>
      <c r="L1203" s="16" t="s">
        <v>7623</v>
      </c>
      <c r="M1203" s="16" t="s">
        <v>7633</v>
      </c>
      <c r="N1203" s="16" t="s">
        <v>15956</v>
      </c>
      <c r="O1203" s="16" t="s">
        <v>3837</v>
      </c>
      <c r="P1203" s="3">
        <v>41367</v>
      </c>
      <c r="Q1203" s="16" t="s">
        <v>455</v>
      </c>
      <c r="R1203" s="16" t="s">
        <v>15957</v>
      </c>
      <c r="S1203" s="16" t="s">
        <v>11519</v>
      </c>
      <c r="T1203" s="16" t="s">
        <v>14834</v>
      </c>
      <c r="U1203" s="16" t="s">
        <v>15958</v>
      </c>
      <c r="V1203" s="16">
        <v>15</v>
      </c>
      <c r="W1203" s="16">
        <v>10</v>
      </c>
      <c r="X1203" s="16">
        <v>59</v>
      </c>
      <c r="Y1203" s="16">
        <v>41</v>
      </c>
      <c r="Z1203" s="16">
        <v>50</v>
      </c>
      <c r="AA1203" s="16">
        <v>16</v>
      </c>
      <c r="AB1203" s="16" t="s">
        <v>455</v>
      </c>
      <c r="AC1203" s="16" t="s">
        <v>455</v>
      </c>
      <c r="AD1203" s="16" t="s">
        <v>455</v>
      </c>
    </row>
    <row r="1204" spans="1:30" s="16" customFormat="1" ht="14.25" customHeight="1">
      <c r="A1204" s="16">
        <v>4487</v>
      </c>
      <c r="B1204" s="16">
        <v>4487</v>
      </c>
      <c r="C1204" s="3">
        <v>41170</v>
      </c>
      <c r="D1204" s="3">
        <v>41215</v>
      </c>
      <c r="E1204" s="16" t="s">
        <v>1307</v>
      </c>
      <c r="F1204" s="16" t="s">
        <v>1308</v>
      </c>
      <c r="G1204" s="16" t="s">
        <v>7620</v>
      </c>
      <c r="H1204" s="16" t="s">
        <v>11520</v>
      </c>
      <c r="I1204" s="3">
        <v>41197</v>
      </c>
      <c r="J1204" s="16" t="s">
        <v>7634</v>
      </c>
      <c r="K1204" s="16" t="s">
        <v>7635</v>
      </c>
      <c r="L1204" s="16" t="s">
        <v>7623</v>
      </c>
      <c r="M1204" s="16" t="s">
        <v>7636</v>
      </c>
      <c r="N1204" s="16" t="s">
        <v>11521</v>
      </c>
      <c r="O1204" s="16" t="s">
        <v>11522</v>
      </c>
      <c r="P1204" s="3">
        <v>41246</v>
      </c>
      <c r="Q1204" s="16" t="s">
        <v>455</v>
      </c>
      <c r="R1204" s="16" t="s">
        <v>11523</v>
      </c>
      <c r="S1204" s="16" t="s">
        <v>11524</v>
      </c>
      <c r="T1204" s="16" t="s">
        <v>14834</v>
      </c>
      <c r="U1204" s="16" t="s">
        <v>15111</v>
      </c>
      <c r="V1204" s="16">
        <v>15</v>
      </c>
      <c r="W1204" s="16">
        <v>20</v>
      </c>
      <c r="X1204" s="16">
        <v>16</v>
      </c>
      <c r="Y1204" s="16">
        <v>42</v>
      </c>
      <c r="Z1204" s="16">
        <v>9</v>
      </c>
      <c r="AA1204" s="16">
        <v>18</v>
      </c>
      <c r="AB1204" s="16" t="s">
        <v>455</v>
      </c>
      <c r="AC1204" s="16" t="s">
        <v>455</v>
      </c>
      <c r="AD1204" s="16" t="s">
        <v>455</v>
      </c>
    </row>
    <row r="1205" spans="1:30" s="16" customFormat="1" ht="14.25" customHeight="1">
      <c r="A1205" s="16">
        <v>4488</v>
      </c>
      <c r="B1205" s="16">
        <v>4488</v>
      </c>
      <c r="C1205" s="3">
        <v>41170</v>
      </c>
      <c r="D1205" s="3">
        <v>41215</v>
      </c>
      <c r="E1205" s="16" t="s">
        <v>1307</v>
      </c>
      <c r="F1205" s="16" t="s">
        <v>1308</v>
      </c>
      <c r="G1205" s="16" t="s">
        <v>7620</v>
      </c>
      <c r="H1205" s="16" t="s">
        <v>11962</v>
      </c>
      <c r="I1205" s="3">
        <v>41197</v>
      </c>
      <c r="J1205" s="16" t="s">
        <v>7637</v>
      </c>
      <c r="K1205" s="16" t="s">
        <v>14751</v>
      </c>
      <c r="L1205" s="16" t="s">
        <v>7623</v>
      </c>
      <c r="M1205" s="16" t="s">
        <v>7638</v>
      </c>
      <c r="N1205" s="16" t="s">
        <v>11963</v>
      </c>
      <c r="O1205" s="16" t="s">
        <v>3837</v>
      </c>
      <c r="P1205" s="3">
        <v>41249</v>
      </c>
      <c r="Q1205" s="16" t="s">
        <v>455</v>
      </c>
      <c r="R1205" s="16" t="s">
        <v>11964</v>
      </c>
      <c r="S1205" s="16" t="s">
        <v>11525</v>
      </c>
      <c r="T1205" s="16" t="s">
        <v>14834</v>
      </c>
      <c r="U1205" s="16" t="s">
        <v>14853</v>
      </c>
      <c r="V1205" s="16">
        <v>15</v>
      </c>
      <c r="W1205" s="16">
        <v>16</v>
      </c>
      <c r="X1205" s="16">
        <v>39</v>
      </c>
      <c r="Y1205" s="16">
        <v>42</v>
      </c>
      <c r="Z1205" s="16">
        <v>1</v>
      </c>
      <c r="AA1205" s="16">
        <v>18</v>
      </c>
      <c r="AB1205" s="16" t="s">
        <v>455</v>
      </c>
      <c r="AC1205" s="16" t="s">
        <v>455</v>
      </c>
      <c r="AD1205" s="16" t="s">
        <v>455</v>
      </c>
    </row>
    <row r="1206" spans="1:30" s="16" customFormat="1" ht="14.25" customHeight="1">
      <c r="A1206" s="16">
        <v>4489</v>
      </c>
      <c r="B1206" s="16">
        <v>4489</v>
      </c>
      <c r="C1206" s="3">
        <v>41170</v>
      </c>
      <c r="D1206" s="3">
        <v>41215</v>
      </c>
      <c r="E1206" s="16" t="s">
        <v>1307</v>
      </c>
      <c r="F1206" s="16" t="s">
        <v>1308</v>
      </c>
      <c r="G1206" s="16" t="s">
        <v>7620</v>
      </c>
      <c r="H1206" s="16" t="s">
        <v>11965</v>
      </c>
      <c r="I1206" s="3">
        <v>41197</v>
      </c>
      <c r="J1206" s="16" t="s">
        <v>7639</v>
      </c>
      <c r="K1206" s="16" t="s">
        <v>7640</v>
      </c>
      <c r="L1206" s="16" t="s">
        <v>7623</v>
      </c>
      <c r="M1206" s="16" t="s">
        <v>7641</v>
      </c>
      <c r="N1206" s="16" t="s">
        <v>11966</v>
      </c>
      <c r="O1206" s="16" t="s">
        <v>1844</v>
      </c>
      <c r="P1206" s="3">
        <v>41249</v>
      </c>
      <c r="Q1206" s="16" t="s">
        <v>455</v>
      </c>
      <c r="R1206" s="16" t="s">
        <v>11967</v>
      </c>
      <c r="S1206" s="16" t="s">
        <v>11526</v>
      </c>
      <c r="T1206" s="16" t="s">
        <v>14834</v>
      </c>
      <c r="U1206" s="16" t="s">
        <v>14926</v>
      </c>
      <c r="V1206" s="16">
        <v>15</v>
      </c>
      <c r="W1206" s="16">
        <v>28</v>
      </c>
      <c r="X1206" s="16">
        <v>18</v>
      </c>
      <c r="Y1206" s="16">
        <v>42</v>
      </c>
      <c r="Z1206" s="16">
        <v>0</v>
      </c>
      <c r="AA1206" s="16">
        <v>37</v>
      </c>
      <c r="AB1206" s="16" t="s">
        <v>455</v>
      </c>
      <c r="AC1206" s="16" t="s">
        <v>455</v>
      </c>
      <c r="AD1206" s="16" t="s">
        <v>455</v>
      </c>
    </row>
    <row r="1207" spans="1:30" s="16" customFormat="1" ht="14.25" customHeight="1">
      <c r="A1207" s="16">
        <v>4490</v>
      </c>
      <c r="B1207" s="16">
        <v>4490</v>
      </c>
      <c r="C1207" s="3">
        <v>41170</v>
      </c>
      <c r="D1207" s="3">
        <v>41215</v>
      </c>
      <c r="E1207" s="16" t="s">
        <v>1307</v>
      </c>
      <c r="F1207" s="16" t="s">
        <v>1308</v>
      </c>
      <c r="G1207" s="16" t="s">
        <v>7620</v>
      </c>
      <c r="H1207" s="16" t="s">
        <v>11863</v>
      </c>
      <c r="I1207" s="3">
        <v>41197</v>
      </c>
      <c r="J1207" s="16" t="s">
        <v>7642</v>
      </c>
      <c r="K1207" s="16" t="s">
        <v>7643</v>
      </c>
      <c r="L1207" s="16" t="s">
        <v>7623</v>
      </c>
      <c r="M1207" s="16" t="s">
        <v>7644</v>
      </c>
      <c r="N1207" s="16" t="s">
        <v>11864</v>
      </c>
      <c r="O1207" s="16" t="s">
        <v>11508</v>
      </c>
      <c r="P1207" s="3">
        <v>41247</v>
      </c>
      <c r="Q1207" s="16" t="s">
        <v>455</v>
      </c>
      <c r="R1207" s="16" t="s">
        <v>11865</v>
      </c>
      <c r="S1207" s="16" t="s">
        <v>11527</v>
      </c>
      <c r="T1207" s="16" t="s">
        <v>14834</v>
      </c>
      <c r="U1207" s="16" t="s">
        <v>14969</v>
      </c>
      <c r="V1207" s="16">
        <v>15</v>
      </c>
      <c r="W1207" s="16">
        <v>29</v>
      </c>
      <c r="X1207" s="16">
        <v>6</v>
      </c>
      <c r="Y1207" s="16">
        <v>41</v>
      </c>
      <c r="Z1207" s="16">
        <v>49</v>
      </c>
      <c r="AA1207" s="16">
        <v>36</v>
      </c>
      <c r="AB1207" s="16" t="s">
        <v>455</v>
      </c>
      <c r="AC1207" s="16" t="s">
        <v>455</v>
      </c>
      <c r="AD1207" s="16" t="s">
        <v>455</v>
      </c>
    </row>
    <row r="1208" spans="1:30" s="16" customFormat="1" ht="14.25" customHeight="1">
      <c r="A1208" s="16">
        <v>4492</v>
      </c>
      <c r="B1208" s="16">
        <v>4492</v>
      </c>
      <c r="C1208" s="3">
        <v>41170</v>
      </c>
      <c r="D1208" s="3">
        <v>41217</v>
      </c>
      <c r="E1208" s="16" t="s">
        <v>1307</v>
      </c>
      <c r="F1208" s="16" t="s">
        <v>1308</v>
      </c>
      <c r="G1208" s="16" t="s">
        <v>7645</v>
      </c>
      <c r="H1208" s="16" t="s">
        <v>15791</v>
      </c>
      <c r="I1208" s="3">
        <v>41296</v>
      </c>
      <c r="J1208" s="16" t="s">
        <v>7646</v>
      </c>
      <c r="K1208" s="16" t="s">
        <v>20432</v>
      </c>
      <c r="L1208" s="16" t="s">
        <v>7647</v>
      </c>
      <c r="M1208" s="16" t="s">
        <v>8895</v>
      </c>
      <c r="N1208" s="16" t="s">
        <v>15851</v>
      </c>
      <c r="O1208" s="16" t="s">
        <v>2750</v>
      </c>
      <c r="P1208" s="3">
        <v>41360</v>
      </c>
      <c r="Q1208" s="28" t="s">
        <v>9186</v>
      </c>
      <c r="R1208" s="16" t="s">
        <v>15792</v>
      </c>
      <c r="S1208" s="16" t="s">
        <v>11528</v>
      </c>
      <c r="T1208" s="16" t="s">
        <v>14834</v>
      </c>
      <c r="U1208" s="16" t="s">
        <v>15852</v>
      </c>
      <c r="V1208" s="16">
        <v>19</v>
      </c>
      <c r="W1208" s="16">
        <v>29</v>
      </c>
      <c r="X1208" s="16">
        <v>41</v>
      </c>
      <c r="Y1208" s="16">
        <v>41</v>
      </c>
      <c r="Z1208" s="16">
        <v>4</v>
      </c>
      <c r="AA1208" s="16">
        <v>16</v>
      </c>
      <c r="AB1208" s="16" t="s">
        <v>455</v>
      </c>
      <c r="AC1208" s="16" t="s">
        <v>455</v>
      </c>
      <c r="AD1208" s="16" t="s">
        <v>455</v>
      </c>
    </row>
    <row r="1209" spans="1:30" s="16" customFormat="1" ht="14.25" customHeight="1">
      <c r="A1209" s="16">
        <v>4493</v>
      </c>
      <c r="B1209" s="16">
        <v>4493</v>
      </c>
      <c r="C1209" s="3">
        <v>41170</v>
      </c>
      <c r="D1209" s="3">
        <v>41215</v>
      </c>
      <c r="E1209" s="16" t="s">
        <v>1307</v>
      </c>
      <c r="F1209" s="16" t="s">
        <v>1308</v>
      </c>
      <c r="G1209" s="16" t="s">
        <v>7648</v>
      </c>
      <c r="H1209" s="16" t="s">
        <v>11529</v>
      </c>
      <c r="I1209" s="3">
        <v>41204</v>
      </c>
      <c r="J1209" s="16" t="s">
        <v>7649</v>
      </c>
      <c r="K1209" s="16" t="s">
        <v>7650</v>
      </c>
      <c r="L1209" s="16" t="s">
        <v>7651</v>
      </c>
      <c r="M1209" s="16">
        <v>3599254430</v>
      </c>
      <c r="N1209" s="16" t="s">
        <v>11530</v>
      </c>
      <c r="O1209" s="16" t="s">
        <v>4884</v>
      </c>
      <c r="P1209" s="3">
        <v>41243</v>
      </c>
      <c r="Q1209" s="16" t="s">
        <v>455</v>
      </c>
      <c r="R1209" s="16" t="s">
        <v>11531</v>
      </c>
      <c r="S1209" s="16" t="s">
        <v>11532</v>
      </c>
      <c r="T1209" s="16" t="s">
        <v>14834</v>
      </c>
      <c r="U1209" s="16" t="s">
        <v>14926</v>
      </c>
      <c r="V1209" s="16">
        <v>22</v>
      </c>
      <c r="W1209" s="16">
        <v>10</v>
      </c>
      <c r="X1209" s="16">
        <v>10</v>
      </c>
      <c r="Y1209" s="16">
        <v>44</v>
      </c>
      <c r="Z1209" s="16">
        <v>38</v>
      </c>
      <c r="AA1209" s="16">
        <v>22</v>
      </c>
      <c r="AB1209" s="16" t="s">
        <v>455</v>
      </c>
      <c r="AC1209" s="16" t="s">
        <v>455</v>
      </c>
      <c r="AD1209" s="16" t="s">
        <v>455</v>
      </c>
    </row>
    <row r="1210" spans="1:30" s="16" customFormat="1" ht="14.25" customHeight="1">
      <c r="A1210" s="16">
        <v>4494</v>
      </c>
      <c r="B1210" s="16">
        <v>4494</v>
      </c>
      <c r="C1210" s="3">
        <v>41170</v>
      </c>
      <c r="D1210" s="3">
        <v>41215</v>
      </c>
      <c r="E1210" s="16" t="s">
        <v>1307</v>
      </c>
      <c r="F1210" s="16" t="s">
        <v>1308</v>
      </c>
      <c r="G1210" s="16" t="s">
        <v>7652</v>
      </c>
      <c r="H1210" s="16" t="s">
        <v>9000</v>
      </c>
      <c r="I1210" s="3">
        <v>41204</v>
      </c>
      <c r="J1210" s="16" t="s">
        <v>7653</v>
      </c>
      <c r="K1210" s="16" t="s">
        <v>7654</v>
      </c>
      <c r="L1210" s="16" t="s">
        <v>7655</v>
      </c>
      <c r="M1210" s="16" t="s">
        <v>7656</v>
      </c>
      <c r="N1210" s="16" t="s">
        <v>9001</v>
      </c>
      <c r="O1210" s="16" t="s">
        <v>8955</v>
      </c>
      <c r="P1210" s="3">
        <v>41220</v>
      </c>
      <c r="Q1210" s="16" t="s">
        <v>455</v>
      </c>
      <c r="R1210" s="16" t="s">
        <v>11533</v>
      </c>
      <c r="S1210" s="16" t="s">
        <v>11534</v>
      </c>
      <c r="T1210" s="16" t="s">
        <v>3997</v>
      </c>
      <c r="U1210" s="16" t="s">
        <v>15112</v>
      </c>
      <c r="V1210" s="16">
        <v>21</v>
      </c>
      <c r="W1210" s="16">
        <v>8</v>
      </c>
      <c r="X1210" s="16">
        <v>47</v>
      </c>
      <c r="Y1210" s="16">
        <v>43</v>
      </c>
      <c r="Z1210" s="16">
        <v>46</v>
      </c>
      <c r="AA1210" s="16">
        <v>38</v>
      </c>
      <c r="AB1210" s="16" t="s">
        <v>455</v>
      </c>
      <c r="AC1210" s="16" t="s">
        <v>455</v>
      </c>
      <c r="AD1210" s="16" t="s">
        <v>455</v>
      </c>
    </row>
    <row r="1211" spans="1:30" s="16" customFormat="1" ht="14.25" customHeight="1">
      <c r="A1211" s="16">
        <v>4495</v>
      </c>
      <c r="B1211" s="16">
        <v>4495</v>
      </c>
      <c r="C1211" s="3">
        <v>41170</v>
      </c>
      <c r="D1211" s="3">
        <v>41215</v>
      </c>
      <c r="E1211" s="16" t="s">
        <v>1307</v>
      </c>
      <c r="F1211" s="16" t="s">
        <v>1308</v>
      </c>
      <c r="G1211" s="16" t="s">
        <v>7669</v>
      </c>
      <c r="H1211" s="16" t="s">
        <v>9335</v>
      </c>
      <c r="I1211" s="3">
        <v>41178</v>
      </c>
      <c r="J1211" s="16" t="s">
        <v>7670</v>
      </c>
      <c r="K1211" s="16" t="s">
        <v>7671</v>
      </c>
      <c r="L1211" s="16" t="s">
        <v>7672</v>
      </c>
      <c r="M1211" s="16">
        <v>3232561193</v>
      </c>
      <c r="N1211" s="16" t="s">
        <v>9336</v>
      </c>
      <c r="O1211" s="16" t="s">
        <v>6136</v>
      </c>
      <c r="P1211" s="3">
        <v>41261</v>
      </c>
      <c r="Q1211" s="16" t="s">
        <v>455</v>
      </c>
      <c r="R1211" s="16" t="s">
        <v>11535</v>
      </c>
      <c r="S1211" s="16" t="s">
        <v>11536</v>
      </c>
      <c r="T1211" s="16" t="s">
        <v>14834</v>
      </c>
      <c r="U1211" s="16" t="s">
        <v>15037</v>
      </c>
      <c r="V1211" s="16">
        <v>21</v>
      </c>
      <c r="W1211" s="16">
        <v>20</v>
      </c>
      <c r="X1211" s="16">
        <v>33</v>
      </c>
      <c r="Y1211" s="16">
        <v>43</v>
      </c>
      <c r="Z1211" s="16">
        <v>22</v>
      </c>
      <c r="AA1211" s="16">
        <v>41</v>
      </c>
      <c r="AB1211" s="16" t="s">
        <v>455</v>
      </c>
      <c r="AC1211" s="16" t="s">
        <v>455</v>
      </c>
      <c r="AD1211" s="16" t="s">
        <v>455</v>
      </c>
    </row>
    <row r="1212" spans="1:30" s="16" customFormat="1" ht="14.25" customHeight="1">
      <c r="A1212" s="16">
        <v>4496</v>
      </c>
      <c r="B1212" s="16">
        <v>4496</v>
      </c>
      <c r="C1212" s="3">
        <v>41170</v>
      </c>
      <c r="D1212" s="3">
        <v>41215</v>
      </c>
      <c r="E1212" s="16" t="s">
        <v>1307</v>
      </c>
      <c r="F1212" s="16" t="s">
        <v>1308</v>
      </c>
      <c r="G1212" s="16" t="s">
        <v>7684</v>
      </c>
      <c r="H1212" s="16" t="s">
        <v>13484</v>
      </c>
      <c r="I1212" s="3">
        <v>41180</v>
      </c>
      <c r="J1212" s="16" t="s">
        <v>7685</v>
      </c>
      <c r="K1212" s="16" t="s">
        <v>7686</v>
      </c>
      <c r="L1212" s="16" t="s">
        <v>7687</v>
      </c>
      <c r="M1212" s="16" t="s">
        <v>7688</v>
      </c>
      <c r="N1212" s="16" t="s">
        <v>13485</v>
      </c>
      <c r="O1212" s="16" t="s">
        <v>11842</v>
      </c>
      <c r="P1212" s="3">
        <v>41264</v>
      </c>
      <c r="Q1212" s="16" t="s">
        <v>455</v>
      </c>
      <c r="R1212" s="16" t="s">
        <v>13486</v>
      </c>
      <c r="S1212" s="16" t="s">
        <v>11537</v>
      </c>
      <c r="T1212" s="16" t="s">
        <v>14834</v>
      </c>
      <c r="U1212" s="16" t="s">
        <v>14872</v>
      </c>
      <c r="V1212" s="16">
        <v>18</v>
      </c>
      <c r="W1212" s="16">
        <v>25</v>
      </c>
      <c r="X1212" s="16">
        <v>51</v>
      </c>
      <c r="Y1212" s="16">
        <v>49</v>
      </c>
      <c r="Z1212" s="16">
        <v>11</v>
      </c>
      <c r="AA1212" s="16">
        <v>17</v>
      </c>
      <c r="AB1212" s="16" t="s">
        <v>455</v>
      </c>
      <c r="AC1212" s="16" t="s">
        <v>455</v>
      </c>
      <c r="AD1212" s="16" t="s">
        <v>455</v>
      </c>
    </row>
    <row r="1213" spans="1:30" s="16" customFormat="1" ht="14.25" customHeight="1">
      <c r="A1213" s="16">
        <v>4497</v>
      </c>
      <c r="B1213" s="16">
        <v>4497</v>
      </c>
      <c r="C1213" s="3">
        <v>41170</v>
      </c>
      <c r="D1213" s="3">
        <v>41215</v>
      </c>
      <c r="E1213" s="16" t="s">
        <v>1307</v>
      </c>
      <c r="F1213" s="16" t="s">
        <v>1308</v>
      </c>
      <c r="G1213" s="16" t="s">
        <v>7689</v>
      </c>
      <c r="H1213" s="16" t="s">
        <v>17041</v>
      </c>
      <c r="I1213" s="3">
        <v>41296</v>
      </c>
      <c r="J1213" s="16" t="s">
        <v>7690</v>
      </c>
      <c r="K1213" s="16" t="s">
        <v>7691</v>
      </c>
      <c r="L1213" s="16" t="s">
        <v>7692</v>
      </c>
      <c r="M1213" s="16" t="s">
        <v>7693</v>
      </c>
      <c r="N1213" s="16" t="s">
        <v>17042</v>
      </c>
      <c r="O1213" s="16" t="s">
        <v>17043</v>
      </c>
      <c r="P1213" s="3">
        <v>41382</v>
      </c>
      <c r="Q1213" s="16" t="s">
        <v>455</v>
      </c>
      <c r="R1213" s="16" t="s">
        <v>17044</v>
      </c>
      <c r="S1213" s="16" t="s">
        <v>11538</v>
      </c>
      <c r="T1213" s="16" t="s">
        <v>14834</v>
      </c>
      <c r="U1213" s="16" t="s">
        <v>14853</v>
      </c>
      <c r="V1213" s="16">
        <v>21</v>
      </c>
      <c r="W1213" s="16">
        <v>36</v>
      </c>
      <c r="X1213" s="16">
        <v>46</v>
      </c>
      <c r="Y1213" s="16">
        <v>42</v>
      </c>
      <c r="Z1213" s="16">
        <v>50</v>
      </c>
      <c r="AA1213" s="16">
        <v>10</v>
      </c>
      <c r="AB1213" s="16" t="s">
        <v>455</v>
      </c>
      <c r="AC1213" s="16" t="s">
        <v>455</v>
      </c>
      <c r="AD1213" s="16" t="s">
        <v>455</v>
      </c>
    </row>
    <row r="1214" spans="1:30" s="16" customFormat="1" ht="14.25" customHeight="1">
      <c r="A1214" s="16">
        <v>4498</v>
      </c>
      <c r="B1214" s="16">
        <v>4498</v>
      </c>
      <c r="C1214" s="3">
        <v>41170</v>
      </c>
      <c r="D1214" s="3">
        <v>41215</v>
      </c>
      <c r="E1214" s="16" t="s">
        <v>1307</v>
      </c>
      <c r="F1214" s="16" t="s">
        <v>1308</v>
      </c>
      <c r="G1214" s="16" t="s">
        <v>7694</v>
      </c>
      <c r="H1214" s="16" t="s">
        <v>13181</v>
      </c>
      <c r="I1214" s="3">
        <v>41178</v>
      </c>
      <c r="J1214" s="16" t="s">
        <v>7695</v>
      </c>
      <c r="K1214" s="16" t="s">
        <v>7696</v>
      </c>
      <c r="L1214" s="16" t="s">
        <v>7697</v>
      </c>
      <c r="M1214" s="16" t="s">
        <v>7698</v>
      </c>
      <c r="N1214" s="16" t="s">
        <v>13182</v>
      </c>
      <c r="O1214" s="16" t="s">
        <v>5620</v>
      </c>
      <c r="P1214" s="3">
        <v>41263</v>
      </c>
      <c r="Q1214" s="16" t="s">
        <v>455</v>
      </c>
      <c r="R1214" s="16" t="s">
        <v>13183</v>
      </c>
      <c r="S1214" s="16" t="s">
        <v>11539</v>
      </c>
      <c r="T1214" s="16" t="s">
        <v>3997</v>
      </c>
      <c r="U1214" s="16" t="s">
        <v>15113</v>
      </c>
      <c r="V1214" s="16">
        <v>17</v>
      </c>
      <c r="W1214" s="16">
        <v>52</v>
      </c>
      <c r="X1214" s="16">
        <v>13</v>
      </c>
      <c r="Y1214" s="16">
        <v>42</v>
      </c>
      <c r="Z1214" s="16">
        <v>33</v>
      </c>
      <c r="AA1214" s="16">
        <v>11</v>
      </c>
      <c r="AB1214" s="16" t="s">
        <v>455</v>
      </c>
      <c r="AC1214" s="16" t="s">
        <v>455</v>
      </c>
      <c r="AD1214" s="16" t="s">
        <v>455</v>
      </c>
    </row>
    <row r="1215" spans="1:30" s="16" customFormat="1" ht="14.25" customHeight="1">
      <c r="A1215" s="16">
        <v>4499</v>
      </c>
      <c r="B1215" s="16">
        <v>4499</v>
      </c>
      <c r="C1215" s="3">
        <v>41170</v>
      </c>
      <c r="D1215" s="3">
        <v>41215</v>
      </c>
      <c r="E1215" s="16" t="s">
        <v>1307</v>
      </c>
      <c r="F1215" s="16" t="s">
        <v>1308</v>
      </c>
      <c r="G1215" s="16" t="s">
        <v>7699</v>
      </c>
      <c r="H1215" s="16" t="s">
        <v>8429</v>
      </c>
      <c r="I1215" s="3">
        <v>41178</v>
      </c>
      <c r="J1215" s="16" t="s">
        <v>20528</v>
      </c>
      <c r="K1215" s="16" t="s">
        <v>7700</v>
      </c>
      <c r="L1215" s="16" t="s">
        <v>7701</v>
      </c>
      <c r="M1215" s="16" t="s">
        <v>7702</v>
      </c>
      <c r="N1215" s="16" t="s">
        <v>8430</v>
      </c>
      <c r="O1215" s="16" t="s">
        <v>8431</v>
      </c>
      <c r="P1215" s="3">
        <v>41193</v>
      </c>
      <c r="Q1215" s="16" t="s">
        <v>455</v>
      </c>
      <c r="R1215" s="16" t="s">
        <v>11540</v>
      </c>
      <c r="S1215" s="16" t="s">
        <v>11541</v>
      </c>
      <c r="T1215" s="16" t="s">
        <v>3997</v>
      </c>
      <c r="U1215" s="16" t="s">
        <v>15114</v>
      </c>
      <c r="V1215" s="16">
        <v>18</v>
      </c>
      <c r="W1215" s="16">
        <v>4</v>
      </c>
      <c r="X1215" s="16">
        <v>32</v>
      </c>
      <c r="Y1215" s="16">
        <v>44</v>
      </c>
      <c r="Z1215" s="16">
        <v>15</v>
      </c>
      <c r="AA1215" s="16">
        <v>0</v>
      </c>
      <c r="AB1215" s="16" t="s">
        <v>455</v>
      </c>
      <c r="AC1215" s="16" t="s">
        <v>455</v>
      </c>
      <c r="AD1215" s="16" t="s">
        <v>455</v>
      </c>
    </row>
    <row r="1216" spans="1:30" s="16" customFormat="1" ht="14.25" customHeight="1">
      <c r="A1216" s="16">
        <v>4500</v>
      </c>
      <c r="B1216" s="16">
        <v>4500</v>
      </c>
      <c r="C1216" s="3">
        <v>41170</v>
      </c>
      <c r="D1216" s="3">
        <v>41215</v>
      </c>
      <c r="E1216" s="16" t="s">
        <v>1307</v>
      </c>
      <c r="F1216" s="16" t="s">
        <v>1308</v>
      </c>
      <c r="G1216" s="16" t="s">
        <v>7703</v>
      </c>
      <c r="H1216" s="16" t="s">
        <v>11866</v>
      </c>
      <c r="I1216" s="3">
        <v>41232</v>
      </c>
      <c r="J1216" s="16" t="s">
        <v>20529</v>
      </c>
      <c r="K1216" s="16" t="s">
        <v>7704</v>
      </c>
      <c r="L1216" s="16" t="s">
        <v>7705</v>
      </c>
      <c r="M1216" s="16" t="s">
        <v>20530</v>
      </c>
      <c r="N1216" s="16" t="s">
        <v>11867</v>
      </c>
      <c r="O1216" s="16" t="s">
        <v>7415</v>
      </c>
      <c r="P1216" s="3">
        <v>41247</v>
      </c>
      <c r="Q1216" s="16" t="s">
        <v>455</v>
      </c>
      <c r="R1216" s="16" t="s">
        <v>11868</v>
      </c>
      <c r="S1216" s="16" t="s">
        <v>11542</v>
      </c>
      <c r="T1216" s="16" t="s">
        <v>14834</v>
      </c>
      <c r="U1216" s="16" t="s">
        <v>14969</v>
      </c>
      <c r="V1216" s="16">
        <v>20</v>
      </c>
      <c r="W1216" s="16">
        <v>24</v>
      </c>
      <c r="X1216" s="16">
        <v>31</v>
      </c>
      <c r="Y1216" s="16">
        <v>44</v>
      </c>
      <c r="Z1216" s="16">
        <v>1</v>
      </c>
      <c r="AA1216" s="16">
        <v>27</v>
      </c>
      <c r="AB1216" s="16" t="s">
        <v>455</v>
      </c>
      <c r="AC1216" s="16" t="s">
        <v>455</v>
      </c>
      <c r="AD1216" s="16" t="s">
        <v>455</v>
      </c>
    </row>
    <row r="1217" spans="1:30" s="16" customFormat="1" ht="14.25" customHeight="1">
      <c r="A1217" s="16">
        <v>4501</v>
      </c>
      <c r="B1217" s="16">
        <v>4501</v>
      </c>
      <c r="C1217" s="3">
        <v>41170</v>
      </c>
      <c r="D1217" s="3">
        <v>41215</v>
      </c>
      <c r="E1217" s="16" t="s">
        <v>1307</v>
      </c>
      <c r="F1217" s="16" t="s">
        <v>1308</v>
      </c>
      <c r="G1217" s="16" t="s">
        <v>7706</v>
      </c>
      <c r="H1217" s="16" t="s">
        <v>13184</v>
      </c>
      <c r="I1217" s="3">
        <v>41204</v>
      </c>
      <c r="J1217" s="16" t="s">
        <v>7707</v>
      </c>
      <c r="K1217" s="16" t="s">
        <v>7708</v>
      </c>
      <c r="L1217" s="16" t="s">
        <v>7709</v>
      </c>
      <c r="M1217" s="16" t="s">
        <v>7710</v>
      </c>
      <c r="N1217" s="16" t="s">
        <v>13185</v>
      </c>
      <c r="O1217" s="16" t="s">
        <v>5289</v>
      </c>
      <c r="P1217" s="3">
        <v>41262</v>
      </c>
      <c r="Q1217" s="16" t="s">
        <v>455</v>
      </c>
      <c r="R1217" s="16" t="s">
        <v>13186</v>
      </c>
      <c r="S1217" s="16" t="s">
        <v>11543</v>
      </c>
      <c r="T1217" s="16" t="s">
        <v>14834</v>
      </c>
      <c r="U1217" s="16" t="s">
        <v>14926</v>
      </c>
      <c r="V1217" s="16">
        <v>20</v>
      </c>
      <c r="W1217" s="16">
        <v>37</v>
      </c>
      <c r="X1217" s="16">
        <v>42</v>
      </c>
      <c r="Y1217" s="16">
        <v>45</v>
      </c>
      <c r="Z1217" s="16">
        <v>9</v>
      </c>
      <c r="AA1217" s="16">
        <v>59</v>
      </c>
      <c r="AB1217" s="16" t="s">
        <v>455</v>
      </c>
      <c r="AC1217" s="16" t="s">
        <v>455</v>
      </c>
      <c r="AD1217" s="16" t="s">
        <v>455</v>
      </c>
    </row>
    <row r="1218" spans="1:30" s="16" customFormat="1" ht="14.25" customHeight="1">
      <c r="A1218" s="16">
        <v>4502</v>
      </c>
      <c r="B1218" s="16">
        <v>4502</v>
      </c>
      <c r="C1218" s="3">
        <v>41170</v>
      </c>
      <c r="D1218" s="3">
        <v>41216</v>
      </c>
      <c r="E1218" s="16" t="s">
        <v>1307</v>
      </c>
      <c r="F1218" s="16" t="s">
        <v>1308</v>
      </c>
      <c r="G1218" s="16" t="s">
        <v>7711</v>
      </c>
      <c r="H1218" s="16" t="s">
        <v>11544</v>
      </c>
      <c r="I1218" s="3">
        <v>41213</v>
      </c>
      <c r="J1218" s="16" t="s">
        <v>8570</v>
      </c>
      <c r="K1218" s="16" t="s">
        <v>8571</v>
      </c>
      <c r="L1218" s="16" t="s">
        <v>7712</v>
      </c>
      <c r="M1218" s="16" t="s">
        <v>8458</v>
      </c>
      <c r="N1218" s="16" t="s">
        <v>11545</v>
      </c>
      <c r="O1218" s="16" t="s">
        <v>6293</v>
      </c>
      <c r="P1218" s="3">
        <v>41243</v>
      </c>
      <c r="Q1218" s="28" t="s">
        <v>8459</v>
      </c>
      <c r="R1218" s="16" t="s">
        <v>11546</v>
      </c>
      <c r="S1218" s="16" t="s">
        <v>11547</v>
      </c>
      <c r="T1218" s="16" t="s">
        <v>14834</v>
      </c>
      <c r="U1218" s="16" t="s">
        <v>14944</v>
      </c>
      <c r="V1218" s="16">
        <v>22</v>
      </c>
      <c r="W1218" s="16">
        <v>36</v>
      </c>
      <c r="X1218" s="16">
        <v>16</v>
      </c>
      <c r="Y1218" s="16">
        <v>46</v>
      </c>
      <c r="Z1218" s="16">
        <v>3</v>
      </c>
      <c r="AA1218" s="16">
        <v>26</v>
      </c>
      <c r="AB1218" s="16" t="s">
        <v>455</v>
      </c>
      <c r="AC1218" s="16" t="s">
        <v>455</v>
      </c>
      <c r="AD1218" s="16" t="s">
        <v>455</v>
      </c>
    </row>
    <row r="1219" spans="1:30" s="16" customFormat="1" ht="14.25" customHeight="1">
      <c r="A1219" s="16">
        <v>4503</v>
      </c>
      <c r="B1219" s="16">
        <v>4503</v>
      </c>
      <c r="C1219" s="3">
        <v>41170</v>
      </c>
      <c r="D1219" s="3">
        <v>41215</v>
      </c>
      <c r="E1219" s="16" t="s">
        <v>1307</v>
      </c>
      <c r="F1219" s="16" t="s">
        <v>1308</v>
      </c>
      <c r="G1219" s="16" t="s">
        <v>7713</v>
      </c>
      <c r="H1219" s="16" t="s">
        <v>9002</v>
      </c>
      <c r="I1219" s="3">
        <v>41180</v>
      </c>
      <c r="J1219" s="16" t="s">
        <v>7714</v>
      </c>
      <c r="K1219" s="16" t="s">
        <v>7715</v>
      </c>
      <c r="L1219" s="16" t="s">
        <v>7716</v>
      </c>
      <c r="M1219" s="16" t="s">
        <v>7717</v>
      </c>
      <c r="N1219" s="16" t="s">
        <v>9003</v>
      </c>
      <c r="O1219" s="16" t="s">
        <v>5289</v>
      </c>
      <c r="P1219" s="3">
        <v>41220</v>
      </c>
      <c r="Q1219" s="16" t="s">
        <v>455</v>
      </c>
      <c r="R1219" s="16" t="s">
        <v>11548</v>
      </c>
      <c r="S1219" s="16" t="s">
        <v>11549</v>
      </c>
      <c r="T1219" s="16" t="s">
        <v>3997</v>
      </c>
      <c r="U1219" s="16" t="s">
        <v>15026</v>
      </c>
      <c r="V1219" s="16">
        <v>21</v>
      </c>
      <c r="W1219" s="16">
        <v>50</v>
      </c>
      <c r="X1219" s="16">
        <v>4</v>
      </c>
      <c r="Y1219" s="16">
        <v>45</v>
      </c>
      <c r="Z1219" s="16">
        <v>24</v>
      </c>
      <c r="AA1219" s="16">
        <v>7</v>
      </c>
      <c r="AB1219" s="16" t="s">
        <v>455</v>
      </c>
      <c r="AC1219" s="16" t="s">
        <v>455</v>
      </c>
      <c r="AD1219" s="16" t="s">
        <v>455</v>
      </c>
    </row>
    <row r="1220" spans="1:30" s="16" customFormat="1" ht="14.25" customHeight="1">
      <c r="A1220" s="16">
        <v>4504</v>
      </c>
      <c r="B1220" s="16">
        <v>4504</v>
      </c>
      <c r="C1220" s="3">
        <v>41170</v>
      </c>
      <c r="D1220" s="3">
        <v>41215</v>
      </c>
      <c r="E1220" s="16" t="s">
        <v>1307</v>
      </c>
      <c r="F1220" s="16" t="s">
        <v>1308</v>
      </c>
      <c r="G1220" s="16" t="s">
        <v>5902</v>
      </c>
      <c r="H1220" s="16" t="s">
        <v>8174</v>
      </c>
      <c r="I1220" s="3">
        <v>41180</v>
      </c>
      <c r="J1220" s="16" t="s">
        <v>7718</v>
      </c>
      <c r="K1220" s="16" t="s">
        <v>7719</v>
      </c>
      <c r="L1220" s="16" t="s">
        <v>5905</v>
      </c>
      <c r="M1220" s="16" t="s">
        <v>7720</v>
      </c>
      <c r="N1220" s="16" t="s">
        <v>8175</v>
      </c>
      <c r="O1220" s="16" t="s">
        <v>5620</v>
      </c>
      <c r="P1220" s="3">
        <v>41187</v>
      </c>
      <c r="Q1220" s="16" t="s">
        <v>455</v>
      </c>
      <c r="R1220" s="16" t="s">
        <v>11550</v>
      </c>
      <c r="S1220" s="16" t="s">
        <v>11551</v>
      </c>
      <c r="T1220" s="16" t="s">
        <v>3997</v>
      </c>
      <c r="U1220" s="16" t="s">
        <v>14927</v>
      </c>
      <c r="V1220" s="16">
        <v>19</v>
      </c>
      <c r="W1220" s="16">
        <v>42</v>
      </c>
      <c r="X1220" s="16">
        <v>4</v>
      </c>
      <c r="Y1220" s="16">
        <v>46</v>
      </c>
      <c r="Z1220" s="16">
        <v>10</v>
      </c>
      <c r="AA1220" s="16">
        <v>8</v>
      </c>
      <c r="AB1220" s="16" t="s">
        <v>455</v>
      </c>
      <c r="AC1220" s="16" t="s">
        <v>455</v>
      </c>
      <c r="AD1220" s="16" t="s">
        <v>455</v>
      </c>
    </row>
    <row r="1221" spans="1:30" s="16" customFormat="1" ht="14.25" customHeight="1">
      <c r="A1221" s="16">
        <v>4505</v>
      </c>
      <c r="B1221" s="16">
        <v>4505</v>
      </c>
      <c r="C1221" s="3">
        <v>41170</v>
      </c>
      <c r="D1221" s="3">
        <v>41311</v>
      </c>
      <c r="E1221" s="16" t="s">
        <v>1307</v>
      </c>
      <c r="F1221" s="16" t="s">
        <v>1308</v>
      </c>
      <c r="G1221" s="16" t="s">
        <v>7721</v>
      </c>
      <c r="H1221" s="16" t="s">
        <v>15115</v>
      </c>
      <c r="I1221" s="3">
        <v>41178</v>
      </c>
      <c r="J1221" s="16" t="s">
        <v>7722</v>
      </c>
      <c r="K1221" s="16" t="s">
        <v>7723</v>
      </c>
      <c r="L1221" s="16" t="s">
        <v>7724</v>
      </c>
      <c r="M1221" s="16" t="s">
        <v>7725</v>
      </c>
      <c r="N1221" s="16" t="s">
        <v>15116</v>
      </c>
      <c r="O1221" s="16" t="s">
        <v>4884</v>
      </c>
      <c r="P1221" s="3">
        <v>41310</v>
      </c>
      <c r="Q1221" s="16" t="s">
        <v>13618</v>
      </c>
      <c r="R1221" s="16" t="s">
        <v>15117</v>
      </c>
      <c r="S1221" s="16" t="s">
        <v>11552</v>
      </c>
      <c r="T1221" s="16" t="s">
        <v>14834</v>
      </c>
      <c r="U1221" s="16" t="s">
        <v>15044</v>
      </c>
      <c r="V1221" s="16">
        <v>20</v>
      </c>
      <c r="W1221" s="16">
        <v>41</v>
      </c>
      <c r="X1221" s="16">
        <v>27</v>
      </c>
      <c r="Y1221" s="16">
        <v>42</v>
      </c>
      <c r="Z1221" s="16">
        <v>36</v>
      </c>
      <c r="AA1221" s="16">
        <v>60</v>
      </c>
      <c r="AB1221" s="16" t="s">
        <v>455</v>
      </c>
      <c r="AC1221" s="16" t="s">
        <v>455</v>
      </c>
      <c r="AD1221" s="16" t="s">
        <v>455</v>
      </c>
    </row>
    <row r="1222" spans="1:30" s="16" customFormat="1" ht="14.25" customHeight="1">
      <c r="A1222" s="16">
        <v>4506</v>
      </c>
      <c r="B1222" s="16">
        <v>4506</v>
      </c>
      <c r="C1222" s="3">
        <v>41170</v>
      </c>
      <c r="D1222" s="3">
        <v>41215</v>
      </c>
      <c r="E1222" s="16" t="s">
        <v>1307</v>
      </c>
      <c r="F1222" s="16" t="s">
        <v>1308</v>
      </c>
      <c r="G1222" s="16" t="s">
        <v>2609</v>
      </c>
      <c r="H1222" s="16" t="s">
        <v>8618</v>
      </c>
      <c r="I1222" s="3">
        <v>41178</v>
      </c>
      <c r="J1222" s="16" t="s">
        <v>7726</v>
      </c>
      <c r="K1222" s="16" t="s">
        <v>7727</v>
      </c>
      <c r="L1222" s="16" t="s">
        <v>4524</v>
      </c>
      <c r="M1222" s="16" t="s">
        <v>7728</v>
      </c>
      <c r="N1222" s="16" t="s">
        <v>8639</v>
      </c>
      <c r="O1222" s="16" t="s">
        <v>7374</v>
      </c>
      <c r="P1222" s="3">
        <v>41206</v>
      </c>
      <c r="Q1222" s="16" t="s">
        <v>455</v>
      </c>
      <c r="R1222" s="16" t="s">
        <v>11553</v>
      </c>
      <c r="S1222" s="16" t="s">
        <v>11554</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4.25" customHeight="1">
      <c r="A1223" s="16">
        <v>4507</v>
      </c>
      <c r="B1223" s="16">
        <v>4507</v>
      </c>
      <c r="C1223" s="3">
        <v>41170</v>
      </c>
      <c r="D1223" s="3">
        <v>41215</v>
      </c>
      <c r="E1223" s="16" t="s">
        <v>1307</v>
      </c>
      <c r="F1223" s="16" t="s">
        <v>1308</v>
      </c>
      <c r="G1223" s="16" t="s">
        <v>7729</v>
      </c>
      <c r="H1223" s="16" t="s">
        <v>13570</v>
      </c>
      <c r="I1223" s="3">
        <v>41178</v>
      </c>
      <c r="J1223" s="16" t="s">
        <v>7730</v>
      </c>
      <c r="K1223" s="16" t="s">
        <v>12778</v>
      </c>
      <c r="L1223" s="16" t="s">
        <v>7731</v>
      </c>
      <c r="M1223" s="16" t="s">
        <v>12779</v>
      </c>
      <c r="N1223" s="16" t="s">
        <v>13571</v>
      </c>
      <c r="O1223" s="16" t="s">
        <v>4884</v>
      </c>
      <c r="P1223" s="3">
        <v>41278</v>
      </c>
      <c r="Q1223" s="16" t="s">
        <v>455</v>
      </c>
      <c r="R1223" s="16" t="s">
        <v>13572</v>
      </c>
      <c r="S1223" s="16" t="s">
        <v>11555</v>
      </c>
      <c r="T1223" s="16" t="s">
        <v>14834</v>
      </c>
      <c r="U1223" s="16" t="s">
        <v>15109</v>
      </c>
      <c r="V1223" s="16">
        <v>20</v>
      </c>
      <c r="W1223" s="16">
        <v>55</v>
      </c>
      <c r="X1223" s="16">
        <v>48</v>
      </c>
      <c r="Y1223" s="16">
        <v>43</v>
      </c>
      <c r="Z1223" s="16">
        <v>37</v>
      </c>
      <c r="AA1223" s="16">
        <v>13</v>
      </c>
      <c r="AB1223" s="16" t="s">
        <v>455</v>
      </c>
      <c r="AC1223" s="16" t="s">
        <v>455</v>
      </c>
      <c r="AD1223" s="16" t="s">
        <v>455</v>
      </c>
    </row>
    <row r="1224" spans="1:30" s="16" customFormat="1" ht="14.25" customHeight="1">
      <c r="A1224" s="16">
        <v>4508</v>
      </c>
      <c r="B1224" s="16">
        <v>4508</v>
      </c>
      <c r="C1224" s="3">
        <v>41170</v>
      </c>
      <c r="D1224" s="3">
        <v>41215</v>
      </c>
      <c r="E1224" s="16" t="s">
        <v>1307</v>
      </c>
      <c r="F1224" s="16" t="s">
        <v>1308</v>
      </c>
      <c r="G1224" s="16" t="s">
        <v>7732</v>
      </c>
      <c r="H1224" s="16" t="s">
        <v>11968</v>
      </c>
      <c r="I1224" s="3">
        <v>41178</v>
      </c>
      <c r="J1224" s="16" t="s">
        <v>7733</v>
      </c>
      <c r="K1224" s="16" t="s">
        <v>15118</v>
      </c>
      <c r="L1224" s="16" t="s">
        <v>7734</v>
      </c>
      <c r="M1224" s="16" t="s">
        <v>7735</v>
      </c>
      <c r="N1224" s="16" t="s">
        <v>11969</v>
      </c>
      <c r="O1224" s="16" t="s">
        <v>6137</v>
      </c>
      <c r="P1224" s="3">
        <v>41249</v>
      </c>
      <c r="Q1224" s="16" t="s">
        <v>455</v>
      </c>
      <c r="R1224" s="16" t="s">
        <v>11970</v>
      </c>
      <c r="S1224" s="16" t="s">
        <v>11556</v>
      </c>
      <c r="T1224" s="16" t="s">
        <v>14834</v>
      </c>
      <c r="U1224" s="16" t="s">
        <v>14919</v>
      </c>
      <c r="V1224" s="16">
        <v>20</v>
      </c>
      <c r="W1224" s="16">
        <v>52</v>
      </c>
      <c r="X1224" s="16">
        <v>58</v>
      </c>
      <c r="Y1224" s="16">
        <v>43</v>
      </c>
      <c r="Z1224" s="16">
        <v>44</v>
      </c>
      <c r="AA1224" s="16">
        <v>22</v>
      </c>
      <c r="AB1224" s="16" t="s">
        <v>455</v>
      </c>
      <c r="AC1224" s="16" t="s">
        <v>455</v>
      </c>
      <c r="AD1224" s="16" t="s">
        <v>455</v>
      </c>
    </row>
    <row r="1225" spans="1:30" s="16" customFormat="1" ht="14.25" customHeight="1">
      <c r="A1225" s="16">
        <v>4509</v>
      </c>
      <c r="B1225" s="16">
        <v>4509</v>
      </c>
      <c r="C1225" s="3">
        <v>41170</v>
      </c>
      <c r="D1225" s="3">
        <v>41215</v>
      </c>
      <c r="E1225" s="16" t="s">
        <v>1307</v>
      </c>
      <c r="F1225" s="16" t="s">
        <v>1308</v>
      </c>
      <c r="G1225" s="16" t="s">
        <v>5894</v>
      </c>
      <c r="H1225" s="16" t="s">
        <v>9004</v>
      </c>
      <c r="I1225" s="3">
        <v>41178</v>
      </c>
      <c r="J1225" s="16" t="s">
        <v>7736</v>
      </c>
      <c r="K1225" s="16" t="s">
        <v>7737</v>
      </c>
      <c r="L1225" s="16" t="s">
        <v>5897</v>
      </c>
      <c r="M1225" s="16" t="s">
        <v>7738</v>
      </c>
      <c r="N1225" s="16" t="s">
        <v>9005</v>
      </c>
      <c r="O1225" s="16" t="s">
        <v>6232</v>
      </c>
      <c r="P1225" s="3">
        <v>41220</v>
      </c>
      <c r="Q1225" s="16" t="s">
        <v>455</v>
      </c>
      <c r="R1225" s="16" t="s">
        <v>11557</v>
      </c>
      <c r="S1225" s="16" t="s">
        <v>11558</v>
      </c>
      <c r="T1225" s="16" t="s">
        <v>3997</v>
      </c>
      <c r="U1225" s="16" t="s">
        <v>14974</v>
      </c>
      <c r="V1225" s="16">
        <v>22</v>
      </c>
      <c r="W1225" s="16">
        <v>2</v>
      </c>
      <c r="X1225" s="16">
        <v>25</v>
      </c>
      <c r="Y1225" s="16">
        <v>45</v>
      </c>
      <c r="Z1225" s="16">
        <v>41</v>
      </c>
      <c r="AA1225" s="16">
        <v>51</v>
      </c>
      <c r="AB1225" s="16" t="s">
        <v>455</v>
      </c>
      <c r="AC1225" s="16" t="s">
        <v>455</v>
      </c>
      <c r="AD1225" s="16" t="s">
        <v>455</v>
      </c>
    </row>
    <row r="1226" spans="1:30" s="16" customFormat="1" ht="14.25" customHeight="1">
      <c r="A1226" s="16">
        <v>4510</v>
      </c>
      <c r="B1226" s="16">
        <v>4510</v>
      </c>
      <c r="C1226" s="3">
        <v>41170</v>
      </c>
      <c r="D1226" s="3">
        <v>41215</v>
      </c>
      <c r="E1226" s="16" t="s">
        <v>1307</v>
      </c>
      <c r="F1226" s="16" t="s">
        <v>11847</v>
      </c>
      <c r="G1226" s="16" t="s">
        <v>7739</v>
      </c>
      <c r="H1226" s="16" t="s">
        <v>12642</v>
      </c>
      <c r="I1226" s="3">
        <v>41178</v>
      </c>
      <c r="J1226" s="16" t="s">
        <v>7740</v>
      </c>
      <c r="K1226" s="16" t="s">
        <v>7741</v>
      </c>
      <c r="L1226" s="16" t="s">
        <v>7742</v>
      </c>
      <c r="M1226" s="16" t="s">
        <v>7743</v>
      </c>
      <c r="N1226" s="16" t="s">
        <v>12643</v>
      </c>
      <c r="O1226" s="16" t="s">
        <v>12026</v>
      </c>
      <c r="P1226" s="3">
        <v>41255</v>
      </c>
      <c r="Q1226" s="16" t="s">
        <v>455</v>
      </c>
      <c r="R1226" s="16" t="s">
        <v>12644</v>
      </c>
      <c r="S1226" s="16" t="s">
        <v>11559</v>
      </c>
      <c r="T1226" s="16" t="s">
        <v>14834</v>
      </c>
      <c r="U1226" s="16" t="s">
        <v>14920</v>
      </c>
      <c r="V1226" s="16">
        <v>21</v>
      </c>
      <c r="W1226" s="16">
        <v>29</v>
      </c>
      <c r="X1226" s="16">
        <v>18</v>
      </c>
      <c r="Y1226" s="16">
        <v>44</v>
      </c>
      <c r="Z1226" s="16">
        <v>38</v>
      </c>
      <c r="AA1226" s="16">
        <v>41</v>
      </c>
      <c r="AB1226" s="16" t="s">
        <v>455</v>
      </c>
      <c r="AC1226" s="16" t="s">
        <v>455</v>
      </c>
      <c r="AD1226" s="16" t="s">
        <v>455</v>
      </c>
    </row>
    <row r="1227" spans="1:30" s="16" customFormat="1" ht="14.25" customHeight="1">
      <c r="A1227" s="16">
        <v>4511</v>
      </c>
      <c r="B1227" s="16">
        <v>4511</v>
      </c>
      <c r="C1227" s="3">
        <v>41170</v>
      </c>
      <c r="D1227" s="3">
        <v>41291</v>
      </c>
      <c r="E1227" s="16" t="s">
        <v>1307</v>
      </c>
      <c r="F1227" s="16" t="s">
        <v>1308</v>
      </c>
      <c r="G1227" s="16" t="s">
        <v>7744</v>
      </c>
      <c r="H1227" s="16" t="s">
        <v>15388</v>
      </c>
      <c r="I1227" s="3">
        <v>41180</v>
      </c>
      <c r="J1227" s="16" t="s">
        <v>22749</v>
      </c>
      <c r="K1227" s="16" t="s">
        <v>7745</v>
      </c>
      <c r="L1227" s="16" t="s">
        <v>7746</v>
      </c>
      <c r="M1227" s="16" t="s">
        <v>7747</v>
      </c>
      <c r="N1227" s="16" t="s">
        <v>15389</v>
      </c>
      <c r="O1227" s="16" t="s">
        <v>15390</v>
      </c>
      <c r="P1227" s="3">
        <v>41332</v>
      </c>
      <c r="Q1227" s="16" t="s">
        <v>13619</v>
      </c>
      <c r="R1227" s="16" t="s">
        <v>15391</v>
      </c>
      <c r="S1227" s="16" t="s">
        <v>11560</v>
      </c>
      <c r="T1227" s="16" t="s">
        <v>14834</v>
      </c>
      <c r="U1227" s="16" t="s">
        <v>15392</v>
      </c>
      <c r="V1227" s="16">
        <v>22</v>
      </c>
      <c r="W1227" s="16">
        <v>0</v>
      </c>
      <c r="X1227" s="16">
        <v>20</v>
      </c>
      <c r="Y1227" s="16">
        <v>43</v>
      </c>
      <c r="Z1227" s="16">
        <v>3</v>
      </c>
      <c r="AA1227" s="16">
        <v>48</v>
      </c>
      <c r="AB1227" s="16" t="s">
        <v>455</v>
      </c>
      <c r="AC1227" s="16" t="s">
        <v>455</v>
      </c>
      <c r="AD1227" s="16" t="s">
        <v>455</v>
      </c>
    </row>
    <row r="1228" spans="1:30" s="16" customFormat="1" ht="14.25" customHeight="1">
      <c r="A1228" s="16">
        <v>4512</v>
      </c>
      <c r="B1228" s="16">
        <v>4512</v>
      </c>
      <c r="C1228" s="3">
        <v>41170</v>
      </c>
      <c r="D1228" s="3">
        <v>41249</v>
      </c>
      <c r="E1228" s="16" t="s">
        <v>1307</v>
      </c>
      <c r="F1228" s="16" t="s">
        <v>1308</v>
      </c>
      <c r="G1228" s="16" t="s">
        <v>7748</v>
      </c>
      <c r="H1228" s="16" t="s">
        <v>14752</v>
      </c>
      <c r="I1228" s="3">
        <v>41204</v>
      </c>
      <c r="J1228" s="16" t="s">
        <v>7749</v>
      </c>
      <c r="K1228" s="16" t="s">
        <v>12780</v>
      </c>
      <c r="L1228" s="16" t="s">
        <v>7750</v>
      </c>
      <c r="M1228" s="16" t="s">
        <v>7751</v>
      </c>
      <c r="N1228" s="16" t="s">
        <v>14753</v>
      </c>
      <c r="O1228" s="16" t="s">
        <v>4884</v>
      </c>
      <c r="P1228" s="3">
        <v>41306</v>
      </c>
      <c r="Q1228" s="28" t="s">
        <v>12781</v>
      </c>
      <c r="R1228" s="16" t="s">
        <v>14754</v>
      </c>
      <c r="S1228" s="16" t="s">
        <v>11561</v>
      </c>
      <c r="T1228" s="16" t="s">
        <v>14834</v>
      </c>
      <c r="U1228" s="16" t="s">
        <v>14926</v>
      </c>
      <c r="V1228" s="16">
        <v>20</v>
      </c>
      <c r="W1228" s="16">
        <v>51</v>
      </c>
      <c r="X1228" s="16">
        <v>39</v>
      </c>
      <c r="Y1228" s="16">
        <v>42</v>
      </c>
      <c r="Z1228" s="16">
        <v>48</v>
      </c>
      <c r="AA1228" s="16">
        <v>12</v>
      </c>
      <c r="AB1228" s="16" t="s">
        <v>455</v>
      </c>
      <c r="AC1228" s="16" t="s">
        <v>455</v>
      </c>
      <c r="AD1228" s="16" t="s">
        <v>455</v>
      </c>
    </row>
    <row r="1229" spans="1:30" s="16" customFormat="1" ht="14.25" customHeight="1">
      <c r="A1229" s="16">
        <v>4513</v>
      </c>
      <c r="B1229" s="16">
        <v>4513</v>
      </c>
      <c r="C1229" s="3">
        <v>41170</v>
      </c>
      <c r="D1229" s="3">
        <v>41215</v>
      </c>
      <c r="E1229" s="16" t="s">
        <v>1307</v>
      </c>
      <c r="F1229" s="16" t="s">
        <v>11847</v>
      </c>
      <c r="G1229" s="16" t="s">
        <v>7752</v>
      </c>
      <c r="H1229" s="16" t="s">
        <v>12645</v>
      </c>
      <c r="I1229" s="3">
        <v>41180</v>
      </c>
      <c r="J1229" s="16" t="s">
        <v>7753</v>
      </c>
      <c r="K1229" s="16" t="s">
        <v>7754</v>
      </c>
      <c r="L1229" s="16" t="s">
        <v>7755</v>
      </c>
      <c r="M1229" s="16" t="s">
        <v>7756</v>
      </c>
      <c r="N1229" s="16" t="s">
        <v>12646</v>
      </c>
      <c r="O1229" s="16" t="s">
        <v>12647</v>
      </c>
      <c r="P1229" s="3">
        <v>41261</v>
      </c>
      <c r="Q1229" s="16" t="s">
        <v>455</v>
      </c>
      <c r="R1229" s="16" t="s">
        <v>12648</v>
      </c>
      <c r="S1229" s="16" t="s">
        <v>11562</v>
      </c>
      <c r="T1229" s="16" t="s">
        <v>3997</v>
      </c>
      <c r="U1229" s="16" t="s">
        <v>15022</v>
      </c>
      <c r="V1229" s="16">
        <v>21</v>
      </c>
      <c r="W1229" s="16">
        <v>5</v>
      </c>
      <c r="X1229" s="16">
        <v>36</v>
      </c>
      <c r="Y1229" s="16">
        <v>46</v>
      </c>
      <c r="Z1229" s="16">
        <v>12</v>
      </c>
      <c r="AA1229" s="16">
        <v>28</v>
      </c>
      <c r="AB1229" s="16" t="s">
        <v>455</v>
      </c>
      <c r="AC1229" s="16" t="s">
        <v>455</v>
      </c>
      <c r="AD1229" s="16" t="s">
        <v>455</v>
      </c>
    </row>
    <row r="1230" spans="1:30" s="16" customFormat="1" ht="14.25" customHeight="1">
      <c r="A1230" s="16">
        <v>4514</v>
      </c>
      <c r="B1230" s="16">
        <v>4514</v>
      </c>
      <c r="C1230" s="3">
        <v>41170</v>
      </c>
      <c r="D1230" s="3">
        <v>41215</v>
      </c>
      <c r="E1230" s="16" t="s">
        <v>1307</v>
      </c>
      <c r="F1230" s="16" t="s">
        <v>1308</v>
      </c>
      <c r="G1230" s="16" t="s">
        <v>7757</v>
      </c>
      <c r="H1230" s="16" t="s">
        <v>12136</v>
      </c>
      <c r="I1230" s="3">
        <v>41178</v>
      </c>
      <c r="J1230" s="16" t="s">
        <v>7758</v>
      </c>
      <c r="K1230" s="16" t="s">
        <v>7759</v>
      </c>
      <c r="L1230" s="16" t="s">
        <v>7760</v>
      </c>
      <c r="M1230" s="16" t="s">
        <v>7761</v>
      </c>
      <c r="N1230" s="16" t="s">
        <v>12649</v>
      </c>
      <c r="O1230" s="16" t="s">
        <v>5726</v>
      </c>
      <c r="P1230" s="3">
        <v>41254</v>
      </c>
      <c r="Q1230" s="16" t="s">
        <v>455</v>
      </c>
      <c r="R1230" s="16" t="s">
        <v>12137</v>
      </c>
      <c r="S1230" s="16" t="s">
        <v>11563</v>
      </c>
      <c r="T1230" s="16" t="s">
        <v>14834</v>
      </c>
      <c r="U1230" s="16" t="s">
        <v>14926</v>
      </c>
      <c r="V1230" s="16">
        <v>19</v>
      </c>
      <c r="W1230" s="16">
        <v>49</v>
      </c>
      <c r="X1230" s="16">
        <v>26</v>
      </c>
      <c r="Y1230" s="16">
        <v>45</v>
      </c>
      <c r="Z1230" s="16">
        <v>54</v>
      </c>
      <c r="AA1230" s="16">
        <v>14</v>
      </c>
      <c r="AB1230" s="16" t="s">
        <v>455</v>
      </c>
      <c r="AC1230" s="16" t="s">
        <v>455</v>
      </c>
      <c r="AD1230" s="16" t="s">
        <v>455</v>
      </c>
    </row>
    <row r="1231" spans="1:30" s="16" customFormat="1" ht="14.25" customHeight="1">
      <c r="A1231" s="16">
        <v>4515</v>
      </c>
      <c r="B1231" s="16">
        <v>4515</v>
      </c>
      <c r="C1231" s="3">
        <v>41170</v>
      </c>
      <c r="D1231" s="3">
        <v>41216</v>
      </c>
      <c r="E1231" s="16" t="s">
        <v>1307</v>
      </c>
      <c r="F1231" s="16" t="s">
        <v>1308</v>
      </c>
      <c r="G1231" s="16" t="s">
        <v>7762</v>
      </c>
      <c r="H1231" s="16" t="s">
        <v>11564</v>
      </c>
      <c r="I1231" s="3">
        <v>41178</v>
      </c>
      <c r="J1231" s="16" t="s">
        <v>7763</v>
      </c>
      <c r="K1231" s="16" t="s">
        <v>8460</v>
      </c>
      <c r="L1231" s="16" t="s">
        <v>7764</v>
      </c>
      <c r="M1231" s="16" t="s">
        <v>15393</v>
      </c>
      <c r="N1231" s="16" t="s">
        <v>11565</v>
      </c>
      <c r="O1231" s="16" t="s">
        <v>5289</v>
      </c>
      <c r="P1231" s="3">
        <v>41242</v>
      </c>
      <c r="Q1231" s="28" t="s">
        <v>8461</v>
      </c>
      <c r="R1231" s="16" t="s">
        <v>11566</v>
      </c>
      <c r="S1231" s="16" t="s">
        <v>11567</v>
      </c>
      <c r="T1231" s="16" t="s">
        <v>14834</v>
      </c>
      <c r="U1231" s="16" t="s">
        <v>15119</v>
      </c>
      <c r="V1231" s="16">
        <v>22</v>
      </c>
      <c r="W1231" s="16">
        <v>37</v>
      </c>
      <c r="X1231" s="16">
        <v>52</v>
      </c>
      <c r="Y1231" s="16">
        <v>46</v>
      </c>
      <c r="Z1231" s="16">
        <v>1</v>
      </c>
      <c r="AA1231" s="16">
        <v>18</v>
      </c>
      <c r="AB1231" s="16" t="s">
        <v>455</v>
      </c>
      <c r="AC1231" s="16" t="s">
        <v>455</v>
      </c>
      <c r="AD1231" s="16" t="s">
        <v>455</v>
      </c>
    </row>
    <row r="1232" spans="1:30" s="16" customFormat="1" ht="14.25" customHeight="1">
      <c r="A1232" s="16">
        <v>4516</v>
      </c>
      <c r="B1232" s="16">
        <v>4516</v>
      </c>
      <c r="C1232" s="3">
        <v>41170</v>
      </c>
      <c r="D1232" s="3">
        <v>41215</v>
      </c>
      <c r="E1232" s="16" t="s">
        <v>1307</v>
      </c>
      <c r="F1232" s="16" t="s">
        <v>1308</v>
      </c>
      <c r="G1232" s="16" t="s">
        <v>7765</v>
      </c>
      <c r="H1232" s="16" t="s">
        <v>13187</v>
      </c>
      <c r="I1232" s="3">
        <v>41178</v>
      </c>
      <c r="J1232" s="16" t="s">
        <v>7766</v>
      </c>
      <c r="K1232" s="16" t="s">
        <v>7767</v>
      </c>
      <c r="L1232" s="16" t="s">
        <v>7768</v>
      </c>
      <c r="M1232" s="16" t="s">
        <v>7769</v>
      </c>
      <c r="N1232" s="16" t="s">
        <v>13188</v>
      </c>
      <c r="O1232" s="16" t="s">
        <v>5289</v>
      </c>
      <c r="P1232" s="3">
        <v>41262</v>
      </c>
      <c r="Q1232" s="16" t="s">
        <v>455</v>
      </c>
      <c r="R1232" s="16" t="s">
        <v>13189</v>
      </c>
      <c r="S1232" s="16" t="s">
        <v>11568</v>
      </c>
      <c r="T1232" s="16" t="s">
        <v>3997</v>
      </c>
      <c r="U1232" s="16" t="s">
        <v>14877</v>
      </c>
      <c r="V1232" s="16">
        <v>20</v>
      </c>
      <c r="W1232" s="16">
        <v>26</v>
      </c>
      <c r="X1232" s="16">
        <v>45</v>
      </c>
      <c r="Y1232" s="16">
        <v>45</v>
      </c>
      <c r="Z1232" s="16">
        <v>33</v>
      </c>
      <c r="AA1232" s="16">
        <v>41</v>
      </c>
      <c r="AB1232" s="16" t="s">
        <v>455</v>
      </c>
      <c r="AC1232" s="16" t="s">
        <v>455</v>
      </c>
      <c r="AD1232" s="16" t="s">
        <v>455</v>
      </c>
    </row>
    <row r="1233" spans="1:30" s="16" customFormat="1" ht="14.25" customHeight="1">
      <c r="A1233" s="16">
        <v>4517</v>
      </c>
      <c r="B1233" s="16">
        <v>4517</v>
      </c>
      <c r="C1233" s="3">
        <v>41170</v>
      </c>
      <c r="D1233" s="3">
        <v>41215</v>
      </c>
      <c r="E1233" s="16" t="s">
        <v>1307</v>
      </c>
      <c r="F1233" s="16" t="s">
        <v>1308</v>
      </c>
      <c r="G1233" s="16" t="s">
        <v>7770</v>
      </c>
      <c r="H1233" s="16" t="s">
        <v>15254</v>
      </c>
      <c r="I1233" s="3">
        <v>41180</v>
      </c>
      <c r="J1233" s="16" t="s">
        <v>7771</v>
      </c>
      <c r="K1233" s="16" t="s">
        <v>7772</v>
      </c>
      <c r="L1233" s="16" t="s">
        <v>7773</v>
      </c>
      <c r="M1233" s="16" t="s">
        <v>7774</v>
      </c>
      <c r="N1233" s="16" t="s">
        <v>15255</v>
      </c>
      <c r="O1233" s="16" t="s">
        <v>4884</v>
      </c>
      <c r="P1233" s="3">
        <v>41323</v>
      </c>
      <c r="Q1233" s="16" t="s">
        <v>455</v>
      </c>
      <c r="R1233" s="16" t="s">
        <v>15256</v>
      </c>
      <c r="S1233" s="16" t="s">
        <v>11569</v>
      </c>
      <c r="T1233" s="16" t="s">
        <v>14834</v>
      </c>
      <c r="U1233" s="16" t="s">
        <v>14926</v>
      </c>
      <c r="V1233" s="16">
        <v>19</v>
      </c>
      <c r="W1233" s="16">
        <v>49</v>
      </c>
      <c r="X1233" s="16">
        <v>51</v>
      </c>
      <c r="Y1233" s="16">
        <v>42</v>
      </c>
      <c r="Z1233" s="16">
        <v>23</v>
      </c>
      <c r="AA1233" s="16">
        <v>10</v>
      </c>
      <c r="AB1233" s="16" t="s">
        <v>455</v>
      </c>
      <c r="AC1233" s="16" t="s">
        <v>455</v>
      </c>
      <c r="AD1233" s="16" t="s">
        <v>455</v>
      </c>
    </row>
    <row r="1234" spans="1:30" s="16" customFormat="1" ht="14.25" customHeight="1">
      <c r="A1234" s="16">
        <v>4518</v>
      </c>
      <c r="B1234" s="16">
        <v>4518</v>
      </c>
      <c r="C1234" s="3">
        <v>41170</v>
      </c>
      <c r="D1234" s="3">
        <v>41215</v>
      </c>
      <c r="E1234" s="16" t="s">
        <v>1307</v>
      </c>
      <c r="F1234" s="16" t="s">
        <v>1308</v>
      </c>
      <c r="G1234" s="16" t="s">
        <v>3942</v>
      </c>
      <c r="H1234" s="16" t="s">
        <v>11570</v>
      </c>
      <c r="I1234" s="3">
        <v>41178</v>
      </c>
      <c r="J1234" s="16" t="s">
        <v>7775</v>
      </c>
      <c r="K1234" s="16" t="s">
        <v>7776</v>
      </c>
      <c r="L1234" s="16" t="s">
        <v>5100</v>
      </c>
      <c r="M1234" s="16" t="s">
        <v>5101</v>
      </c>
      <c r="N1234" s="16" t="s">
        <v>11571</v>
      </c>
      <c r="O1234" s="16" t="s">
        <v>4593</v>
      </c>
      <c r="P1234" s="3">
        <v>41242</v>
      </c>
      <c r="Q1234" s="16" t="s">
        <v>455</v>
      </c>
      <c r="R1234" s="16" t="s">
        <v>11572</v>
      </c>
      <c r="S1234" s="16" t="s">
        <v>11573</v>
      </c>
      <c r="T1234" s="16" t="s">
        <v>3997</v>
      </c>
      <c r="U1234" s="16" t="s">
        <v>14927</v>
      </c>
      <c r="V1234" s="16">
        <v>18</v>
      </c>
      <c r="W1234" s="16">
        <v>56</v>
      </c>
      <c r="X1234" s="16">
        <v>38</v>
      </c>
      <c r="Y1234" s="16">
        <v>46</v>
      </c>
      <c r="Z1234" s="16">
        <v>40</v>
      </c>
      <c r="AA1234" s="16">
        <v>28</v>
      </c>
      <c r="AB1234" s="16" t="s">
        <v>455</v>
      </c>
      <c r="AC1234" s="16" t="s">
        <v>455</v>
      </c>
      <c r="AD1234" s="16" t="s">
        <v>455</v>
      </c>
    </row>
    <row r="1235" spans="1:30" s="16" customFormat="1" ht="14.25" customHeight="1">
      <c r="A1235" s="16">
        <v>4519</v>
      </c>
      <c r="B1235" s="16">
        <v>4519</v>
      </c>
      <c r="C1235" s="3">
        <v>41170</v>
      </c>
      <c r="D1235" s="3">
        <v>41215</v>
      </c>
      <c r="E1235" s="16" t="s">
        <v>1307</v>
      </c>
      <c r="F1235" s="16" t="s">
        <v>1308</v>
      </c>
      <c r="G1235" s="16" t="s">
        <v>7777</v>
      </c>
      <c r="H1235" s="16" t="s">
        <v>11574</v>
      </c>
      <c r="I1235" s="3">
        <v>41178</v>
      </c>
      <c r="J1235" s="16" t="s">
        <v>7778</v>
      </c>
      <c r="K1235" s="16" t="s">
        <v>7779</v>
      </c>
      <c r="L1235" s="16" t="s">
        <v>7780</v>
      </c>
      <c r="M1235" s="16" t="s">
        <v>7781</v>
      </c>
      <c r="N1235" s="16" t="s">
        <v>11575</v>
      </c>
      <c r="O1235" s="16" t="s">
        <v>11576</v>
      </c>
      <c r="P1235" s="3">
        <v>41247</v>
      </c>
      <c r="Q1235" s="16" t="s">
        <v>455</v>
      </c>
      <c r="R1235" s="16" t="s">
        <v>11577</v>
      </c>
      <c r="S1235" s="16" t="s">
        <v>11578</v>
      </c>
      <c r="T1235" s="16" t="s">
        <v>14834</v>
      </c>
      <c r="U1235" s="16" t="s">
        <v>14872</v>
      </c>
      <c r="V1235" s="16">
        <v>20</v>
      </c>
      <c r="W1235" s="16">
        <v>20</v>
      </c>
      <c r="X1235" s="16">
        <v>39</v>
      </c>
      <c r="Y1235" s="16">
        <v>46</v>
      </c>
      <c r="Z1235" s="16">
        <v>51</v>
      </c>
      <c r="AA1235" s="16">
        <v>23</v>
      </c>
      <c r="AB1235" s="16" t="s">
        <v>455</v>
      </c>
      <c r="AC1235" s="16" t="s">
        <v>455</v>
      </c>
      <c r="AD1235" s="16" t="s">
        <v>455</v>
      </c>
    </row>
    <row r="1236" spans="1:30" s="16" customFormat="1" ht="14.25" customHeight="1">
      <c r="A1236" s="16">
        <v>4520</v>
      </c>
      <c r="B1236" s="16">
        <v>4520</v>
      </c>
      <c r="C1236" s="3">
        <v>41170</v>
      </c>
      <c r="D1236" s="3">
        <v>41256</v>
      </c>
      <c r="E1236" s="16" t="s">
        <v>1307</v>
      </c>
      <c r="F1236" s="16" t="s">
        <v>1308</v>
      </c>
      <c r="G1236" s="16" t="s">
        <v>7782</v>
      </c>
      <c r="H1236" s="16" t="s">
        <v>12650</v>
      </c>
      <c r="I1236" s="3">
        <v>41180</v>
      </c>
      <c r="J1236" s="16" t="s">
        <v>7783</v>
      </c>
      <c r="K1236" s="16" t="s">
        <v>12782</v>
      </c>
      <c r="L1236" s="16" t="s">
        <v>7784</v>
      </c>
      <c r="M1236" s="16" t="s">
        <v>7785</v>
      </c>
      <c r="N1236" s="16" t="s">
        <v>16064</v>
      </c>
      <c r="O1236" s="16" t="s">
        <v>5620</v>
      </c>
      <c r="P1236" s="3">
        <v>41374</v>
      </c>
      <c r="Q1236" s="28" t="s">
        <v>12783</v>
      </c>
      <c r="R1236" s="16" t="s">
        <v>16065</v>
      </c>
      <c r="S1236" s="16" t="s">
        <v>11579</v>
      </c>
      <c r="T1236" s="16" t="s">
        <v>3997</v>
      </c>
      <c r="U1236" s="16" t="s">
        <v>15081</v>
      </c>
      <c r="V1236" s="16">
        <v>18</v>
      </c>
      <c r="W1236" s="16">
        <v>48</v>
      </c>
      <c r="X1236" s="16">
        <v>2</v>
      </c>
      <c r="Y1236" s="16">
        <v>42</v>
      </c>
      <c r="Z1236" s="16">
        <v>36</v>
      </c>
      <c r="AA1236" s="16">
        <v>72</v>
      </c>
      <c r="AB1236" s="16" t="s">
        <v>455</v>
      </c>
      <c r="AC1236" s="16" t="s">
        <v>455</v>
      </c>
      <c r="AD1236" s="16" t="s">
        <v>455</v>
      </c>
    </row>
    <row r="1237" spans="1:30" s="16" customFormat="1" ht="14.25" customHeight="1">
      <c r="A1237" s="16">
        <v>4522</v>
      </c>
      <c r="B1237" s="16">
        <v>4522</v>
      </c>
      <c r="C1237" s="3">
        <v>41170</v>
      </c>
      <c r="D1237" s="3">
        <v>41215</v>
      </c>
      <c r="E1237" s="16" t="s">
        <v>1307</v>
      </c>
      <c r="F1237" s="16" t="s">
        <v>1308</v>
      </c>
      <c r="G1237" s="16" t="s">
        <v>4088</v>
      </c>
      <c r="H1237" s="16" t="s">
        <v>11580</v>
      </c>
      <c r="I1237" s="3">
        <v>41180</v>
      </c>
      <c r="J1237" s="16" t="s">
        <v>9337</v>
      </c>
      <c r="K1237" s="16" t="s">
        <v>9338</v>
      </c>
      <c r="L1237" s="16" t="s">
        <v>7477</v>
      </c>
      <c r="M1237" s="16" t="s">
        <v>7786</v>
      </c>
      <c r="N1237" s="16" t="s">
        <v>11581</v>
      </c>
      <c r="O1237" s="16" t="s">
        <v>5620</v>
      </c>
      <c r="P1237" s="3">
        <v>41249</v>
      </c>
      <c r="Q1237" s="28" t="s">
        <v>9339</v>
      </c>
      <c r="R1237" s="16" t="s">
        <v>11582</v>
      </c>
      <c r="S1237" s="16" t="s">
        <v>11583</v>
      </c>
      <c r="T1237" s="16" t="s">
        <v>3997</v>
      </c>
      <c r="U1237" s="16" t="s">
        <v>15058</v>
      </c>
      <c r="V1237" s="16">
        <v>18</v>
      </c>
      <c r="W1237" s="16">
        <v>58</v>
      </c>
      <c r="X1237" s="16">
        <v>4</v>
      </c>
      <c r="Y1237" s="16">
        <v>43</v>
      </c>
      <c r="Z1237" s="16">
        <v>15</v>
      </c>
      <c r="AA1237" s="16">
        <v>25</v>
      </c>
      <c r="AB1237" s="16" t="s">
        <v>455</v>
      </c>
      <c r="AC1237" s="16" t="s">
        <v>455</v>
      </c>
      <c r="AD1237" s="16" t="s">
        <v>455</v>
      </c>
    </row>
    <row r="1238" spans="1:30" s="16" customFormat="1" ht="14.25" customHeight="1">
      <c r="A1238" s="16">
        <v>4523</v>
      </c>
      <c r="B1238" s="16">
        <v>4523</v>
      </c>
      <c r="C1238" s="3">
        <v>41170</v>
      </c>
      <c r="D1238" s="3">
        <v>41257</v>
      </c>
      <c r="E1238" s="16" t="s">
        <v>1307</v>
      </c>
      <c r="F1238" s="16" t="s">
        <v>14084</v>
      </c>
      <c r="G1238" s="16" t="s">
        <v>7501</v>
      </c>
      <c r="H1238" s="16" t="s">
        <v>16066</v>
      </c>
      <c r="I1238" s="3">
        <v>41213</v>
      </c>
      <c r="J1238" s="16" t="s">
        <v>7787</v>
      </c>
      <c r="K1238" s="16" t="s">
        <v>8462</v>
      </c>
      <c r="L1238" s="16" t="s">
        <v>7503</v>
      </c>
      <c r="M1238" s="16" t="s">
        <v>7788</v>
      </c>
      <c r="N1238" s="16" t="s">
        <v>16067</v>
      </c>
      <c r="O1238" s="16" t="s">
        <v>15354</v>
      </c>
      <c r="P1238" s="3">
        <v>41375</v>
      </c>
      <c r="Q1238" s="28" t="s">
        <v>12784</v>
      </c>
      <c r="R1238" s="16" t="s">
        <v>16068</v>
      </c>
      <c r="S1238" s="16" t="s">
        <v>11584</v>
      </c>
      <c r="T1238" s="16" t="s">
        <v>14834</v>
      </c>
      <c r="U1238" s="16" t="s">
        <v>14853</v>
      </c>
      <c r="V1238" s="16">
        <v>18</v>
      </c>
      <c r="W1238" s="16">
        <v>26</v>
      </c>
      <c r="X1238" s="16">
        <v>3</v>
      </c>
      <c r="Y1238" s="16">
        <v>47</v>
      </c>
      <c r="Z1238" s="16">
        <v>36</v>
      </c>
      <c r="AA1238" s="16">
        <v>36</v>
      </c>
      <c r="AB1238" s="16" t="s">
        <v>455</v>
      </c>
      <c r="AC1238" s="16" t="s">
        <v>455</v>
      </c>
      <c r="AD1238" s="16" t="s">
        <v>455</v>
      </c>
    </row>
    <row r="1239" spans="1:30" s="16" customFormat="1" ht="14.25" customHeight="1">
      <c r="A1239" s="16">
        <v>4524</v>
      </c>
      <c r="B1239" s="16">
        <v>4524</v>
      </c>
      <c r="C1239" s="3">
        <v>41170</v>
      </c>
      <c r="D1239" s="3">
        <v>41215</v>
      </c>
      <c r="E1239" s="16" t="s">
        <v>1307</v>
      </c>
      <c r="F1239" s="16" t="s">
        <v>1308</v>
      </c>
      <c r="G1239" s="16" t="s">
        <v>7789</v>
      </c>
      <c r="H1239" s="16" t="s">
        <v>15705</v>
      </c>
      <c r="I1239" s="3">
        <v>41180</v>
      </c>
      <c r="J1239" s="16" t="s">
        <v>7790</v>
      </c>
      <c r="K1239" s="16" t="s">
        <v>7791</v>
      </c>
      <c r="L1239" s="16" t="s">
        <v>7792</v>
      </c>
      <c r="M1239" s="16" t="s">
        <v>7793</v>
      </c>
      <c r="N1239" s="16" t="s">
        <v>15793</v>
      </c>
      <c r="O1239" s="16" t="s">
        <v>4884</v>
      </c>
      <c r="P1239" s="3">
        <v>41360</v>
      </c>
      <c r="Q1239" s="28" t="s">
        <v>455</v>
      </c>
      <c r="R1239" s="16" t="s">
        <v>15706</v>
      </c>
      <c r="S1239" s="16" t="s">
        <v>11585</v>
      </c>
      <c r="T1239" s="16" t="s">
        <v>14834</v>
      </c>
      <c r="U1239" s="16" t="s">
        <v>14926</v>
      </c>
      <c r="V1239" s="16">
        <v>19</v>
      </c>
      <c r="W1239" s="16">
        <v>37</v>
      </c>
      <c r="X1239" s="16">
        <v>57</v>
      </c>
      <c r="Y1239" s="16">
        <v>42</v>
      </c>
      <c r="Z1239" s="16">
        <v>13</v>
      </c>
      <c r="AA1239" s="16">
        <v>85</v>
      </c>
      <c r="AB1239" s="16" t="s">
        <v>455</v>
      </c>
      <c r="AC1239" s="16" t="s">
        <v>455</v>
      </c>
      <c r="AD1239" s="16" t="s">
        <v>455</v>
      </c>
    </row>
    <row r="1240" spans="1:30" s="16" customFormat="1" ht="14.25" customHeight="1">
      <c r="A1240" s="16">
        <v>4525</v>
      </c>
      <c r="B1240" s="16">
        <v>4525</v>
      </c>
      <c r="C1240" s="3">
        <v>41170</v>
      </c>
      <c r="D1240" s="3">
        <v>41216</v>
      </c>
      <c r="E1240" s="16" t="s">
        <v>1307</v>
      </c>
      <c r="F1240" s="16" t="s">
        <v>1308</v>
      </c>
      <c r="G1240" s="16" t="s">
        <v>7794</v>
      </c>
      <c r="H1240" s="16" t="s">
        <v>15235</v>
      </c>
      <c r="I1240" s="3">
        <v>41187</v>
      </c>
      <c r="J1240" s="16" t="s">
        <v>7795</v>
      </c>
      <c r="K1240" s="16" t="s">
        <v>8463</v>
      </c>
      <c r="L1240" s="16" t="s">
        <v>7796</v>
      </c>
      <c r="M1240" s="16" t="s">
        <v>8464</v>
      </c>
      <c r="N1240" s="16" t="s">
        <v>15236</v>
      </c>
      <c r="O1240" s="16" t="s">
        <v>4884</v>
      </c>
      <c r="P1240" s="3">
        <v>41311</v>
      </c>
      <c r="Q1240" s="28" t="s">
        <v>8465</v>
      </c>
      <c r="R1240" s="16" t="s">
        <v>15237</v>
      </c>
      <c r="S1240" s="16" t="s">
        <v>11586</v>
      </c>
      <c r="T1240" s="16" t="s">
        <v>14834</v>
      </c>
      <c r="U1240" s="16" t="s">
        <v>14926</v>
      </c>
      <c r="V1240" s="16">
        <v>20</v>
      </c>
      <c r="W1240" s="16">
        <v>39</v>
      </c>
      <c r="X1240" s="16">
        <v>2</v>
      </c>
      <c r="Y1240" s="16">
        <v>41</v>
      </c>
      <c r="Z1240" s="16">
        <v>54</v>
      </c>
      <c r="AA1240" s="16">
        <v>35</v>
      </c>
      <c r="AB1240" s="16" t="s">
        <v>455</v>
      </c>
      <c r="AC1240" s="16" t="s">
        <v>455</v>
      </c>
      <c r="AD1240" s="16" t="s">
        <v>455</v>
      </c>
    </row>
    <row r="1241" spans="1:30" s="16" customFormat="1" ht="14.25" customHeight="1">
      <c r="A1241" s="16">
        <v>4526</v>
      </c>
      <c r="B1241" s="16">
        <v>4526</v>
      </c>
      <c r="C1241" s="3">
        <v>41170</v>
      </c>
      <c r="D1241" s="3">
        <v>41215</v>
      </c>
      <c r="E1241" s="16" t="s">
        <v>1307</v>
      </c>
      <c r="F1241" s="16" t="s">
        <v>1308</v>
      </c>
      <c r="G1241" s="16" t="s">
        <v>7797</v>
      </c>
      <c r="H1241" s="16" t="s">
        <v>9006</v>
      </c>
      <c r="I1241" s="3">
        <v>41180</v>
      </c>
      <c r="J1241" s="16" t="s">
        <v>7798</v>
      </c>
      <c r="K1241" s="16" t="s">
        <v>15120</v>
      </c>
      <c r="L1241" s="16" t="s">
        <v>7799</v>
      </c>
      <c r="M1241" s="16" t="s">
        <v>7800</v>
      </c>
      <c r="N1241" s="16" t="s">
        <v>9007</v>
      </c>
      <c r="O1241" s="16" t="s">
        <v>6232</v>
      </c>
      <c r="P1241" s="3">
        <v>41218</v>
      </c>
      <c r="Q1241" s="28" t="s">
        <v>455</v>
      </c>
      <c r="R1241" s="16" t="s">
        <v>11587</v>
      </c>
      <c r="S1241" s="16" t="s">
        <v>11588</v>
      </c>
      <c r="T1241" s="16" t="s">
        <v>3997</v>
      </c>
      <c r="U1241" s="16" t="s">
        <v>14974</v>
      </c>
      <c r="V1241" s="16">
        <v>22</v>
      </c>
      <c r="W1241" s="16">
        <v>2</v>
      </c>
      <c r="X1241" s="16">
        <v>58</v>
      </c>
      <c r="Y1241" s="16">
        <v>45</v>
      </c>
      <c r="Z1241" s="16">
        <v>57</v>
      </c>
      <c r="AA1241" s="16">
        <v>3</v>
      </c>
      <c r="AB1241" s="16" t="s">
        <v>455</v>
      </c>
      <c r="AC1241" s="16" t="s">
        <v>455</v>
      </c>
      <c r="AD1241" s="16" t="s">
        <v>455</v>
      </c>
    </row>
    <row r="1242" spans="1:30" s="16" customFormat="1" ht="14.25" customHeight="1">
      <c r="A1242" s="16">
        <v>4528</v>
      </c>
      <c r="B1242" s="16">
        <v>4528</v>
      </c>
      <c r="C1242" s="3">
        <v>41170</v>
      </c>
      <c r="D1242" s="3">
        <v>41215</v>
      </c>
      <c r="E1242" s="16" t="s">
        <v>1307</v>
      </c>
      <c r="F1242" s="16" t="s">
        <v>1308</v>
      </c>
      <c r="G1242" s="16" t="s">
        <v>7801</v>
      </c>
      <c r="H1242" s="16" t="s">
        <v>15636</v>
      </c>
      <c r="I1242" s="3">
        <v>41180</v>
      </c>
      <c r="J1242" s="16" t="s">
        <v>7802</v>
      </c>
      <c r="K1242" s="16" t="s">
        <v>7803</v>
      </c>
      <c r="L1242" s="16" t="s">
        <v>7804</v>
      </c>
      <c r="M1242" s="16" t="s">
        <v>7805</v>
      </c>
      <c r="N1242" s="16" t="s">
        <v>15637</v>
      </c>
      <c r="O1242" s="16" t="s">
        <v>13095</v>
      </c>
      <c r="P1242" s="3">
        <v>41344</v>
      </c>
      <c r="Q1242" s="28" t="s">
        <v>455</v>
      </c>
      <c r="R1242" s="16" t="s">
        <v>15638</v>
      </c>
      <c r="S1242" s="16" t="s">
        <v>11589</v>
      </c>
      <c r="T1242" s="16" t="s">
        <v>14834</v>
      </c>
      <c r="U1242" s="16" t="s">
        <v>14926</v>
      </c>
      <c r="V1242" s="16">
        <v>20</v>
      </c>
      <c r="W1242" s="16">
        <v>43</v>
      </c>
      <c r="X1242" s="16">
        <v>13</v>
      </c>
      <c r="Y1242" s="16">
        <v>42</v>
      </c>
      <c r="Z1242" s="16">
        <v>16</v>
      </c>
      <c r="AA1242" s="16">
        <v>12</v>
      </c>
      <c r="AB1242" s="16" t="s">
        <v>455</v>
      </c>
      <c r="AC1242" s="16" t="s">
        <v>455</v>
      </c>
      <c r="AD1242" s="16" t="s">
        <v>455</v>
      </c>
    </row>
    <row r="1243" spans="1:30" s="16" customFormat="1" ht="14.25" customHeight="1">
      <c r="A1243" s="16">
        <v>4491</v>
      </c>
      <c r="B1243" s="16">
        <v>4491</v>
      </c>
      <c r="C1243" s="3">
        <v>41170</v>
      </c>
      <c r="D1243" s="3">
        <v>41216</v>
      </c>
      <c r="E1243" s="16" t="s">
        <v>1307</v>
      </c>
      <c r="F1243" s="16" t="s">
        <v>1308</v>
      </c>
      <c r="G1243" s="16" t="s">
        <v>7807</v>
      </c>
      <c r="H1243" s="16" t="s">
        <v>12138</v>
      </c>
      <c r="I1243" s="3">
        <v>41245</v>
      </c>
      <c r="J1243" s="16" t="s">
        <v>8466</v>
      </c>
      <c r="K1243" s="16" t="s">
        <v>8467</v>
      </c>
      <c r="L1243" s="16" t="s">
        <v>7808</v>
      </c>
      <c r="M1243" s="16" t="s">
        <v>20355</v>
      </c>
      <c r="N1243" s="16" t="s">
        <v>12139</v>
      </c>
      <c r="O1243" s="16" t="s">
        <v>5629</v>
      </c>
      <c r="P1243" s="3">
        <v>41250</v>
      </c>
      <c r="Q1243" s="28" t="s">
        <v>8468</v>
      </c>
      <c r="R1243" s="16" t="s">
        <v>12140</v>
      </c>
      <c r="S1243" s="16" t="s">
        <v>11590</v>
      </c>
      <c r="T1243" s="16" t="s">
        <v>14834</v>
      </c>
      <c r="U1243" s="16" t="s">
        <v>14969</v>
      </c>
      <c r="V1243" s="16">
        <v>17</v>
      </c>
      <c r="W1243" s="16">
        <v>59</v>
      </c>
      <c r="X1243" s="16">
        <v>41</v>
      </c>
      <c r="Y1243" s="16">
        <v>42</v>
      </c>
      <c r="Z1243" s="16">
        <v>23</v>
      </c>
      <c r="AA1243" s="16">
        <v>30</v>
      </c>
      <c r="AB1243" s="16" t="s">
        <v>455</v>
      </c>
      <c r="AC1243" s="16" t="s">
        <v>455</v>
      </c>
      <c r="AD1243" s="16" t="s">
        <v>455</v>
      </c>
    </row>
    <row r="1244" spans="1:30" s="16" customFormat="1" ht="14.25" customHeight="1">
      <c r="A1244" s="16">
        <v>4527</v>
      </c>
      <c r="B1244" s="16">
        <v>4527</v>
      </c>
      <c r="C1244" s="3">
        <v>41176</v>
      </c>
      <c r="D1244" s="3">
        <v>41221</v>
      </c>
      <c r="E1244" s="16" t="s">
        <v>1307</v>
      </c>
      <c r="F1244" s="16" t="s">
        <v>11847</v>
      </c>
      <c r="G1244" s="16" t="s">
        <v>7864</v>
      </c>
      <c r="H1244" s="16" t="s">
        <v>12141</v>
      </c>
      <c r="I1244" s="3">
        <v>41197</v>
      </c>
      <c r="J1244" s="16" t="s">
        <v>7865</v>
      </c>
      <c r="K1244" s="16" t="s">
        <v>7866</v>
      </c>
      <c r="L1244" s="16" t="s">
        <v>7867</v>
      </c>
      <c r="M1244" s="16" t="s">
        <v>7868</v>
      </c>
      <c r="N1244" s="16" t="s">
        <v>12651</v>
      </c>
      <c r="O1244" s="16" t="s">
        <v>12578</v>
      </c>
      <c r="P1244" s="3">
        <v>41255</v>
      </c>
      <c r="Q1244" s="28" t="s">
        <v>455</v>
      </c>
      <c r="R1244" s="16" t="s">
        <v>12142</v>
      </c>
      <c r="S1244" s="16" t="s">
        <v>11591</v>
      </c>
      <c r="T1244" s="16" t="s">
        <v>3997</v>
      </c>
      <c r="U1244" s="16" t="s">
        <v>15121</v>
      </c>
      <c r="V1244" s="16">
        <v>21</v>
      </c>
      <c r="W1244" s="16">
        <v>24</v>
      </c>
      <c r="X1244" s="16">
        <v>29</v>
      </c>
      <c r="Y1244" s="16">
        <v>45</v>
      </c>
      <c r="Z1244" s="16">
        <v>49</v>
      </c>
      <c r="AA1244" s="16">
        <v>50</v>
      </c>
      <c r="AB1244" s="16" t="s">
        <v>455</v>
      </c>
      <c r="AC1244" s="16" t="s">
        <v>455</v>
      </c>
      <c r="AD1244" s="16" t="s">
        <v>455</v>
      </c>
    </row>
    <row r="1245" spans="1:30" s="16" customFormat="1" ht="14.25" customHeight="1">
      <c r="A1245" s="16">
        <v>4529</v>
      </c>
      <c r="B1245" s="16">
        <v>4529</v>
      </c>
      <c r="C1245" s="3">
        <v>41176</v>
      </c>
      <c r="D1245" s="3">
        <v>41221</v>
      </c>
      <c r="E1245" s="16" t="s">
        <v>1307</v>
      </c>
      <c r="F1245" s="16" t="s">
        <v>1308</v>
      </c>
      <c r="G1245" s="16" t="s">
        <v>7869</v>
      </c>
      <c r="H1245" s="16" t="s">
        <v>9340</v>
      </c>
      <c r="I1245" s="3">
        <v>41197</v>
      </c>
      <c r="J1245" s="16" t="s">
        <v>7870</v>
      </c>
      <c r="K1245" s="16" t="s">
        <v>7871</v>
      </c>
      <c r="L1245" s="16" t="s">
        <v>7872</v>
      </c>
      <c r="M1245" s="16">
        <v>3899051303</v>
      </c>
      <c r="N1245" s="16" t="s">
        <v>9341</v>
      </c>
      <c r="O1245" s="16" t="s">
        <v>1328</v>
      </c>
      <c r="P1245" s="3">
        <v>41236</v>
      </c>
      <c r="Q1245" s="28" t="s">
        <v>455</v>
      </c>
      <c r="R1245" s="16" t="s">
        <v>11592</v>
      </c>
      <c r="S1245" s="16" t="s">
        <v>11593</v>
      </c>
      <c r="T1245" s="16" t="s">
        <v>14834</v>
      </c>
      <c r="U1245" s="16" t="s">
        <v>15017</v>
      </c>
      <c r="V1245" s="16">
        <v>16</v>
      </c>
      <c r="W1245" s="16">
        <v>28</v>
      </c>
      <c r="X1245" s="16">
        <v>23</v>
      </c>
      <c r="Y1245" s="16">
        <v>43</v>
      </c>
      <c r="Z1245" s="16">
        <v>29</v>
      </c>
      <c r="AA1245" s="16">
        <v>12</v>
      </c>
      <c r="AB1245" s="16" t="s">
        <v>455</v>
      </c>
      <c r="AC1245" s="16" t="s">
        <v>455</v>
      </c>
      <c r="AD1245" s="16" t="s">
        <v>455</v>
      </c>
    </row>
    <row r="1246" spans="1:30" s="16" customFormat="1" ht="14.25" customHeight="1">
      <c r="A1246" s="16">
        <v>4530</v>
      </c>
      <c r="B1246" s="16">
        <v>4530</v>
      </c>
      <c r="C1246" s="3">
        <v>41176</v>
      </c>
      <c r="D1246" s="3">
        <v>41221</v>
      </c>
      <c r="E1246" s="16" t="s">
        <v>1307</v>
      </c>
      <c r="F1246" s="16" t="s">
        <v>1308</v>
      </c>
      <c r="G1246" s="16" t="s">
        <v>1857</v>
      </c>
      <c r="H1246" s="16" t="s">
        <v>13190</v>
      </c>
      <c r="I1246" s="3">
        <v>41197</v>
      </c>
      <c r="J1246" s="16" t="s">
        <v>20433</v>
      </c>
      <c r="K1246" s="16" t="s">
        <v>7873</v>
      </c>
      <c r="L1246" s="16" t="s">
        <v>4392</v>
      </c>
      <c r="M1246" s="16">
        <v>3388876148</v>
      </c>
      <c r="N1246" s="16" t="s">
        <v>13191</v>
      </c>
      <c r="O1246" s="16" t="s">
        <v>5629</v>
      </c>
      <c r="P1246" s="3">
        <v>41263</v>
      </c>
      <c r="Q1246" s="28" t="s">
        <v>455</v>
      </c>
      <c r="R1246" s="16" t="s">
        <v>13192</v>
      </c>
      <c r="S1246" s="16" t="s">
        <v>11594</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4.25" customHeight="1">
      <c r="A1247" s="16">
        <v>4531</v>
      </c>
      <c r="B1247" s="16">
        <v>4531</v>
      </c>
      <c r="C1247" s="3">
        <v>41176</v>
      </c>
      <c r="D1247" s="3">
        <v>41281</v>
      </c>
      <c r="E1247" s="16" t="s">
        <v>1316</v>
      </c>
      <c r="F1247" s="16" t="s">
        <v>1308</v>
      </c>
      <c r="G1247" s="16" t="s">
        <v>7874</v>
      </c>
      <c r="H1247" s="16" t="s">
        <v>455</v>
      </c>
      <c r="I1247" s="3">
        <v>41324</v>
      </c>
      <c r="J1247" s="16" t="s">
        <v>7875</v>
      </c>
      <c r="K1247" s="16" t="s">
        <v>7876</v>
      </c>
      <c r="L1247" s="16" t="s">
        <v>4414</v>
      </c>
      <c r="M1247" s="16" t="s">
        <v>7877</v>
      </c>
      <c r="N1247" s="16" t="s">
        <v>455</v>
      </c>
      <c r="O1247" s="16" t="s">
        <v>455</v>
      </c>
      <c r="P1247" s="16" t="s">
        <v>455</v>
      </c>
      <c r="Q1247" s="28" t="s">
        <v>16315</v>
      </c>
      <c r="R1247" s="16" t="s">
        <v>455</v>
      </c>
      <c r="S1247" s="16" t="s">
        <v>11595</v>
      </c>
      <c r="T1247" s="16" t="s">
        <v>14834</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4.25" customHeight="1">
      <c r="A1248" s="16">
        <v>4532</v>
      </c>
      <c r="B1248" s="16">
        <v>4532</v>
      </c>
      <c r="C1248" s="3">
        <v>41176</v>
      </c>
      <c r="D1248" s="3">
        <v>41221</v>
      </c>
      <c r="E1248" s="16" t="s">
        <v>1307</v>
      </c>
      <c r="F1248" s="16" t="s">
        <v>1308</v>
      </c>
      <c r="G1248" s="16" t="s">
        <v>7874</v>
      </c>
      <c r="H1248" s="16" t="s">
        <v>12785</v>
      </c>
      <c r="I1248" s="3">
        <v>41204</v>
      </c>
      <c r="J1248" s="16" t="s">
        <v>20531</v>
      </c>
      <c r="K1248" s="16" t="s">
        <v>7878</v>
      </c>
      <c r="L1248" s="16" t="s">
        <v>4414</v>
      </c>
      <c r="M1248" s="16">
        <v>3438561225</v>
      </c>
      <c r="N1248" s="16" t="s">
        <v>12786</v>
      </c>
      <c r="O1248" s="16" t="s">
        <v>4884</v>
      </c>
      <c r="P1248" s="3">
        <v>41257</v>
      </c>
      <c r="Q1248" s="28" t="s">
        <v>455</v>
      </c>
      <c r="R1248" s="16" t="s">
        <v>12132</v>
      </c>
      <c r="S1248" s="16" t="s">
        <v>11596</v>
      </c>
      <c r="T1248" s="16" t="s">
        <v>14834</v>
      </c>
      <c r="U1248" s="16" t="s">
        <v>14867</v>
      </c>
      <c r="V1248" s="16">
        <v>19</v>
      </c>
      <c r="W1248" s="16">
        <v>1</v>
      </c>
      <c r="X1248" s="16">
        <v>58</v>
      </c>
      <c r="Y1248" s="16">
        <v>46</v>
      </c>
      <c r="Z1248" s="16">
        <v>9</v>
      </c>
      <c r="AA1248" s="16">
        <v>16</v>
      </c>
      <c r="AB1248" s="16" t="s">
        <v>455</v>
      </c>
      <c r="AC1248" s="16" t="s">
        <v>455</v>
      </c>
      <c r="AD1248" s="16" t="s">
        <v>455</v>
      </c>
    </row>
    <row r="1249" spans="1:30" s="16" customFormat="1" ht="14.25" customHeight="1">
      <c r="A1249" s="16">
        <v>4534</v>
      </c>
      <c r="B1249" s="16">
        <v>4534</v>
      </c>
      <c r="C1249" s="3">
        <v>41176</v>
      </c>
      <c r="D1249" s="3">
        <v>41222</v>
      </c>
      <c r="E1249" s="16" t="s">
        <v>1307</v>
      </c>
      <c r="F1249" s="16" t="s">
        <v>1308</v>
      </c>
      <c r="G1249" s="16" t="s">
        <v>7879</v>
      </c>
      <c r="H1249" s="16" t="s">
        <v>9140</v>
      </c>
      <c r="I1249" s="3">
        <v>41213</v>
      </c>
      <c r="J1249" s="16" t="s">
        <v>7880</v>
      </c>
      <c r="K1249" s="16" t="s">
        <v>8497</v>
      </c>
      <c r="L1249" s="16" t="s">
        <v>7881</v>
      </c>
      <c r="M1249" s="16" t="s">
        <v>8498</v>
      </c>
      <c r="N1249" s="16" t="s">
        <v>9141</v>
      </c>
      <c r="O1249" s="16" t="s">
        <v>6232</v>
      </c>
      <c r="P1249" s="3">
        <v>41222</v>
      </c>
      <c r="Q1249" s="28" t="s">
        <v>8499</v>
      </c>
      <c r="R1249" s="16" t="s">
        <v>11597</v>
      </c>
      <c r="S1249" s="16" t="s">
        <v>11598</v>
      </c>
      <c r="T1249" s="16" t="s">
        <v>3997</v>
      </c>
      <c r="U1249" s="16" t="s">
        <v>14843</v>
      </c>
      <c r="V1249" s="16">
        <v>22</v>
      </c>
      <c r="W1249" s="16">
        <v>7</v>
      </c>
      <c r="X1249" s="16">
        <v>7</v>
      </c>
      <c r="Y1249" s="16">
        <v>45</v>
      </c>
      <c r="Z1249" s="16">
        <v>8</v>
      </c>
      <c r="AA1249" s="16">
        <v>8</v>
      </c>
      <c r="AB1249" s="16" t="s">
        <v>455</v>
      </c>
      <c r="AC1249" s="16" t="s">
        <v>455</v>
      </c>
      <c r="AD1249" s="16" t="s">
        <v>455</v>
      </c>
    </row>
    <row r="1250" spans="1:30" s="16" customFormat="1" ht="14.25" customHeight="1">
      <c r="A1250" s="16">
        <v>4535</v>
      </c>
      <c r="B1250" s="16">
        <v>4535</v>
      </c>
      <c r="C1250" s="3">
        <v>41176</v>
      </c>
      <c r="D1250" s="3">
        <v>41221</v>
      </c>
      <c r="E1250" s="16" t="s">
        <v>1307</v>
      </c>
      <c r="F1250" s="16" t="s">
        <v>1308</v>
      </c>
      <c r="G1250" s="16" t="s">
        <v>7879</v>
      </c>
      <c r="H1250" s="16" t="s">
        <v>9142</v>
      </c>
      <c r="I1250" s="3">
        <v>41197</v>
      </c>
      <c r="J1250" s="16" t="s">
        <v>7882</v>
      </c>
      <c r="K1250" s="16" t="s">
        <v>7883</v>
      </c>
      <c r="L1250" s="16" t="s">
        <v>7881</v>
      </c>
      <c r="M1250" s="16" t="s">
        <v>7884</v>
      </c>
      <c r="N1250" s="16" t="s">
        <v>9143</v>
      </c>
      <c r="O1250" s="16" t="s">
        <v>8256</v>
      </c>
      <c r="P1250" s="3">
        <v>41222</v>
      </c>
      <c r="Q1250" s="28" t="s">
        <v>455</v>
      </c>
      <c r="R1250" s="16" t="s">
        <v>11599</v>
      </c>
      <c r="S1250" s="16" t="s">
        <v>11600</v>
      </c>
      <c r="T1250" s="16" t="s">
        <v>3997</v>
      </c>
      <c r="U1250" s="16" t="s">
        <v>14974</v>
      </c>
      <c r="V1250" s="16">
        <v>22</v>
      </c>
      <c r="W1250" s="16">
        <v>7</v>
      </c>
      <c r="X1250" s="16">
        <v>6</v>
      </c>
      <c r="Y1250" s="16">
        <v>45</v>
      </c>
      <c r="Z1250" s="16">
        <v>8</v>
      </c>
      <c r="AA1250" s="16">
        <v>4</v>
      </c>
      <c r="AB1250" s="16" t="s">
        <v>455</v>
      </c>
      <c r="AC1250" s="16" t="s">
        <v>455</v>
      </c>
      <c r="AD1250" s="16" t="s">
        <v>455</v>
      </c>
    </row>
    <row r="1251" spans="1:30" s="16" customFormat="1" ht="14.25" customHeight="1">
      <c r="A1251" s="16">
        <v>4536</v>
      </c>
      <c r="B1251" s="16">
        <v>4536</v>
      </c>
      <c r="C1251" s="3">
        <v>41176</v>
      </c>
      <c r="D1251" s="3">
        <v>41221</v>
      </c>
      <c r="E1251" s="16" t="s">
        <v>1307</v>
      </c>
      <c r="F1251" s="16" t="s">
        <v>1308</v>
      </c>
      <c r="G1251" s="16" t="s">
        <v>7879</v>
      </c>
      <c r="H1251" s="16" t="s">
        <v>9008</v>
      </c>
      <c r="I1251" s="3">
        <v>41197</v>
      </c>
      <c r="J1251" s="16" t="s">
        <v>7885</v>
      </c>
      <c r="K1251" s="16" t="s">
        <v>7886</v>
      </c>
      <c r="L1251" s="16" t="s">
        <v>7881</v>
      </c>
      <c r="M1251" s="16" t="s">
        <v>7887</v>
      </c>
      <c r="N1251" s="16" t="s">
        <v>9009</v>
      </c>
      <c r="O1251" s="16" t="s">
        <v>6232</v>
      </c>
      <c r="P1251" s="3">
        <v>41221</v>
      </c>
      <c r="Q1251" s="28" t="s">
        <v>455</v>
      </c>
      <c r="R1251" s="16" t="s">
        <v>11601</v>
      </c>
      <c r="S1251" s="16" t="s">
        <v>11602</v>
      </c>
      <c r="T1251" s="16" t="s">
        <v>3997</v>
      </c>
      <c r="U1251" s="16" t="s">
        <v>14845</v>
      </c>
      <c r="V1251" s="16">
        <v>22</v>
      </c>
      <c r="W1251" s="16">
        <v>7</v>
      </c>
      <c r="X1251" s="16">
        <v>42</v>
      </c>
      <c r="Y1251" s="16">
        <v>45</v>
      </c>
      <c r="Z1251" s="16">
        <v>8</v>
      </c>
      <c r="AA1251" s="16">
        <v>44</v>
      </c>
      <c r="AB1251" s="16" t="s">
        <v>455</v>
      </c>
      <c r="AC1251" s="16" t="s">
        <v>455</v>
      </c>
      <c r="AD1251" s="16" t="s">
        <v>455</v>
      </c>
    </row>
    <row r="1252" spans="1:30" s="16" customFormat="1" ht="14.25" customHeight="1">
      <c r="A1252" s="16">
        <v>4537</v>
      </c>
      <c r="B1252" s="16">
        <v>4537</v>
      </c>
      <c r="C1252" s="3">
        <v>41176</v>
      </c>
      <c r="D1252" s="3">
        <v>41221</v>
      </c>
      <c r="E1252" s="16" t="s">
        <v>1307</v>
      </c>
      <c r="F1252" s="16" t="s">
        <v>1308</v>
      </c>
      <c r="G1252" s="16" t="s">
        <v>7879</v>
      </c>
      <c r="H1252" s="16" t="s">
        <v>9010</v>
      </c>
      <c r="I1252" s="3">
        <v>41197</v>
      </c>
      <c r="J1252" s="16" t="s">
        <v>7888</v>
      </c>
      <c r="K1252" s="16" t="s">
        <v>7889</v>
      </c>
      <c r="L1252" s="16" t="s">
        <v>7881</v>
      </c>
      <c r="M1252" s="16" t="s">
        <v>7890</v>
      </c>
      <c r="N1252" s="16" t="s">
        <v>9011</v>
      </c>
      <c r="O1252" s="16" t="s">
        <v>5289</v>
      </c>
      <c r="P1252" s="3">
        <v>41220</v>
      </c>
      <c r="Q1252" s="28" t="s">
        <v>455</v>
      </c>
      <c r="R1252" s="16" t="s">
        <v>11603</v>
      </c>
      <c r="S1252" s="16" t="s">
        <v>11604</v>
      </c>
      <c r="T1252" s="16" t="s">
        <v>3997</v>
      </c>
      <c r="U1252" s="16" t="s">
        <v>15058</v>
      </c>
      <c r="V1252" s="16">
        <v>22</v>
      </c>
      <c r="W1252" s="16">
        <v>7</v>
      </c>
      <c r="X1252" s="16">
        <v>20</v>
      </c>
      <c r="Y1252" s="16">
        <v>45</v>
      </c>
      <c r="Z1252" s="16">
        <v>7</v>
      </c>
      <c r="AA1252" s="16">
        <v>58</v>
      </c>
      <c r="AB1252" s="16" t="s">
        <v>455</v>
      </c>
      <c r="AC1252" s="16" t="s">
        <v>455</v>
      </c>
      <c r="AD1252" s="16" t="s">
        <v>455</v>
      </c>
    </row>
    <row r="1253" spans="1:30" s="16" customFormat="1" ht="14.25" customHeight="1">
      <c r="A1253" s="16">
        <v>4538</v>
      </c>
      <c r="B1253" s="16">
        <v>4538</v>
      </c>
      <c r="C1253" s="3">
        <v>41176</v>
      </c>
      <c r="D1253" s="3">
        <v>41221</v>
      </c>
      <c r="E1253" s="16" t="s">
        <v>1307</v>
      </c>
      <c r="F1253" s="16" t="s">
        <v>1308</v>
      </c>
      <c r="G1253" s="16" t="s">
        <v>7879</v>
      </c>
      <c r="H1253" s="16" t="s">
        <v>9012</v>
      </c>
      <c r="I1253" s="3">
        <v>41197</v>
      </c>
      <c r="J1253" s="16" t="s">
        <v>15122</v>
      </c>
      <c r="K1253" s="16" t="s">
        <v>7891</v>
      </c>
      <c r="L1253" s="16" t="s">
        <v>7881</v>
      </c>
      <c r="M1253" s="16" t="s">
        <v>7887</v>
      </c>
      <c r="N1253" s="16" t="s">
        <v>9013</v>
      </c>
      <c r="O1253" s="16" t="s">
        <v>6232</v>
      </c>
      <c r="P1253" s="3">
        <v>41220</v>
      </c>
      <c r="Q1253" s="16" t="s">
        <v>15257</v>
      </c>
      <c r="R1253" s="16" t="s">
        <v>11605</v>
      </c>
      <c r="S1253" s="16" t="s">
        <v>11606</v>
      </c>
      <c r="T1253" s="16" t="s">
        <v>3997</v>
      </c>
      <c r="U1253" s="16" t="s">
        <v>14974</v>
      </c>
      <c r="V1253" s="16">
        <v>22</v>
      </c>
      <c r="W1253" s="16">
        <v>7</v>
      </c>
      <c r="X1253" s="16">
        <v>27</v>
      </c>
      <c r="Y1253" s="16">
        <v>45</v>
      </c>
      <c r="Z1253" s="16">
        <v>7</v>
      </c>
      <c r="AA1253" s="16">
        <v>51</v>
      </c>
      <c r="AB1253" s="16" t="s">
        <v>455</v>
      </c>
      <c r="AC1253" s="16" t="s">
        <v>455</v>
      </c>
      <c r="AD1253" s="16" t="s">
        <v>455</v>
      </c>
    </row>
    <row r="1254" spans="1:30" s="16" customFormat="1" ht="14.25" customHeight="1">
      <c r="A1254" s="16">
        <v>4539</v>
      </c>
      <c r="B1254" s="16">
        <v>4539</v>
      </c>
      <c r="C1254" s="3">
        <v>41176</v>
      </c>
      <c r="D1254" s="3">
        <v>41221</v>
      </c>
      <c r="E1254" s="16" t="s">
        <v>1307</v>
      </c>
      <c r="F1254" s="16" t="s">
        <v>1308</v>
      </c>
      <c r="G1254" s="16" t="s">
        <v>7879</v>
      </c>
      <c r="H1254" s="16" t="s">
        <v>9014</v>
      </c>
      <c r="I1254" s="3">
        <v>41197</v>
      </c>
      <c r="J1254" s="16" t="s">
        <v>7892</v>
      </c>
      <c r="K1254" s="16" t="s">
        <v>7893</v>
      </c>
      <c r="L1254" s="16" t="s">
        <v>7894</v>
      </c>
      <c r="M1254" s="16" t="s">
        <v>7895</v>
      </c>
      <c r="N1254" s="16" t="s">
        <v>9015</v>
      </c>
      <c r="O1254" s="16" t="s">
        <v>6232</v>
      </c>
      <c r="P1254" s="3">
        <v>41221</v>
      </c>
      <c r="Q1254" s="28" t="s">
        <v>455</v>
      </c>
      <c r="R1254" s="16" t="s">
        <v>11607</v>
      </c>
      <c r="S1254" s="16" t="s">
        <v>11608</v>
      </c>
      <c r="T1254" s="16" t="s">
        <v>3997</v>
      </c>
      <c r="U1254" s="16" t="s">
        <v>14974</v>
      </c>
      <c r="V1254" s="16">
        <v>22</v>
      </c>
      <c r="W1254" s="16">
        <v>6</v>
      </c>
      <c r="X1254" s="16">
        <v>19</v>
      </c>
      <c r="Y1254" s="16">
        <v>45</v>
      </c>
      <c r="Z1254" s="16">
        <v>8</v>
      </c>
      <c r="AA1254" s="16">
        <v>43</v>
      </c>
      <c r="AB1254" s="16" t="s">
        <v>455</v>
      </c>
      <c r="AC1254" s="16" t="s">
        <v>455</v>
      </c>
      <c r="AD1254" s="16" t="s">
        <v>455</v>
      </c>
    </row>
    <row r="1255" spans="1:30" s="16" customFormat="1" ht="14.25" customHeight="1">
      <c r="A1255" s="16">
        <v>4540</v>
      </c>
      <c r="B1255" s="16">
        <v>4540</v>
      </c>
      <c r="C1255" s="3">
        <v>41176</v>
      </c>
      <c r="D1255" s="3">
        <v>41221</v>
      </c>
      <c r="E1255" s="16" t="s">
        <v>1307</v>
      </c>
      <c r="F1255" s="16" t="s">
        <v>1308</v>
      </c>
      <c r="G1255" s="16" t="s">
        <v>188</v>
      </c>
      <c r="H1255" s="16" t="s">
        <v>9227</v>
      </c>
      <c r="I1255" s="3">
        <v>41197</v>
      </c>
      <c r="J1255" s="16" t="s">
        <v>7896</v>
      </c>
      <c r="K1255" s="16" t="s">
        <v>7897</v>
      </c>
      <c r="L1255" s="16" t="s">
        <v>4224</v>
      </c>
      <c r="M1255" s="16" t="s">
        <v>7898</v>
      </c>
      <c r="N1255" s="16" t="s">
        <v>9228</v>
      </c>
      <c r="O1255" s="16" t="s">
        <v>7374</v>
      </c>
      <c r="P1255" s="3">
        <v>41233</v>
      </c>
      <c r="Q1255" s="28" t="s">
        <v>455</v>
      </c>
      <c r="R1255" s="16" t="s">
        <v>11609</v>
      </c>
      <c r="S1255" s="16" t="s">
        <v>11610</v>
      </c>
      <c r="T1255" s="16" t="s">
        <v>3997</v>
      </c>
      <c r="U1255" s="16" t="s">
        <v>14843</v>
      </c>
      <c r="V1255" s="16">
        <v>19</v>
      </c>
      <c r="W1255" s="16">
        <v>42</v>
      </c>
      <c r="X1255" s="16">
        <v>7</v>
      </c>
      <c r="Y1255" s="16">
        <v>50</v>
      </c>
      <c r="Z1255" s="16">
        <v>41</v>
      </c>
      <c r="AA1255" s="16">
        <v>8</v>
      </c>
      <c r="AB1255" s="16" t="s">
        <v>455</v>
      </c>
      <c r="AC1255" s="16" t="s">
        <v>455</v>
      </c>
      <c r="AD1255" s="16" t="s">
        <v>455</v>
      </c>
    </row>
    <row r="1256" spans="1:30" s="16" customFormat="1" ht="14.25" customHeight="1">
      <c r="A1256" s="16">
        <v>4541</v>
      </c>
      <c r="B1256" s="16">
        <v>4541</v>
      </c>
      <c r="C1256" s="3">
        <v>41176</v>
      </c>
      <c r="D1256" s="3">
        <v>41221</v>
      </c>
      <c r="E1256" s="16" t="s">
        <v>1307</v>
      </c>
      <c r="F1256" s="16" t="s">
        <v>1308</v>
      </c>
      <c r="G1256" s="16" t="s">
        <v>188</v>
      </c>
      <c r="H1256" s="16" t="s">
        <v>13193</v>
      </c>
      <c r="I1256" s="3">
        <v>41197</v>
      </c>
      <c r="J1256" s="16" t="s">
        <v>7899</v>
      </c>
      <c r="K1256" s="16" t="s">
        <v>7900</v>
      </c>
      <c r="L1256" s="16" t="s">
        <v>7901</v>
      </c>
      <c r="M1256" s="16" t="s">
        <v>7902</v>
      </c>
      <c r="N1256" s="16" t="s">
        <v>13194</v>
      </c>
      <c r="O1256" s="16" t="s">
        <v>11842</v>
      </c>
      <c r="P1256" s="3">
        <v>41261</v>
      </c>
      <c r="Q1256" s="28" t="s">
        <v>455</v>
      </c>
      <c r="R1256" s="16" t="s">
        <v>13195</v>
      </c>
      <c r="S1256" s="16" t="s">
        <v>11611</v>
      </c>
      <c r="T1256" s="16" t="s">
        <v>14834</v>
      </c>
      <c r="U1256" s="16" t="s">
        <v>14926</v>
      </c>
      <c r="V1256" s="16">
        <v>19</v>
      </c>
      <c r="W1256" s="16">
        <v>44</v>
      </c>
      <c r="X1256" s="16">
        <v>50</v>
      </c>
      <c r="Y1256" s="16">
        <v>50</v>
      </c>
      <c r="Z1256" s="16">
        <v>55</v>
      </c>
      <c r="AA1256" s="16">
        <v>4</v>
      </c>
      <c r="AB1256" s="16" t="s">
        <v>455</v>
      </c>
      <c r="AC1256" s="16" t="s">
        <v>455</v>
      </c>
      <c r="AD1256" s="16" t="s">
        <v>455</v>
      </c>
    </row>
    <row r="1257" spans="1:30" s="16" customFormat="1" ht="14.25" customHeight="1">
      <c r="A1257" s="16">
        <v>4543</v>
      </c>
      <c r="B1257" s="16">
        <v>4543</v>
      </c>
      <c r="C1257" s="3">
        <v>41176</v>
      </c>
      <c r="D1257" s="3">
        <v>41221</v>
      </c>
      <c r="E1257" s="16" t="s">
        <v>1307</v>
      </c>
      <c r="F1257" s="16" t="s">
        <v>1308</v>
      </c>
      <c r="G1257" s="16" t="s">
        <v>188</v>
      </c>
      <c r="H1257" s="16" t="s">
        <v>9229</v>
      </c>
      <c r="I1257" s="3">
        <v>41197</v>
      </c>
      <c r="J1257" s="16" t="s">
        <v>7903</v>
      </c>
      <c r="K1257" s="16" t="s">
        <v>7904</v>
      </c>
      <c r="L1257" s="16" t="s">
        <v>7905</v>
      </c>
      <c r="M1257" s="16" t="s">
        <v>7906</v>
      </c>
      <c r="N1257" s="16" t="s">
        <v>9230</v>
      </c>
      <c r="O1257" s="16" t="s">
        <v>8475</v>
      </c>
      <c r="P1257" s="3">
        <v>41232</v>
      </c>
      <c r="Q1257" s="28" t="s">
        <v>455</v>
      </c>
      <c r="R1257" s="16" t="s">
        <v>11365</v>
      </c>
      <c r="S1257" s="16" t="s">
        <v>11612</v>
      </c>
      <c r="T1257" s="16" t="s">
        <v>14834</v>
      </c>
      <c r="U1257" s="16" t="s">
        <v>14894</v>
      </c>
      <c r="V1257" s="16">
        <v>19</v>
      </c>
      <c r="W1257" s="16">
        <v>55</v>
      </c>
      <c r="X1257" s="16">
        <v>34</v>
      </c>
      <c r="Y1257" s="16">
        <v>50</v>
      </c>
      <c r="Z1257" s="16">
        <v>54</v>
      </c>
      <c r="AA1257" s="16">
        <v>7</v>
      </c>
      <c r="AB1257" s="16" t="s">
        <v>455</v>
      </c>
      <c r="AC1257" s="16" t="s">
        <v>455</v>
      </c>
      <c r="AD1257" s="16" t="s">
        <v>455</v>
      </c>
    </row>
    <row r="1258" spans="1:30" s="16" customFormat="1" ht="14.25" customHeight="1">
      <c r="A1258" s="16">
        <v>4544</v>
      </c>
      <c r="B1258" s="16">
        <v>4544</v>
      </c>
      <c r="C1258" s="3">
        <v>41176</v>
      </c>
      <c r="D1258" s="3">
        <v>41221</v>
      </c>
      <c r="E1258" s="16" t="s">
        <v>1307</v>
      </c>
      <c r="F1258" s="16" t="s">
        <v>1308</v>
      </c>
      <c r="G1258" s="16" t="s">
        <v>188</v>
      </c>
      <c r="H1258" s="16" t="s">
        <v>9231</v>
      </c>
      <c r="I1258" s="3">
        <v>41197</v>
      </c>
      <c r="J1258" s="16" t="s">
        <v>7907</v>
      </c>
      <c r="K1258" s="16" t="s">
        <v>7908</v>
      </c>
      <c r="L1258" s="16" t="s">
        <v>7909</v>
      </c>
      <c r="M1258" s="16" t="s">
        <v>7910</v>
      </c>
      <c r="N1258" s="16" t="s">
        <v>13196</v>
      </c>
      <c r="O1258" s="16" t="s">
        <v>11842</v>
      </c>
      <c r="P1258" s="3">
        <v>41261</v>
      </c>
      <c r="Q1258" s="28" t="s">
        <v>455</v>
      </c>
      <c r="R1258" s="16" t="s">
        <v>11613</v>
      </c>
      <c r="S1258" s="16" t="s">
        <v>11614</v>
      </c>
      <c r="T1258" s="16" t="s">
        <v>14834</v>
      </c>
      <c r="U1258" s="16" t="s">
        <v>15037</v>
      </c>
      <c r="V1258" s="16">
        <v>19</v>
      </c>
      <c r="W1258" s="16">
        <v>54</v>
      </c>
      <c r="X1258" s="16">
        <v>12</v>
      </c>
      <c r="Y1258" s="16">
        <v>50</v>
      </c>
      <c r="Z1258" s="16">
        <v>43</v>
      </c>
      <c r="AA1258" s="16">
        <v>30</v>
      </c>
      <c r="AB1258" s="16" t="s">
        <v>455</v>
      </c>
      <c r="AC1258" s="16" t="s">
        <v>455</v>
      </c>
      <c r="AD1258" s="16" t="s">
        <v>455</v>
      </c>
    </row>
    <row r="1259" spans="1:30" s="16" customFormat="1" ht="14.25" customHeight="1">
      <c r="A1259" s="16">
        <v>4545</v>
      </c>
      <c r="B1259" s="16">
        <v>4545</v>
      </c>
      <c r="C1259" s="3">
        <v>41176</v>
      </c>
      <c r="D1259" s="3">
        <v>41221</v>
      </c>
      <c r="E1259" s="16" t="s">
        <v>1307</v>
      </c>
      <c r="F1259" s="16" t="s">
        <v>1308</v>
      </c>
      <c r="G1259" s="16" t="s">
        <v>188</v>
      </c>
      <c r="H1259" s="16" t="s">
        <v>13197</v>
      </c>
      <c r="I1259" s="3">
        <v>41197</v>
      </c>
      <c r="J1259" s="16" t="s">
        <v>7911</v>
      </c>
      <c r="K1259" s="16" t="s">
        <v>7912</v>
      </c>
      <c r="L1259" s="16" t="s">
        <v>4224</v>
      </c>
      <c r="M1259" s="16" t="s">
        <v>7913</v>
      </c>
      <c r="N1259" s="16" t="s">
        <v>13198</v>
      </c>
      <c r="O1259" s="16" t="s">
        <v>11842</v>
      </c>
      <c r="P1259" s="3">
        <v>41262</v>
      </c>
      <c r="Q1259" s="28" t="s">
        <v>455</v>
      </c>
      <c r="R1259" s="16" t="s">
        <v>13199</v>
      </c>
      <c r="S1259" s="16" t="s">
        <v>11615</v>
      </c>
      <c r="T1259" s="16" t="s">
        <v>14834</v>
      </c>
      <c r="U1259" s="16" t="s">
        <v>15123</v>
      </c>
      <c r="V1259" s="16">
        <v>19</v>
      </c>
      <c r="W1259" s="16">
        <v>40</v>
      </c>
      <c r="X1259" s="16">
        <v>48</v>
      </c>
      <c r="Y1259" s="16">
        <v>50</v>
      </c>
      <c r="Z1259" s="16">
        <v>53</v>
      </c>
      <c r="AA1259" s="16">
        <v>30</v>
      </c>
      <c r="AB1259" s="16" t="s">
        <v>455</v>
      </c>
      <c r="AC1259" s="16" t="s">
        <v>455</v>
      </c>
      <c r="AD1259" s="16" t="s">
        <v>455</v>
      </c>
    </row>
    <row r="1260" spans="1:30" s="16" customFormat="1" ht="14.25" customHeight="1">
      <c r="A1260" s="16">
        <v>4546</v>
      </c>
      <c r="B1260" s="16">
        <v>4546</v>
      </c>
      <c r="C1260" s="3">
        <v>41176</v>
      </c>
      <c r="D1260" s="3">
        <v>41221</v>
      </c>
      <c r="E1260" s="16" t="s">
        <v>1307</v>
      </c>
      <c r="F1260" s="16" t="s">
        <v>14084</v>
      </c>
      <c r="G1260" s="16" t="s">
        <v>188</v>
      </c>
      <c r="H1260" s="16" t="s">
        <v>17045</v>
      </c>
      <c r="I1260" s="3">
        <v>41197</v>
      </c>
      <c r="J1260" s="16" t="s">
        <v>7914</v>
      </c>
      <c r="K1260" s="16" t="s">
        <v>7915</v>
      </c>
      <c r="L1260" s="16" t="s">
        <v>4224</v>
      </c>
      <c r="M1260" s="16" t="s">
        <v>7916</v>
      </c>
      <c r="N1260" s="16" t="s">
        <v>17046</v>
      </c>
      <c r="O1260" s="16" t="s">
        <v>15354</v>
      </c>
      <c r="P1260" s="3">
        <v>41381</v>
      </c>
      <c r="Q1260" s="28" t="s">
        <v>13512</v>
      </c>
      <c r="R1260" s="16" t="s">
        <v>17047</v>
      </c>
      <c r="S1260" s="16" t="s">
        <v>11616</v>
      </c>
      <c r="T1260" s="16" t="s">
        <v>14834</v>
      </c>
      <c r="U1260" s="16" t="s">
        <v>15831</v>
      </c>
      <c r="V1260" s="16">
        <v>19</v>
      </c>
      <c r="W1260" s="16">
        <v>34</v>
      </c>
      <c r="X1260" s="16">
        <v>27</v>
      </c>
      <c r="Y1260" s="16">
        <v>50</v>
      </c>
      <c r="Z1260" s="16">
        <v>45</v>
      </c>
      <c r="AA1260" s="16">
        <v>34</v>
      </c>
      <c r="AB1260" s="16" t="s">
        <v>455</v>
      </c>
      <c r="AC1260" s="16" t="s">
        <v>455</v>
      </c>
      <c r="AD1260" s="16" t="s">
        <v>455</v>
      </c>
    </row>
    <row r="1261" spans="1:30" s="16" customFormat="1" ht="14.25" customHeight="1">
      <c r="A1261" s="16">
        <v>4547</v>
      </c>
      <c r="B1261" s="16">
        <v>4547</v>
      </c>
      <c r="C1261" s="3">
        <v>41176</v>
      </c>
      <c r="D1261" s="3">
        <v>41446</v>
      </c>
      <c r="E1261" s="16" t="s">
        <v>1307</v>
      </c>
      <c r="F1261" s="16" t="s">
        <v>14084</v>
      </c>
      <c r="G1261" s="16" t="s">
        <v>7917</v>
      </c>
      <c r="H1261" s="16" t="s">
        <v>19897</v>
      </c>
      <c r="I1261" s="3">
        <v>41197</v>
      </c>
      <c r="J1261" s="16" t="s">
        <v>7918</v>
      </c>
      <c r="K1261" s="16" t="s">
        <v>7919</v>
      </c>
      <c r="L1261" s="16" t="s">
        <v>7920</v>
      </c>
      <c r="M1261" s="16" t="s">
        <v>7921</v>
      </c>
      <c r="N1261" s="16" t="s">
        <v>19898</v>
      </c>
      <c r="O1261" s="16" t="s">
        <v>11992</v>
      </c>
      <c r="P1261" s="3">
        <v>41450</v>
      </c>
      <c r="Q1261" s="16" t="s">
        <v>13620</v>
      </c>
      <c r="R1261" s="16" t="s">
        <v>19899</v>
      </c>
      <c r="S1261" s="16" t="s">
        <v>11617</v>
      </c>
      <c r="T1261" s="16" t="s">
        <v>14834</v>
      </c>
      <c r="U1261" s="16" t="s">
        <v>14926</v>
      </c>
      <c r="V1261" s="16">
        <v>17</v>
      </c>
      <c r="W1261" s="16">
        <v>17</v>
      </c>
      <c r="X1261" s="16">
        <v>50</v>
      </c>
      <c r="Y1261" s="16">
        <v>41</v>
      </c>
      <c r="Z1261" s="16">
        <v>31</v>
      </c>
      <c r="AA1261" s="16">
        <v>23</v>
      </c>
      <c r="AB1261" s="16" t="s">
        <v>455</v>
      </c>
      <c r="AC1261" s="16" t="s">
        <v>455</v>
      </c>
      <c r="AD1261" s="16" t="s">
        <v>455</v>
      </c>
    </row>
    <row r="1262" spans="1:30" s="16" customFormat="1" ht="14.25" customHeight="1">
      <c r="A1262" s="16">
        <v>4548</v>
      </c>
      <c r="B1262" s="16">
        <v>4548</v>
      </c>
      <c r="C1262" s="3">
        <v>41176</v>
      </c>
      <c r="D1262" s="3">
        <v>41221</v>
      </c>
      <c r="E1262" s="16" t="s">
        <v>1307</v>
      </c>
      <c r="F1262" s="16" t="s">
        <v>1308</v>
      </c>
      <c r="G1262" s="16" t="s">
        <v>7744</v>
      </c>
      <c r="H1262" s="16" t="s">
        <v>15394</v>
      </c>
      <c r="I1262" s="3">
        <v>41197</v>
      </c>
      <c r="J1262" s="16" t="s">
        <v>7922</v>
      </c>
      <c r="K1262" s="16" t="s">
        <v>7923</v>
      </c>
      <c r="L1262" s="16" t="s">
        <v>7924</v>
      </c>
      <c r="M1262" s="16" t="s">
        <v>7925</v>
      </c>
      <c r="N1262" s="16" t="s">
        <v>15395</v>
      </c>
      <c r="O1262" s="16" t="s">
        <v>13100</v>
      </c>
      <c r="P1262" s="3">
        <v>41332</v>
      </c>
      <c r="Q1262" s="28" t="s">
        <v>455</v>
      </c>
      <c r="R1262" s="16" t="s">
        <v>15396</v>
      </c>
      <c r="S1262" s="16" t="s">
        <v>11618</v>
      </c>
      <c r="T1262" s="16" t="s">
        <v>14834</v>
      </c>
      <c r="U1262" s="16" t="s">
        <v>14853</v>
      </c>
      <c r="V1262" s="16">
        <v>22</v>
      </c>
      <c r="W1262" s="16">
        <v>0</v>
      </c>
      <c r="X1262" s="16">
        <v>11</v>
      </c>
      <c r="Y1262" s="16">
        <v>43</v>
      </c>
      <c r="Z1262" s="16">
        <v>3</v>
      </c>
      <c r="AA1262" s="16">
        <v>29</v>
      </c>
      <c r="AB1262" s="16" t="s">
        <v>455</v>
      </c>
      <c r="AC1262" s="16" t="s">
        <v>455</v>
      </c>
      <c r="AD1262" s="16" t="s">
        <v>455</v>
      </c>
    </row>
    <row r="1263" spans="1:30" s="16" customFormat="1" ht="14.25" customHeight="1">
      <c r="A1263" s="16">
        <v>4549</v>
      </c>
      <c r="B1263" s="16">
        <v>4549</v>
      </c>
      <c r="C1263" s="3">
        <v>41176</v>
      </c>
      <c r="D1263" s="3">
        <v>41338</v>
      </c>
      <c r="E1263" s="16" t="s">
        <v>1307</v>
      </c>
      <c r="F1263" s="16" t="s">
        <v>1308</v>
      </c>
      <c r="G1263" s="16" t="s">
        <v>7744</v>
      </c>
      <c r="H1263" s="16" t="s">
        <v>15397</v>
      </c>
      <c r="I1263" s="3">
        <v>41290</v>
      </c>
      <c r="J1263" s="16" t="s">
        <v>7922</v>
      </c>
      <c r="K1263" s="16" t="s">
        <v>7926</v>
      </c>
      <c r="L1263" s="16" t="s">
        <v>7746</v>
      </c>
      <c r="M1263" s="16" t="s">
        <v>7927</v>
      </c>
      <c r="N1263" s="16" t="s">
        <v>15398</v>
      </c>
      <c r="O1263" s="16" t="s">
        <v>455</v>
      </c>
      <c r="P1263" s="3">
        <v>41332</v>
      </c>
      <c r="Q1263" s="28" t="s">
        <v>14558</v>
      </c>
      <c r="R1263" s="16" t="s">
        <v>15399</v>
      </c>
      <c r="S1263" s="16" t="s">
        <v>11619</v>
      </c>
      <c r="T1263" s="16" t="s">
        <v>14834</v>
      </c>
      <c r="U1263" s="16" t="s">
        <v>15400</v>
      </c>
      <c r="V1263" s="16">
        <v>22</v>
      </c>
      <c r="W1263" s="16">
        <v>0</v>
      </c>
      <c r="X1263" s="16">
        <v>7</v>
      </c>
      <c r="Y1263" s="16">
        <v>42</v>
      </c>
      <c r="Z1263" s="16">
        <v>56</v>
      </c>
      <c r="AA1263" s="16">
        <v>12</v>
      </c>
      <c r="AB1263" s="16" t="s">
        <v>455</v>
      </c>
      <c r="AC1263" s="16" t="s">
        <v>455</v>
      </c>
      <c r="AD1263" s="16" t="s">
        <v>455</v>
      </c>
    </row>
    <row r="1264" spans="1:30" s="16" customFormat="1" ht="14.25" customHeight="1">
      <c r="A1264" s="16">
        <v>4550</v>
      </c>
      <c r="B1264" s="16">
        <v>4550</v>
      </c>
      <c r="C1264" s="3">
        <v>41176</v>
      </c>
      <c r="D1264" s="3">
        <v>41221</v>
      </c>
      <c r="E1264" s="16" t="s">
        <v>1307</v>
      </c>
      <c r="F1264" s="16" t="s">
        <v>1308</v>
      </c>
      <c r="G1264" s="16" t="s">
        <v>1818</v>
      </c>
      <c r="H1264" s="16" t="s">
        <v>12143</v>
      </c>
      <c r="I1264" s="3">
        <v>41180</v>
      </c>
      <c r="J1264" s="16" t="s">
        <v>7928</v>
      </c>
      <c r="K1264" s="16" t="s">
        <v>7929</v>
      </c>
      <c r="L1264" s="16" t="s">
        <v>4376</v>
      </c>
      <c r="M1264" s="16" t="s">
        <v>1025</v>
      </c>
      <c r="N1264" s="16" t="s">
        <v>12144</v>
      </c>
      <c r="O1264" s="16" t="s">
        <v>6232</v>
      </c>
      <c r="P1264" s="3">
        <v>41253</v>
      </c>
      <c r="Q1264" s="28" t="s">
        <v>455</v>
      </c>
      <c r="R1264" s="16" t="s">
        <v>12145</v>
      </c>
      <c r="S1264" s="16" t="s">
        <v>11620</v>
      </c>
      <c r="T1264" s="16" t="s">
        <v>14834</v>
      </c>
      <c r="U1264" s="16" t="s">
        <v>14926</v>
      </c>
      <c r="V1264" s="16">
        <v>21</v>
      </c>
      <c r="W1264" s="16">
        <v>30</v>
      </c>
      <c r="X1264" s="16">
        <v>45</v>
      </c>
      <c r="Y1264" s="16">
        <v>46</v>
      </c>
      <c r="Z1264" s="16">
        <v>11</v>
      </c>
      <c r="AA1264" s="16">
        <v>25</v>
      </c>
      <c r="AB1264" s="16" t="s">
        <v>455</v>
      </c>
      <c r="AC1264" s="16" t="s">
        <v>455</v>
      </c>
      <c r="AD1264" s="16" t="s">
        <v>455</v>
      </c>
    </row>
    <row r="1265" spans="1:30" s="16" customFormat="1" ht="14.25" customHeight="1">
      <c r="A1265" s="16">
        <v>4551</v>
      </c>
      <c r="B1265" s="16">
        <v>4551</v>
      </c>
      <c r="C1265" s="3">
        <v>41176</v>
      </c>
      <c r="D1265" s="3">
        <v>41221</v>
      </c>
      <c r="E1265" s="16" t="s">
        <v>1307</v>
      </c>
      <c r="F1265" s="16" t="s">
        <v>1308</v>
      </c>
      <c r="G1265" s="16" t="s">
        <v>7801</v>
      </c>
      <c r="H1265" s="16" t="s">
        <v>15639</v>
      </c>
      <c r="I1265" s="3">
        <v>41296</v>
      </c>
      <c r="J1265" s="16" t="s">
        <v>7930</v>
      </c>
      <c r="K1265" s="16" t="s">
        <v>14099</v>
      </c>
      <c r="L1265" s="16" t="s">
        <v>7804</v>
      </c>
      <c r="M1265" s="16" t="s">
        <v>7931</v>
      </c>
      <c r="N1265" s="16" t="s">
        <v>15707</v>
      </c>
      <c r="O1265" s="16" t="s">
        <v>13095</v>
      </c>
      <c r="P1265" s="3">
        <v>41347</v>
      </c>
      <c r="Q1265" s="28" t="s">
        <v>455</v>
      </c>
      <c r="R1265" s="16" t="s">
        <v>15640</v>
      </c>
      <c r="S1265" s="16" t="s">
        <v>11621</v>
      </c>
      <c r="T1265" s="16" t="s">
        <v>14834</v>
      </c>
      <c r="U1265" s="16" t="s">
        <v>14926</v>
      </c>
      <c r="V1265" s="16">
        <v>20</v>
      </c>
      <c r="W1265" s="16">
        <v>43</v>
      </c>
      <c r="X1265" s="16">
        <v>5</v>
      </c>
      <c r="Y1265" s="16">
        <v>42</v>
      </c>
      <c r="Z1265" s="16">
        <v>25</v>
      </c>
      <c r="AA1265" s="16">
        <v>7</v>
      </c>
      <c r="AB1265" s="16" t="s">
        <v>455</v>
      </c>
      <c r="AC1265" s="16" t="s">
        <v>455</v>
      </c>
      <c r="AD1265" s="16" t="s">
        <v>455</v>
      </c>
    </row>
    <row r="1266" spans="1:30" s="16" customFormat="1" ht="14.25" customHeight="1">
      <c r="A1266" s="16">
        <v>4552</v>
      </c>
      <c r="B1266" s="16">
        <v>4552</v>
      </c>
      <c r="C1266" s="3">
        <v>41176</v>
      </c>
      <c r="D1266" s="3">
        <v>41221</v>
      </c>
      <c r="E1266" s="16" t="s">
        <v>1307</v>
      </c>
      <c r="F1266" s="16" t="s">
        <v>1308</v>
      </c>
      <c r="G1266" s="16" t="s">
        <v>7801</v>
      </c>
      <c r="H1266" s="16" t="s">
        <v>15641</v>
      </c>
      <c r="I1266" s="3">
        <v>41180</v>
      </c>
      <c r="J1266" s="16" t="s">
        <v>7932</v>
      </c>
      <c r="K1266" s="16" t="s">
        <v>7933</v>
      </c>
      <c r="L1266" s="16" t="s">
        <v>7804</v>
      </c>
      <c r="M1266" s="16" t="s">
        <v>7931</v>
      </c>
      <c r="N1266" s="16" t="s">
        <v>15708</v>
      </c>
      <c r="O1266" s="16" t="s">
        <v>13644</v>
      </c>
      <c r="P1266" s="3">
        <v>41347</v>
      </c>
      <c r="Q1266" s="28" t="s">
        <v>455</v>
      </c>
      <c r="R1266" s="16" t="s">
        <v>15642</v>
      </c>
      <c r="S1266" s="16" t="s">
        <v>11622</v>
      </c>
      <c r="T1266" s="16" t="s">
        <v>14834</v>
      </c>
      <c r="U1266" s="16" t="s">
        <v>15044</v>
      </c>
      <c r="V1266" s="16">
        <v>20</v>
      </c>
      <c r="W1266" s="16">
        <v>43</v>
      </c>
      <c r="X1266" s="16">
        <v>5</v>
      </c>
      <c r="Y1266" s="16">
        <v>42</v>
      </c>
      <c r="Z1266" s="16">
        <v>25</v>
      </c>
      <c r="AA1266" s="16">
        <v>5</v>
      </c>
      <c r="AB1266" s="16" t="s">
        <v>455</v>
      </c>
      <c r="AC1266" s="16" t="s">
        <v>455</v>
      </c>
      <c r="AD1266" s="16" t="s">
        <v>455</v>
      </c>
    </row>
    <row r="1267" spans="1:30" s="16" customFormat="1" ht="14.25" customHeight="1">
      <c r="A1267" s="16" t="s">
        <v>14100</v>
      </c>
      <c r="B1267" s="16">
        <v>4553</v>
      </c>
      <c r="C1267" s="3">
        <v>41176</v>
      </c>
      <c r="D1267" s="3">
        <v>41221</v>
      </c>
      <c r="E1267" s="16" t="s">
        <v>1370</v>
      </c>
      <c r="F1267" s="16" t="s">
        <v>1308</v>
      </c>
      <c r="G1267" s="16" t="s">
        <v>7801</v>
      </c>
      <c r="H1267" s="16" t="s">
        <v>455</v>
      </c>
      <c r="I1267" s="3">
        <v>41180</v>
      </c>
      <c r="J1267" s="16" t="s">
        <v>7932</v>
      </c>
      <c r="K1267" s="16" t="s">
        <v>7934</v>
      </c>
      <c r="L1267" s="16" t="s">
        <v>7804</v>
      </c>
      <c r="M1267" s="16" t="s">
        <v>7935</v>
      </c>
      <c r="N1267" s="16" t="s">
        <v>455</v>
      </c>
      <c r="O1267" s="16" t="s">
        <v>455</v>
      </c>
      <c r="P1267" s="16" t="s">
        <v>455</v>
      </c>
      <c r="Q1267" s="28" t="s">
        <v>14101</v>
      </c>
      <c r="R1267" s="16" t="s">
        <v>455</v>
      </c>
      <c r="S1267" s="16" t="s">
        <v>11623</v>
      </c>
      <c r="T1267" s="16" t="s">
        <v>14834</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4.25" customHeight="1">
      <c r="A1268" s="16">
        <v>4554</v>
      </c>
      <c r="B1268" s="16">
        <v>4554</v>
      </c>
      <c r="C1268" s="3">
        <v>41176</v>
      </c>
      <c r="D1268" s="3">
        <v>41222</v>
      </c>
      <c r="E1268" s="16" t="s">
        <v>1307</v>
      </c>
      <c r="F1268" s="16" t="s">
        <v>1308</v>
      </c>
      <c r="G1268" s="16" t="s">
        <v>7801</v>
      </c>
      <c r="H1268" s="16" t="s">
        <v>15643</v>
      </c>
      <c r="I1268" s="3">
        <v>41296</v>
      </c>
      <c r="J1268" s="16" t="s">
        <v>7936</v>
      </c>
      <c r="K1268" s="16" t="s">
        <v>14102</v>
      </c>
      <c r="L1268" s="16" t="s">
        <v>7804</v>
      </c>
      <c r="M1268" s="16" t="s">
        <v>8469</v>
      </c>
      <c r="N1268" s="16" t="s">
        <v>15644</v>
      </c>
      <c r="O1268" s="16" t="s">
        <v>13644</v>
      </c>
      <c r="P1268" s="3">
        <v>41345</v>
      </c>
      <c r="Q1268" s="28" t="s">
        <v>8470</v>
      </c>
      <c r="R1268" s="16" t="s">
        <v>15645</v>
      </c>
      <c r="S1268" s="16" t="s">
        <v>11624</v>
      </c>
      <c r="T1268" s="16" t="s">
        <v>14834</v>
      </c>
      <c r="U1268" s="16" t="s">
        <v>15044</v>
      </c>
      <c r="V1268" s="16">
        <v>20</v>
      </c>
      <c r="W1268" s="16">
        <v>43</v>
      </c>
      <c r="X1268" s="16">
        <v>13</v>
      </c>
      <c r="Y1268" s="16">
        <v>42</v>
      </c>
      <c r="Z1268" s="16">
        <v>16</v>
      </c>
      <c r="AA1268" s="16">
        <v>12</v>
      </c>
      <c r="AB1268" s="16" t="s">
        <v>455</v>
      </c>
      <c r="AC1268" s="16" t="s">
        <v>455</v>
      </c>
      <c r="AD1268" s="16" t="s">
        <v>455</v>
      </c>
    </row>
    <row r="1269" spans="1:30" s="16" customFormat="1" ht="14.25" customHeight="1">
      <c r="A1269" s="16">
        <v>4555</v>
      </c>
      <c r="B1269" s="16">
        <v>4555</v>
      </c>
      <c r="C1269" s="3">
        <v>41176</v>
      </c>
      <c r="D1269" s="3">
        <v>41221</v>
      </c>
      <c r="E1269" s="16" t="s">
        <v>1307</v>
      </c>
      <c r="F1269" s="16" t="s">
        <v>1308</v>
      </c>
      <c r="G1269" s="16" t="s">
        <v>7801</v>
      </c>
      <c r="H1269" s="16" t="s">
        <v>15709</v>
      </c>
      <c r="I1269" s="3">
        <v>41180</v>
      </c>
      <c r="J1269" s="16" t="s">
        <v>7937</v>
      </c>
      <c r="K1269" s="16" t="s">
        <v>7938</v>
      </c>
      <c r="L1269" s="16" t="s">
        <v>7804</v>
      </c>
      <c r="M1269" s="16" t="s">
        <v>7939</v>
      </c>
      <c r="N1269" s="16" t="s">
        <v>15710</v>
      </c>
      <c r="O1269" s="16" t="s">
        <v>13100</v>
      </c>
      <c r="P1269" s="3">
        <v>41347</v>
      </c>
      <c r="Q1269" s="28" t="s">
        <v>455</v>
      </c>
      <c r="R1269" s="16" t="s">
        <v>15711</v>
      </c>
      <c r="S1269" s="16" t="s">
        <v>11625</v>
      </c>
      <c r="T1269" s="16" t="s">
        <v>14834</v>
      </c>
      <c r="U1269" s="16" t="s">
        <v>14853</v>
      </c>
      <c r="V1269" s="16">
        <v>20</v>
      </c>
      <c r="W1269" s="16">
        <v>39</v>
      </c>
      <c r="X1269" s="16">
        <v>6</v>
      </c>
      <c r="Y1269" s="16">
        <v>42</v>
      </c>
      <c r="Z1269" s="16">
        <v>17</v>
      </c>
      <c r="AA1269" s="16">
        <v>9</v>
      </c>
      <c r="AB1269" s="16" t="s">
        <v>455</v>
      </c>
      <c r="AC1269" s="16" t="s">
        <v>455</v>
      </c>
      <c r="AD1269" s="16" t="s">
        <v>455</v>
      </c>
    </row>
    <row r="1270" spans="1:30" s="16" customFormat="1" ht="14.25" customHeight="1">
      <c r="A1270" s="16">
        <v>4556</v>
      </c>
      <c r="B1270" s="16">
        <v>4556</v>
      </c>
      <c r="C1270" s="3">
        <v>41176</v>
      </c>
      <c r="D1270" s="3">
        <v>41400</v>
      </c>
      <c r="E1270" s="16" t="s">
        <v>1307</v>
      </c>
      <c r="F1270" s="16" t="s">
        <v>1308</v>
      </c>
      <c r="G1270" s="16" t="s">
        <v>7801</v>
      </c>
      <c r="H1270" s="16" t="s">
        <v>19785</v>
      </c>
      <c r="I1270" s="3">
        <v>41292</v>
      </c>
      <c r="J1270" s="16" t="s">
        <v>12787</v>
      </c>
      <c r="K1270" s="16" t="s">
        <v>18450</v>
      </c>
      <c r="L1270" s="16" t="s">
        <v>7804</v>
      </c>
      <c r="M1270" s="16" t="s">
        <v>7939</v>
      </c>
      <c r="N1270" s="16" t="s">
        <v>19786</v>
      </c>
      <c r="O1270" s="16" t="s">
        <v>19787</v>
      </c>
      <c r="P1270" s="3">
        <v>41444</v>
      </c>
      <c r="Q1270" s="28" t="s">
        <v>18451</v>
      </c>
      <c r="R1270" s="16" t="s">
        <v>19788</v>
      </c>
      <c r="S1270" s="16" t="s">
        <v>11626</v>
      </c>
      <c r="T1270" s="16" t="s">
        <v>14834</v>
      </c>
      <c r="U1270" s="16" t="s">
        <v>17564</v>
      </c>
      <c r="V1270" s="16">
        <v>20</v>
      </c>
      <c r="W1270" s="16">
        <v>36</v>
      </c>
      <c r="X1270" s="16">
        <v>82</v>
      </c>
      <c r="Y1270" s="16">
        <v>42</v>
      </c>
      <c r="Z1270" s="16">
        <v>18</v>
      </c>
      <c r="AA1270" s="16">
        <v>77</v>
      </c>
      <c r="AB1270" s="16" t="s">
        <v>455</v>
      </c>
      <c r="AC1270" s="16" t="s">
        <v>455</v>
      </c>
      <c r="AD1270" s="16" t="s">
        <v>455</v>
      </c>
    </row>
    <row r="1271" spans="1:30" s="16" customFormat="1" ht="14.25" customHeight="1">
      <c r="A1271" s="16">
        <v>4557</v>
      </c>
      <c r="B1271" s="16">
        <v>4557</v>
      </c>
      <c r="C1271" s="3">
        <v>41176</v>
      </c>
      <c r="D1271" s="3">
        <v>41221</v>
      </c>
      <c r="E1271" s="16" t="s">
        <v>1307</v>
      </c>
      <c r="F1271" s="16" t="s">
        <v>1308</v>
      </c>
      <c r="G1271" s="16" t="s">
        <v>7801</v>
      </c>
      <c r="H1271" s="16" t="s">
        <v>15646</v>
      </c>
      <c r="I1271" s="3">
        <v>41180</v>
      </c>
      <c r="J1271" s="16" t="s">
        <v>7940</v>
      </c>
      <c r="K1271" s="16" t="s">
        <v>7941</v>
      </c>
      <c r="L1271" s="16" t="s">
        <v>7804</v>
      </c>
      <c r="M1271" s="16" t="s">
        <v>7942</v>
      </c>
      <c r="N1271" s="16" t="s">
        <v>15647</v>
      </c>
      <c r="O1271" s="16" t="s">
        <v>15633</v>
      </c>
      <c r="P1271" s="3">
        <v>41345</v>
      </c>
      <c r="Q1271" s="28" t="s">
        <v>455</v>
      </c>
      <c r="R1271" s="16" t="s">
        <v>15648</v>
      </c>
      <c r="S1271" s="16" t="s">
        <v>11627</v>
      </c>
      <c r="T1271" s="16" t="s">
        <v>14834</v>
      </c>
      <c r="U1271" s="16" t="s">
        <v>14926</v>
      </c>
      <c r="V1271" s="16">
        <v>20</v>
      </c>
      <c r="W1271" s="16">
        <v>43</v>
      </c>
      <c r="X1271" s="16">
        <v>12</v>
      </c>
      <c r="Y1271" s="16">
        <v>42</v>
      </c>
      <c r="Z1271" s="16">
        <v>16</v>
      </c>
      <c r="AA1271" s="16">
        <v>12</v>
      </c>
      <c r="AB1271" s="16" t="s">
        <v>455</v>
      </c>
      <c r="AC1271" s="16" t="s">
        <v>455</v>
      </c>
      <c r="AD1271" s="16" t="s">
        <v>455</v>
      </c>
    </row>
    <row r="1272" spans="1:30" s="16" customFormat="1" ht="14.25" customHeight="1">
      <c r="A1272" s="16">
        <v>4560</v>
      </c>
      <c r="B1272" s="16">
        <v>4560</v>
      </c>
      <c r="C1272" s="3">
        <v>41176</v>
      </c>
      <c r="D1272" s="3">
        <v>41222</v>
      </c>
      <c r="E1272" s="16" t="s">
        <v>1307</v>
      </c>
      <c r="F1272" s="16" t="s">
        <v>1308</v>
      </c>
      <c r="G1272" s="16" t="s">
        <v>7943</v>
      </c>
      <c r="H1272" s="16" t="s">
        <v>14103</v>
      </c>
      <c r="I1272" s="3">
        <v>41213</v>
      </c>
      <c r="J1272" s="16" t="s">
        <v>7944</v>
      </c>
      <c r="K1272" s="16" t="s">
        <v>8619</v>
      </c>
      <c r="L1272" s="16" t="s">
        <v>7945</v>
      </c>
      <c r="M1272" s="16" t="s">
        <v>8583</v>
      </c>
      <c r="N1272" s="16" t="s">
        <v>14104</v>
      </c>
      <c r="O1272" s="16" t="s">
        <v>11842</v>
      </c>
      <c r="P1272" s="3">
        <v>41288</v>
      </c>
      <c r="Q1272" s="28" t="s">
        <v>8584</v>
      </c>
      <c r="R1272" s="16" t="s">
        <v>14105</v>
      </c>
      <c r="S1272" s="16" t="s">
        <v>11628</v>
      </c>
      <c r="T1272" s="16" t="s">
        <v>14834</v>
      </c>
      <c r="U1272" s="16" t="s">
        <v>14926</v>
      </c>
      <c r="V1272" s="16">
        <v>19</v>
      </c>
      <c r="W1272" s="16">
        <v>2</v>
      </c>
      <c r="X1272" s="16">
        <v>38</v>
      </c>
      <c r="Y1272" s="16">
        <v>47</v>
      </c>
      <c r="Z1272" s="16">
        <v>55</v>
      </c>
      <c r="AA1272" s="16">
        <v>8</v>
      </c>
      <c r="AB1272" s="16" t="s">
        <v>455</v>
      </c>
      <c r="AC1272" s="16" t="s">
        <v>455</v>
      </c>
      <c r="AD1272" s="16" t="s">
        <v>455</v>
      </c>
    </row>
    <row r="1273" spans="1:30" s="16" customFormat="1" ht="14.25" customHeight="1">
      <c r="A1273" s="16">
        <v>4561</v>
      </c>
      <c r="B1273" s="16">
        <v>4561</v>
      </c>
      <c r="C1273" s="3">
        <v>41176</v>
      </c>
      <c r="D1273" s="3">
        <v>41222</v>
      </c>
      <c r="E1273" s="16" t="s">
        <v>1307</v>
      </c>
      <c r="F1273" s="16" t="s">
        <v>1308</v>
      </c>
      <c r="G1273" s="16" t="s">
        <v>7943</v>
      </c>
      <c r="H1273" s="16" t="s">
        <v>14106</v>
      </c>
      <c r="I1273" s="3">
        <v>41213</v>
      </c>
      <c r="J1273" s="16" t="s">
        <v>7946</v>
      </c>
      <c r="K1273" s="16" t="s">
        <v>7947</v>
      </c>
      <c r="L1273" s="16" t="s">
        <v>7945</v>
      </c>
      <c r="M1273" s="16" t="s">
        <v>7948</v>
      </c>
      <c r="N1273" s="16" t="s">
        <v>14107</v>
      </c>
      <c r="O1273" s="16" t="s">
        <v>11842</v>
      </c>
      <c r="P1273" s="3">
        <v>41288</v>
      </c>
      <c r="Q1273" s="28" t="s">
        <v>8585</v>
      </c>
      <c r="R1273" s="16" t="s">
        <v>14108</v>
      </c>
      <c r="S1273" s="16" t="s">
        <v>11629</v>
      </c>
      <c r="T1273" s="16" t="s">
        <v>14834</v>
      </c>
      <c r="U1273" s="16" t="s">
        <v>14926</v>
      </c>
      <c r="V1273" s="16">
        <v>19</v>
      </c>
      <c r="W1273" s="16">
        <v>2</v>
      </c>
      <c r="X1273" s="16">
        <v>38</v>
      </c>
      <c r="Y1273" s="16">
        <v>47</v>
      </c>
      <c r="Z1273" s="16">
        <v>55</v>
      </c>
      <c r="AA1273" s="16">
        <v>8</v>
      </c>
      <c r="AB1273" s="16" t="s">
        <v>455</v>
      </c>
      <c r="AC1273" s="16" t="s">
        <v>455</v>
      </c>
      <c r="AD1273" s="16" t="s">
        <v>455</v>
      </c>
    </row>
    <row r="1274" spans="1:30" s="16" customFormat="1" ht="14.25" customHeight="1">
      <c r="A1274" s="16">
        <v>4562</v>
      </c>
      <c r="B1274" s="16">
        <v>4562</v>
      </c>
      <c r="C1274" s="3">
        <v>41176</v>
      </c>
      <c r="D1274" s="3">
        <v>41221</v>
      </c>
      <c r="E1274" s="16" t="s">
        <v>1307</v>
      </c>
      <c r="F1274" s="16" t="s">
        <v>1308</v>
      </c>
      <c r="G1274" s="16" t="s">
        <v>7949</v>
      </c>
      <c r="H1274" s="16" t="s">
        <v>15903</v>
      </c>
      <c r="I1274" s="3">
        <v>41197</v>
      </c>
      <c r="J1274" s="16" t="s">
        <v>7950</v>
      </c>
      <c r="K1274" s="16" t="s">
        <v>7951</v>
      </c>
      <c r="L1274" s="16" t="s">
        <v>7952</v>
      </c>
      <c r="M1274" s="16" t="s">
        <v>7953</v>
      </c>
      <c r="N1274" s="16" t="s">
        <v>15959</v>
      </c>
      <c r="O1274" s="16" t="s">
        <v>2750</v>
      </c>
      <c r="P1274" s="3">
        <v>41366</v>
      </c>
      <c r="Q1274" s="28" t="s">
        <v>455</v>
      </c>
      <c r="R1274" s="16" t="s">
        <v>15904</v>
      </c>
      <c r="S1274" s="16" t="s">
        <v>11630</v>
      </c>
      <c r="T1274" s="16" t="s">
        <v>14834</v>
      </c>
      <c r="U1274" s="16" t="s">
        <v>15960</v>
      </c>
      <c r="V1274" s="16">
        <v>19</v>
      </c>
      <c r="W1274" s="16">
        <v>47</v>
      </c>
      <c r="X1274" s="16">
        <v>57</v>
      </c>
      <c r="Y1274" s="16">
        <v>41</v>
      </c>
      <c r="Z1274" s="16">
        <v>42</v>
      </c>
      <c r="AA1274" s="16">
        <v>42</v>
      </c>
      <c r="AB1274" s="16" t="s">
        <v>455</v>
      </c>
      <c r="AC1274" s="16" t="s">
        <v>455</v>
      </c>
      <c r="AD1274" s="16" t="s">
        <v>455</v>
      </c>
    </row>
    <row r="1275" spans="1:30" s="16" customFormat="1" ht="14.25" customHeight="1">
      <c r="A1275" s="16" t="s">
        <v>8176</v>
      </c>
      <c r="B1275" s="16">
        <v>4563</v>
      </c>
      <c r="C1275" s="3">
        <v>41176</v>
      </c>
      <c r="D1275" s="3">
        <v>41221</v>
      </c>
      <c r="E1275" s="16" t="s">
        <v>1370</v>
      </c>
      <c r="F1275" s="16" t="s">
        <v>1308</v>
      </c>
      <c r="G1275" s="16" t="s">
        <v>7949</v>
      </c>
      <c r="H1275" s="16" t="s">
        <v>455</v>
      </c>
      <c r="I1275" s="3">
        <v>41197</v>
      </c>
      <c r="J1275" s="16" t="s">
        <v>7950</v>
      </c>
      <c r="K1275" s="16" t="s">
        <v>7954</v>
      </c>
      <c r="L1275" s="16" t="s">
        <v>7952</v>
      </c>
      <c r="M1275" s="16" t="s">
        <v>7953</v>
      </c>
      <c r="N1275" s="16" t="s">
        <v>455</v>
      </c>
      <c r="O1275" s="16" t="s">
        <v>455</v>
      </c>
      <c r="P1275" s="16" t="s">
        <v>455</v>
      </c>
      <c r="Q1275" s="28" t="s">
        <v>455</v>
      </c>
      <c r="R1275" s="16" t="s">
        <v>455</v>
      </c>
      <c r="S1275" s="16" t="s">
        <v>11631</v>
      </c>
      <c r="T1275" s="16" t="s">
        <v>14834</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4.25" customHeight="1">
      <c r="A1276" s="16">
        <v>4564</v>
      </c>
      <c r="B1276" s="16">
        <v>4564</v>
      </c>
      <c r="C1276" s="3">
        <v>41176</v>
      </c>
      <c r="D1276" s="3">
        <v>41221</v>
      </c>
      <c r="E1276" s="16" t="s">
        <v>1307</v>
      </c>
      <c r="F1276" s="16" t="s">
        <v>1308</v>
      </c>
      <c r="G1276" s="16" t="s">
        <v>7955</v>
      </c>
      <c r="H1276" s="16" t="s">
        <v>11869</v>
      </c>
      <c r="I1276" s="3">
        <v>41197</v>
      </c>
      <c r="J1276" s="16" t="s">
        <v>7956</v>
      </c>
      <c r="K1276" s="16" t="s">
        <v>7957</v>
      </c>
      <c r="L1276" s="16" t="s">
        <v>7958</v>
      </c>
      <c r="M1276" s="16" t="s">
        <v>7959</v>
      </c>
      <c r="N1276" s="16" t="s">
        <v>11971</v>
      </c>
      <c r="O1276" s="16" t="s">
        <v>9477</v>
      </c>
      <c r="P1276" s="3">
        <v>41248</v>
      </c>
      <c r="Q1276" s="28" t="s">
        <v>455</v>
      </c>
      <c r="R1276" s="16" t="s">
        <v>11870</v>
      </c>
      <c r="S1276" s="16" t="s">
        <v>11632</v>
      </c>
      <c r="T1276" s="16" t="s">
        <v>14834</v>
      </c>
      <c r="U1276" s="16" t="s">
        <v>14926</v>
      </c>
      <c r="V1276" s="16">
        <v>18</v>
      </c>
      <c r="W1276" s="16">
        <v>59</v>
      </c>
      <c r="X1276" s="16">
        <v>0</v>
      </c>
      <c r="Y1276" s="16">
        <v>47</v>
      </c>
      <c r="Z1276" s="16">
        <v>27</v>
      </c>
      <c r="AA1276" s="16">
        <v>40</v>
      </c>
      <c r="AB1276" s="16" t="s">
        <v>455</v>
      </c>
      <c r="AC1276" s="16" t="s">
        <v>455</v>
      </c>
      <c r="AD1276" s="16" t="s">
        <v>455</v>
      </c>
    </row>
    <row r="1277" spans="1:30" s="16" customFormat="1" ht="14.25" customHeight="1">
      <c r="A1277" s="16">
        <v>4565</v>
      </c>
      <c r="B1277" s="16">
        <v>4565</v>
      </c>
      <c r="C1277" s="3">
        <v>41176</v>
      </c>
      <c r="D1277" s="3">
        <v>41221</v>
      </c>
      <c r="E1277" s="16" t="s">
        <v>1307</v>
      </c>
      <c r="F1277" s="16" t="s">
        <v>1308</v>
      </c>
      <c r="G1277" s="16" t="s">
        <v>7955</v>
      </c>
      <c r="H1277" s="16" t="s">
        <v>11633</v>
      </c>
      <c r="I1277" s="3">
        <v>41197</v>
      </c>
      <c r="J1277" s="16" t="s">
        <v>7956</v>
      </c>
      <c r="K1277" s="16" t="s">
        <v>15238</v>
      </c>
      <c r="L1277" s="16" t="s">
        <v>7958</v>
      </c>
      <c r="M1277" s="16" t="s">
        <v>7960</v>
      </c>
      <c r="N1277" s="16" t="s">
        <v>11972</v>
      </c>
      <c r="O1277" s="16" t="s">
        <v>11439</v>
      </c>
      <c r="P1277" s="3">
        <v>41249</v>
      </c>
      <c r="Q1277" s="28" t="s">
        <v>455</v>
      </c>
      <c r="R1277" s="16" t="s">
        <v>11634</v>
      </c>
      <c r="S1277" s="16" t="s">
        <v>11635</v>
      </c>
      <c r="T1277" s="16" t="s">
        <v>14834</v>
      </c>
      <c r="U1277" s="16" t="s">
        <v>15037</v>
      </c>
      <c r="V1277" s="16">
        <v>18</v>
      </c>
      <c r="W1277" s="16">
        <v>59</v>
      </c>
      <c r="X1277" s="16">
        <v>7</v>
      </c>
      <c r="Y1277" s="16">
        <v>47</v>
      </c>
      <c r="Z1277" s="16">
        <v>27</v>
      </c>
      <c r="AA1277" s="16">
        <v>54</v>
      </c>
      <c r="AB1277" s="16" t="s">
        <v>455</v>
      </c>
      <c r="AC1277" s="16" t="s">
        <v>455</v>
      </c>
      <c r="AD1277" s="16" t="s">
        <v>455</v>
      </c>
    </row>
    <row r="1278" spans="1:30" s="16" customFormat="1" ht="14.25" customHeight="1">
      <c r="A1278" s="16">
        <v>4566</v>
      </c>
      <c r="B1278" s="16">
        <v>4566</v>
      </c>
      <c r="C1278" s="3">
        <v>41176</v>
      </c>
      <c r="D1278" s="3">
        <v>41221</v>
      </c>
      <c r="E1278" s="16" t="s">
        <v>1307</v>
      </c>
      <c r="F1278" s="16" t="s">
        <v>1308</v>
      </c>
      <c r="G1278" s="16" t="s">
        <v>7955</v>
      </c>
      <c r="H1278" s="16" t="s">
        <v>11871</v>
      </c>
      <c r="I1278" s="3">
        <v>41197</v>
      </c>
      <c r="J1278" s="16" t="s">
        <v>7961</v>
      </c>
      <c r="K1278" s="16" t="s">
        <v>15239</v>
      </c>
      <c r="L1278" s="16" t="s">
        <v>7958</v>
      </c>
      <c r="M1278" s="16" t="s">
        <v>7959</v>
      </c>
      <c r="N1278" s="16" t="s">
        <v>11973</v>
      </c>
      <c r="O1278" s="16" t="s">
        <v>11974</v>
      </c>
      <c r="P1278" s="3">
        <v>41249</v>
      </c>
      <c r="Q1278" s="28" t="s">
        <v>455</v>
      </c>
      <c r="R1278" s="16" t="s">
        <v>11872</v>
      </c>
      <c r="S1278" s="16" t="s">
        <v>11636</v>
      </c>
      <c r="T1278" s="16" t="s">
        <v>14834</v>
      </c>
      <c r="U1278" s="16" t="s">
        <v>14969</v>
      </c>
      <c r="V1278" s="16">
        <v>18</v>
      </c>
      <c r="W1278" s="16">
        <v>58</v>
      </c>
      <c r="X1278" s="16">
        <v>42</v>
      </c>
      <c r="Y1278" s="16">
        <v>47</v>
      </c>
      <c r="Z1278" s="16">
        <v>27</v>
      </c>
      <c r="AA1278" s="16">
        <v>25</v>
      </c>
      <c r="AB1278" s="16" t="s">
        <v>455</v>
      </c>
      <c r="AC1278" s="16" t="s">
        <v>455</v>
      </c>
      <c r="AD1278" s="16" t="s">
        <v>455</v>
      </c>
    </row>
    <row r="1279" spans="1:30" s="16" customFormat="1" ht="14.25" customHeight="1">
      <c r="A1279" s="16">
        <v>4567</v>
      </c>
      <c r="B1279" s="16">
        <v>4567</v>
      </c>
      <c r="C1279" s="3">
        <v>41176</v>
      </c>
      <c r="D1279" s="3">
        <v>41221</v>
      </c>
      <c r="E1279" s="16" t="s">
        <v>1307</v>
      </c>
      <c r="F1279" s="16" t="s">
        <v>1308</v>
      </c>
      <c r="G1279" s="16" t="s">
        <v>7962</v>
      </c>
      <c r="H1279" s="16" t="s">
        <v>8896</v>
      </c>
      <c r="I1279" s="3">
        <v>41197</v>
      </c>
      <c r="J1279" s="16" t="s">
        <v>7963</v>
      </c>
      <c r="K1279" s="16" t="s">
        <v>15240</v>
      </c>
      <c r="L1279" s="16" t="s">
        <v>7964</v>
      </c>
      <c r="M1279" s="16" t="s">
        <v>7965</v>
      </c>
      <c r="N1279" s="16" t="s">
        <v>8897</v>
      </c>
      <c r="O1279" s="16" t="s">
        <v>6293</v>
      </c>
      <c r="P1279" s="3">
        <v>41207</v>
      </c>
      <c r="Q1279" s="28" t="s">
        <v>455</v>
      </c>
      <c r="R1279" s="16" t="s">
        <v>11637</v>
      </c>
      <c r="S1279" s="16" t="s">
        <v>11638</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4.25" customHeight="1">
      <c r="A1280" s="16">
        <v>4568</v>
      </c>
      <c r="B1280" s="16">
        <v>4568</v>
      </c>
      <c r="C1280" s="3">
        <v>41176</v>
      </c>
      <c r="D1280" s="3">
        <v>41221</v>
      </c>
      <c r="E1280" s="16" t="s">
        <v>1307</v>
      </c>
      <c r="F1280" s="16" t="s">
        <v>1308</v>
      </c>
      <c r="G1280" s="16" t="s">
        <v>7962</v>
      </c>
      <c r="H1280" s="16" t="s">
        <v>8640</v>
      </c>
      <c r="I1280" s="3">
        <v>41197</v>
      </c>
      <c r="J1280" s="16" t="s">
        <v>7966</v>
      </c>
      <c r="K1280" s="16" t="s">
        <v>7967</v>
      </c>
      <c r="L1280" s="16" t="s">
        <v>7964</v>
      </c>
      <c r="M1280" s="16" t="s">
        <v>7968</v>
      </c>
      <c r="N1280" s="16" t="s">
        <v>8641</v>
      </c>
      <c r="O1280" s="16" t="s">
        <v>6232</v>
      </c>
      <c r="P1280" s="3">
        <v>41206</v>
      </c>
      <c r="Q1280" s="28" t="s">
        <v>455</v>
      </c>
      <c r="R1280" s="16" t="s">
        <v>11639</v>
      </c>
      <c r="S1280" s="16" t="s">
        <v>11640</v>
      </c>
      <c r="T1280" s="16" t="s">
        <v>3997</v>
      </c>
      <c r="U1280" s="16" t="s">
        <v>15058</v>
      </c>
      <c r="V1280" s="16">
        <v>22</v>
      </c>
      <c r="W1280" s="16">
        <v>16</v>
      </c>
      <c r="X1280" s="16">
        <v>58</v>
      </c>
      <c r="Y1280" s="16">
        <v>45</v>
      </c>
      <c r="Z1280" s="16">
        <v>35</v>
      </c>
      <c r="AA1280" s="16">
        <v>55</v>
      </c>
      <c r="AB1280" s="16" t="s">
        <v>455</v>
      </c>
      <c r="AC1280" s="16" t="s">
        <v>455</v>
      </c>
      <c r="AD1280" s="16" t="s">
        <v>455</v>
      </c>
    </row>
    <row r="1281" spans="1:30" s="16" customFormat="1" ht="14.25" customHeight="1">
      <c r="A1281" s="16">
        <v>4569</v>
      </c>
      <c r="B1281" s="16">
        <v>4569</v>
      </c>
      <c r="C1281" s="3">
        <v>41176</v>
      </c>
      <c r="D1281" s="3">
        <v>41221</v>
      </c>
      <c r="E1281" s="16" t="s">
        <v>1307</v>
      </c>
      <c r="F1281" s="16" t="s">
        <v>1308</v>
      </c>
      <c r="G1281" s="16" t="s">
        <v>7962</v>
      </c>
      <c r="H1281" s="16" t="s">
        <v>8620</v>
      </c>
      <c r="I1281" s="3">
        <v>41197</v>
      </c>
      <c r="J1281" s="16" t="s">
        <v>7969</v>
      </c>
      <c r="K1281" s="16" t="s">
        <v>7970</v>
      </c>
      <c r="L1281" s="16" t="s">
        <v>7964</v>
      </c>
      <c r="M1281" s="16" t="s">
        <v>7971</v>
      </c>
      <c r="N1281" s="16" t="s">
        <v>8621</v>
      </c>
      <c r="O1281" s="16" t="s">
        <v>5289</v>
      </c>
      <c r="P1281" s="3">
        <v>41206</v>
      </c>
      <c r="Q1281" s="28" t="s">
        <v>455</v>
      </c>
      <c r="R1281" s="16" t="s">
        <v>11641</v>
      </c>
      <c r="S1281" s="16" t="s">
        <v>11642</v>
      </c>
      <c r="T1281" s="16" t="s">
        <v>3997</v>
      </c>
      <c r="U1281" s="16" t="s">
        <v>15058</v>
      </c>
      <c r="V1281" s="16">
        <v>22</v>
      </c>
      <c r="W1281" s="16">
        <v>16</v>
      </c>
      <c r="X1281" s="16">
        <v>58</v>
      </c>
      <c r="Y1281" s="16">
        <v>46</v>
      </c>
      <c r="Z1281" s="16">
        <v>36</v>
      </c>
      <c r="AA1281" s="16">
        <v>30</v>
      </c>
      <c r="AB1281" s="16" t="s">
        <v>455</v>
      </c>
      <c r="AC1281" s="16" t="s">
        <v>455</v>
      </c>
      <c r="AD1281" s="16" t="s">
        <v>455</v>
      </c>
    </row>
    <row r="1282" spans="1:30" s="16" customFormat="1" ht="14.25" customHeight="1">
      <c r="A1282" s="16">
        <v>4570</v>
      </c>
      <c r="B1282" s="16">
        <v>4570</v>
      </c>
      <c r="C1282" s="3">
        <v>41176</v>
      </c>
      <c r="D1282" s="3">
        <v>41221</v>
      </c>
      <c r="E1282" s="16" t="s">
        <v>1307</v>
      </c>
      <c r="F1282" s="16" t="s">
        <v>1308</v>
      </c>
      <c r="G1282" s="16" t="s">
        <v>7962</v>
      </c>
      <c r="H1282" s="16" t="s">
        <v>8898</v>
      </c>
      <c r="I1282" s="3">
        <v>41197</v>
      </c>
      <c r="J1282" s="16" t="s">
        <v>7972</v>
      </c>
      <c r="K1282" s="16" t="s">
        <v>7973</v>
      </c>
      <c r="L1282" s="16" t="s">
        <v>7964</v>
      </c>
      <c r="M1282" s="16" t="s">
        <v>7974</v>
      </c>
      <c r="N1282" s="16" t="s">
        <v>8899</v>
      </c>
      <c r="O1282" s="16" t="s">
        <v>6293</v>
      </c>
      <c r="P1282" s="3">
        <v>41207</v>
      </c>
      <c r="Q1282" s="28" t="s">
        <v>455</v>
      </c>
      <c r="R1282" s="16" t="s">
        <v>11643</v>
      </c>
      <c r="S1282" s="16" t="s">
        <v>11644</v>
      </c>
      <c r="T1282" s="16" t="s">
        <v>3997</v>
      </c>
      <c r="U1282" s="16" t="s">
        <v>14953</v>
      </c>
      <c r="V1282" s="16">
        <v>22</v>
      </c>
      <c r="W1282" s="16">
        <v>16</v>
      </c>
      <c r="X1282" s="16">
        <v>53</v>
      </c>
      <c r="Y1282" s="16">
        <v>46</v>
      </c>
      <c r="Z1282" s="16">
        <v>37</v>
      </c>
      <c r="AA1282" s="16">
        <v>10</v>
      </c>
      <c r="AB1282" s="16" t="s">
        <v>455</v>
      </c>
      <c r="AC1282" s="16" t="s">
        <v>455</v>
      </c>
      <c r="AD1282" s="16" t="s">
        <v>455</v>
      </c>
    </row>
    <row r="1283" spans="1:30" s="16" customFormat="1" ht="14.25" customHeight="1">
      <c r="A1283" s="16">
        <v>4571</v>
      </c>
      <c r="B1283" s="16">
        <v>4571</v>
      </c>
      <c r="C1283" s="3">
        <v>41176</v>
      </c>
      <c r="D1283" s="3">
        <v>41221</v>
      </c>
      <c r="E1283" s="16" t="s">
        <v>1307</v>
      </c>
      <c r="F1283" s="16" t="s">
        <v>1308</v>
      </c>
      <c r="G1283" s="16" t="s">
        <v>7962</v>
      </c>
      <c r="H1283" s="16" t="s">
        <v>8622</v>
      </c>
      <c r="I1283" s="3">
        <v>41197</v>
      </c>
      <c r="J1283" s="16" t="s">
        <v>7975</v>
      </c>
      <c r="K1283" s="16" t="s">
        <v>15241</v>
      </c>
      <c r="L1283" s="16" t="s">
        <v>7964</v>
      </c>
      <c r="M1283" s="16" t="s">
        <v>7976</v>
      </c>
      <c r="N1283" s="16" t="s">
        <v>8623</v>
      </c>
      <c r="O1283" s="16" t="s">
        <v>5289</v>
      </c>
      <c r="P1283" s="3">
        <v>41205</v>
      </c>
      <c r="Q1283" s="28" t="s">
        <v>455</v>
      </c>
      <c r="R1283" s="16" t="s">
        <v>11645</v>
      </c>
      <c r="S1283" s="16" t="s">
        <v>11646</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4.25" customHeight="1">
      <c r="A1284" s="16" t="s">
        <v>18572</v>
      </c>
      <c r="B1284" s="16">
        <v>5154</v>
      </c>
      <c r="C1284" s="3">
        <v>41177</v>
      </c>
      <c r="D1284" s="3">
        <v>41222</v>
      </c>
      <c r="E1284" s="16" t="s">
        <v>1316</v>
      </c>
      <c r="F1284" s="16" t="s">
        <v>1540</v>
      </c>
      <c r="G1284" s="16" t="s">
        <v>7994</v>
      </c>
      <c r="H1284" s="16" t="s">
        <v>455</v>
      </c>
      <c r="I1284" s="16" t="s">
        <v>455</v>
      </c>
      <c r="J1284" s="16" t="s">
        <v>7995</v>
      </c>
      <c r="K1284" s="16" t="s">
        <v>7996</v>
      </c>
      <c r="L1284" s="16" t="s">
        <v>7997</v>
      </c>
      <c r="M1284" s="16" t="s">
        <v>7998</v>
      </c>
      <c r="N1284" s="16" t="s">
        <v>455</v>
      </c>
      <c r="O1284" s="16" t="s">
        <v>455</v>
      </c>
      <c r="P1284" s="16" t="s">
        <v>455</v>
      </c>
      <c r="Q1284" s="28" t="s">
        <v>18573</v>
      </c>
      <c r="R1284" s="16" t="s">
        <v>455</v>
      </c>
      <c r="S1284" s="16" t="s">
        <v>11647</v>
      </c>
      <c r="T1284" s="16" t="s">
        <v>14834</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4.25" customHeight="1">
      <c r="A1285" s="16">
        <v>5155</v>
      </c>
      <c r="B1285" s="16">
        <v>5155</v>
      </c>
      <c r="C1285" s="3">
        <v>41177</v>
      </c>
      <c r="D1285" s="3">
        <v>41222</v>
      </c>
      <c r="E1285" s="16" t="s">
        <v>1307</v>
      </c>
      <c r="F1285" s="16" t="s">
        <v>1540</v>
      </c>
      <c r="G1285" s="16" t="s">
        <v>7994</v>
      </c>
      <c r="H1285" s="16" t="s">
        <v>8642</v>
      </c>
      <c r="I1285" s="3">
        <v>41206</v>
      </c>
      <c r="J1285" s="16" t="s">
        <v>7999</v>
      </c>
      <c r="K1285" s="16" t="s">
        <v>8000</v>
      </c>
      <c r="L1285" s="16" t="s">
        <v>7997</v>
      </c>
      <c r="M1285" s="16" t="s">
        <v>8001</v>
      </c>
      <c r="N1285" s="16" t="s">
        <v>8900</v>
      </c>
      <c r="O1285" s="16" t="s">
        <v>3717</v>
      </c>
      <c r="P1285" s="3">
        <v>41208</v>
      </c>
      <c r="Q1285" s="28" t="s">
        <v>455</v>
      </c>
      <c r="R1285" s="16" t="s">
        <v>11648</v>
      </c>
      <c r="S1285" s="16" t="s">
        <v>11649</v>
      </c>
      <c r="T1285" s="16" t="s">
        <v>3997</v>
      </c>
      <c r="U1285" s="16" t="s">
        <v>14843</v>
      </c>
      <c r="V1285" s="16">
        <v>19</v>
      </c>
      <c r="W1285" s="16">
        <v>37</v>
      </c>
      <c r="X1285" s="16">
        <v>5</v>
      </c>
      <c r="Y1285" s="16">
        <v>44</v>
      </c>
      <c r="Z1285" s="16">
        <v>2</v>
      </c>
      <c r="AA1285" s="16">
        <v>35</v>
      </c>
      <c r="AB1285" s="16" t="s">
        <v>455</v>
      </c>
      <c r="AC1285" s="16" t="s">
        <v>455</v>
      </c>
      <c r="AD1285" s="16" t="s">
        <v>455</v>
      </c>
    </row>
    <row r="1286" spans="1:30" s="16" customFormat="1" ht="14.25" customHeight="1">
      <c r="A1286" s="16">
        <v>5156</v>
      </c>
      <c r="B1286" s="16">
        <v>5156</v>
      </c>
      <c r="C1286" s="3">
        <v>41177</v>
      </c>
      <c r="D1286" s="3">
        <v>41222</v>
      </c>
      <c r="E1286" s="16" t="s">
        <v>1307</v>
      </c>
      <c r="F1286" s="16" t="s">
        <v>1540</v>
      </c>
      <c r="G1286" s="16" t="s">
        <v>7994</v>
      </c>
      <c r="H1286" s="16" t="s">
        <v>8901</v>
      </c>
      <c r="I1286" s="3">
        <v>41207</v>
      </c>
      <c r="J1286" s="16" t="s">
        <v>8002</v>
      </c>
      <c r="K1286" s="16" t="s">
        <v>8003</v>
      </c>
      <c r="L1286" s="16" t="s">
        <v>7997</v>
      </c>
      <c r="M1286" s="16" t="s">
        <v>8004</v>
      </c>
      <c r="N1286" s="16" t="s">
        <v>8902</v>
      </c>
      <c r="O1286" s="16" t="s">
        <v>3717</v>
      </c>
      <c r="P1286" s="3">
        <v>41208</v>
      </c>
      <c r="Q1286" s="28" t="s">
        <v>455</v>
      </c>
      <c r="R1286" s="16" t="s">
        <v>11650</v>
      </c>
      <c r="S1286" s="16" t="s">
        <v>11651</v>
      </c>
      <c r="T1286" s="16" t="s">
        <v>3997</v>
      </c>
      <c r="U1286" s="16" t="s">
        <v>14843</v>
      </c>
      <c r="V1286" s="16">
        <v>19</v>
      </c>
      <c r="W1286" s="16">
        <v>37</v>
      </c>
      <c r="X1286" s="16">
        <v>12</v>
      </c>
      <c r="Y1286" s="16">
        <v>44</v>
      </c>
      <c r="Z1286" s="16">
        <v>2</v>
      </c>
      <c r="AA1286" s="16">
        <v>37</v>
      </c>
      <c r="AB1286" s="16" t="s">
        <v>455</v>
      </c>
      <c r="AC1286" s="16" t="s">
        <v>455</v>
      </c>
      <c r="AD1286" s="16" t="s">
        <v>455</v>
      </c>
    </row>
    <row r="1287" spans="1:30" s="16" customFormat="1" ht="14.25" customHeight="1">
      <c r="A1287" s="16">
        <v>4590</v>
      </c>
      <c r="B1287" s="16">
        <v>4590</v>
      </c>
      <c r="C1287" s="3">
        <v>41184</v>
      </c>
      <c r="D1287" s="3">
        <v>41229</v>
      </c>
      <c r="E1287" s="16" t="s">
        <v>1307</v>
      </c>
      <c r="F1287" s="16" t="s">
        <v>1308</v>
      </c>
      <c r="G1287" s="16" t="s">
        <v>6405</v>
      </c>
      <c r="H1287" s="16" t="s">
        <v>12146</v>
      </c>
      <c r="I1287" s="3">
        <v>41213</v>
      </c>
      <c r="J1287" s="16" t="s">
        <v>8177</v>
      </c>
      <c r="K1287" s="16" t="s">
        <v>8178</v>
      </c>
      <c r="L1287" s="16" t="s">
        <v>6408</v>
      </c>
      <c r="M1287" s="16" t="s">
        <v>8179</v>
      </c>
      <c r="N1287" s="16" t="s">
        <v>12788</v>
      </c>
      <c r="O1287" s="16" t="s">
        <v>617</v>
      </c>
      <c r="P1287" s="3">
        <v>41261</v>
      </c>
      <c r="Q1287" s="28" t="s">
        <v>455</v>
      </c>
      <c r="R1287" s="16" t="s">
        <v>12147</v>
      </c>
      <c r="S1287" s="16" t="s">
        <v>11652</v>
      </c>
      <c r="T1287" s="16" t="s">
        <v>14834</v>
      </c>
      <c r="U1287" s="16" t="s">
        <v>14944</v>
      </c>
      <c r="V1287" s="16">
        <v>21</v>
      </c>
      <c r="W1287" s="16">
        <v>25</v>
      </c>
      <c r="X1287" s="16">
        <v>3</v>
      </c>
      <c r="Y1287" s="16">
        <v>42</v>
      </c>
      <c r="Z1287" s="16">
        <v>48</v>
      </c>
      <c r="AA1287" s="16">
        <v>58</v>
      </c>
      <c r="AB1287" s="16" t="s">
        <v>455</v>
      </c>
      <c r="AC1287" s="16" t="s">
        <v>455</v>
      </c>
      <c r="AD1287" s="16" t="s">
        <v>455</v>
      </c>
    </row>
    <row r="1288" spans="1:30" s="16" customFormat="1" ht="14.25" customHeight="1">
      <c r="A1288" s="16">
        <v>4589</v>
      </c>
      <c r="B1288" s="16">
        <v>4589</v>
      </c>
      <c r="C1288" s="3">
        <v>41184</v>
      </c>
      <c r="D1288" s="3">
        <v>41229</v>
      </c>
      <c r="E1288" s="16" t="s">
        <v>1307</v>
      </c>
      <c r="F1288" s="16" t="s">
        <v>1308</v>
      </c>
      <c r="G1288" s="16" t="s">
        <v>8118</v>
      </c>
      <c r="H1288" s="16" t="s">
        <v>13200</v>
      </c>
      <c r="I1288" s="3">
        <v>41213</v>
      </c>
      <c r="J1288" s="16" t="s">
        <v>8180</v>
      </c>
      <c r="K1288" s="16" t="s">
        <v>8181</v>
      </c>
      <c r="L1288" s="16" t="s">
        <v>8182</v>
      </c>
      <c r="M1288" s="16" t="s">
        <v>8183</v>
      </c>
      <c r="N1288" s="16" t="s">
        <v>13201</v>
      </c>
      <c r="O1288" s="16" t="s">
        <v>3837</v>
      </c>
      <c r="P1288" s="3">
        <v>41263</v>
      </c>
      <c r="Q1288" s="28" t="s">
        <v>455</v>
      </c>
      <c r="R1288" s="16" t="s">
        <v>13202</v>
      </c>
      <c r="S1288" s="16" t="s">
        <v>11653</v>
      </c>
      <c r="T1288" s="16" t="s">
        <v>14834</v>
      </c>
      <c r="U1288" s="16" t="s">
        <v>14926</v>
      </c>
      <c r="V1288" s="16">
        <v>17</v>
      </c>
      <c r="W1288" s="16">
        <v>3</v>
      </c>
      <c r="X1288" s="16">
        <v>48</v>
      </c>
      <c r="Y1288" s="16">
        <v>43</v>
      </c>
      <c r="Z1288" s="16">
        <v>18</v>
      </c>
      <c r="AA1288" s="16">
        <v>29</v>
      </c>
      <c r="AB1288" s="16" t="s">
        <v>455</v>
      </c>
      <c r="AC1288" s="16" t="s">
        <v>455</v>
      </c>
      <c r="AD1288" s="16" t="s">
        <v>455</v>
      </c>
    </row>
    <row r="1289" spans="1:30" s="16" customFormat="1" ht="14.25" customHeight="1">
      <c r="A1289" s="16">
        <v>4588</v>
      </c>
      <c r="B1289" s="16">
        <v>4588</v>
      </c>
      <c r="C1289" s="3">
        <v>41184</v>
      </c>
      <c r="D1289" s="3">
        <v>41230</v>
      </c>
      <c r="E1289" s="16" t="s">
        <v>1307</v>
      </c>
      <c r="F1289" s="16" t="s">
        <v>1308</v>
      </c>
      <c r="G1289" s="16" t="s">
        <v>7955</v>
      </c>
      <c r="H1289" s="16" t="s">
        <v>11873</v>
      </c>
      <c r="I1289" s="3">
        <v>41236</v>
      </c>
      <c r="J1289" s="16" t="s">
        <v>8184</v>
      </c>
      <c r="K1289" s="16" t="s">
        <v>8185</v>
      </c>
      <c r="L1289" s="16" t="s">
        <v>7958</v>
      </c>
      <c r="M1289" s="16" t="s">
        <v>8903</v>
      </c>
      <c r="N1289" s="16" t="s">
        <v>11975</v>
      </c>
      <c r="O1289" s="16" t="s">
        <v>11439</v>
      </c>
      <c r="P1289" s="3">
        <v>41248</v>
      </c>
      <c r="Q1289" s="28" t="s">
        <v>8904</v>
      </c>
      <c r="R1289" s="16" t="s">
        <v>11874</v>
      </c>
      <c r="S1289" s="16" t="s">
        <v>11654</v>
      </c>
      <c r="T1289" s="16" t="s">
        <v>14834</v>
      </c>
      <c r="U1289" s="16" t="s">
        <v>15017</v>
      </c>
      <c r="V1289" s="16">
        <v>18</v>
      </c>
      <c r="W1289" s="16">
        <v>59</v>
      </c>
      <c r="X1289" s="16">
        <v>7</v>
      </c>
      <c r="Y1289" s="16">
        <v>47</v>
      </c>
      <c r="Z1289" s="16">
        <v>27</v>
      </c>
      <c r="AA1289" s="16">
        <v>49</v>
      </c>
      <c r="AB1289" s="16" t="s">
        <v>455</v>
      </c>
      <c r="AC1289" s="16" t="s">
        <v>455</v>
      </c>
      <c r="AD1289" s="16" t="s">
        <v>455</v>
      </c>
    </row>
    <row r="1290" spans="1:30" s="16" customFormat="1" ht="14.25" customHeight="1">
      <c r="A1290" s="16">
        <v>4587</v>
      </c>
      <c r="B1290" s="16">
        <v>4587</v>
      </c>
      <c r="C1290" s="3">
        <v>41184</v>
      </c>
      <c r="D1290" s="3">
        <v>41229</v>
      </c>
      <c r="E1290" s="16" t="s">
        <v>1307</v>
      </c>
      <c r="F1290" s="16" t="s">
        <v>11847</v>
      </c>
      <c r="G1290" s="16" t="s">
        <v>8119</v>
      </c>
      <c r="H1290" s="16" t="s">
        <v>12652</v>
      </c>
      <c r="I1290" s="3">
        <v>41204</v>
      </c>
      <c r="J1290" s="16" t="s">
        <v>8186</v>
      </c>
      <c r="K1290" s="16" t="s">
        <v>8187</v>
      </c>
      <c r="L1290" s="16" t="s">
        <v>8188</v>
      </c>
      <c r="M1290" s="16" t="s">
        <v>8189</v>
      </c>
      <c r="N1290" s="16" t="s">
        <v>14109</v>
      </c>
      <c r="O1290" s="16" t="s">
        <v>455</v>
      </c>
      <c r="P1290" s="3">
        <v>41256</v>
      </c>
      <c r="Q1290" s="28" t="s">
        <v>455</v>
      </c>
      <c r="R1290" s="16" t="s">
        <v>12654</v>
      </c>
      <c r="S1290" s="16" t="s">
        <v>11655</v>
      </c>
      <c r="T1290" s="16" t="s">
        <v>3997</v>
      </c>
      <c r="U1290" s="16" t="s">
        <v>15026</v>
      </c>
      <c r="V1290" s="16">
        <v>21</v>
      </c>
      <c r="W1290" s="16">
        <v>24</v>
      </c>
      <c r="X1290" s="16">
        <v>11</v>
      </c>
      <c r="Y1290" s="16">
        <v>44</v>
      </c>
      <c r="Z1290" s="16">
        <v>55</v>
      </c>
      <c r="AA1290" s="16">
        <v>17</v>
      </c>
      <c r="AB1290" s="16" t="s">
        <v>455</v>
      </c>
      <c r="AC1290" s="16" t="s">
        <v>455</v>
      </c>
      <c r="AD1290" s="16" t="s">
        <v>455</v>
      </c>
    </row>
    <row r="1291" spans="1:30" s="16" customFormat="1" ht="14.25" customHeight="1">
      <c r="A1291" s="16">
        <v>4586</v>
      </c>
      <c r="B1291" s="16">
        <v>4586</v>
      </c>
      <c r="C1291" s="3">
        <v>41184</v>
      </c>
      <c r="D1291" s="3">
        <v>41229</v>
      </c>
      <c r="E1291" s="16" t="s">
        <v>1307</v>
      </c>
      <c r="F1291" s="16" t="s">
        <v>1308</v>
      </c>
      <c r="G1291" s="16" t="s">
        <v>8120</v>
      </c>
      <c r="H1291" s="16" t="s">
        <v>13450</v>
      </c>
      <c r="I1291" s="3">
        <v>41197</v>
      </c>
      <c r="J1291" s="16" t="s">
        <v>8190</v>
      </c>
      <c r="K1291" s="16" t="s">
        <v>13203</v>
      </c>
      <c r="L1291" s="16" t="s">
        <v>8191</v>
      </c>
      <c r="M1291" s="16" t="s">
        <v>8192</v>
      </c>
      <c r="N1291" s="16" t="s">
        <v>13487</v>
      </c>
      <c r="O1291" s="16" t="s">
        <v>3837</v>
      </c>
      <c r="P1291" s="3">
        <v>41264</v>
      </c>
      <c r="Q1291" s="28" t="s">
        <v>455</v>
      </c>
      <c r="R1291" s="16" t="s">
        <v>13451</v>
      </c>
      <c r="S1291" s="16" t="s">
        <v>11656</v>
      </c>
      <c r="T1291" s="16" t="s">
        <v>14834</v>
      </c>
      <c r="U1291" s="16" t="s">
        <v>14853</v>
      </c>
      <c r="V1291" s="16">
        <v>16</v>
      </c>
      <c r="W1291" s="16">
        <v>13</v>
      </c>
      <c r="X1291" s="16">
        <v>7</v>
      </c>
      <c r="Y1291" s="16">
        <v>44</v>
      </c>
      <c r="Z1291" s="16">
        <v>54</v>
      </c>
      <c r="AA1291" s="16">
        <v>9</v>
      </c>
      <c r="AB1291" s="16" t="s">
        <v>455</v>
      </c>
      <c r="AC1291" s="16" t="s">
        <v>455</v>
      </c>
      <c r="AD1291" s="16" t="s">
        <v>455</v>
      </c>
    </row>
    <row r="1292" spans="1:30" s="16" customFormat="1" ht="14.25" customHeight="1">
      <c r="A1292" s="16">
        <v>4585</v>
      </c>
      <c r="B1292" s="16">
        <v>4585</v>
      </c>
      <c r="C1292" s="3">
        <v>41184</v>
      </c>
      <c r="D1292" s="3">
        <v>41446</v>
      </c>
      <c r="E1292" s="16" t="s">
        <v>1307</v>
      </c>
      <c r="F1292" s="16" t="s">
        <v>14084</v>
      </c>
      <c r="G1292" s="16" t="s">
        <v>8121</v>
      </c>
      <c r="H1292" s="16" t="s">
        <v>20068</v>
      </c>
      <c r="I1292" s="3">
        <v>41213</v>
      </c>
      <c r="J1292" s="16" t="s">
        <v>8193</v>
      </c>
      <c r="K1292" s="16" t="s">
        <v>8194</v>
      </c>
      <c r="L1292" s="16" t="s">
        <v>8195</v>
      </c>
      <c r="M1292" s="16" t="s">
        <v>8196</v>
      </c>
      <c r="N1292" s="16" t="s">
        <v>20069</v>
      </c>
      <c r="O1292" s="16" t="s">
        <v>20070</v>
      </c>
      <c r="P1292" s="3">
        <v>41453</v>
      </c>
      <c r="Q1292" s="16" t="s">
        <v>13621</v>
      </c>
      <c r="R1292" s="16" t="s">
        <v>20071</v>
      </c>
      <c r="S1292" s="16" t="s">
        <v>11657</v>
      </c>
      <c r="T1292" s="16" t="s">
        <v>14834</v>
      </c>
      <c r="U1292" s="16" t="s">
        <v>15400</v>
      </c>
      <c r="V1292" s="16">
        <v>21</v>
      </c>
      <c r="W1292" s="16">
        <v>43</v>
      </c>
      <c r="X1292" s="16">
        <v>90</v>
      </c>
      <c r="Y1292" s="16">
        <v>43</v>
      </c>
      <c r="Z1292" s="16">
        <v>2</v>
      </c>
      <c r="AA1292" s="16">
        <v>27</v>
      </c>
      <c r="AB1292" s="16" t="s">
        <v>455</v>
      </c>
      <c r="AC1292" s="16" t="s">
        <v>455</v>
      </c>
      <c r="AD1292" s="16" t="s">
        <v>455</v>
      </c>
    </row>
    <row r="1293" spans="1:30" s="16" customFormat="1" ht="14.25" customHeight="1">
      <c r="A1293" s="16">
        <v>4584</v>
      </c>
      <c r="B1293" s="16">
        <v>4584</v>
      </c>
      <c r="C1293" s="3">
        <v>41184</v>
      </c>
      <c r="D1293" s="3">
        <v>41231</v>
      </c>
      <c r="E1293" s="16" t="s">
        <v>1307</v>
      </c>
      <c r="F1293" s="16" t="s">
        <v>1308</v>
      </c>
      <c r="G1293" s="16" t="s">
        <v>8122</v>
      </c>
      <c r="H1293" s="16" t="s">
        <v>13488</v>
      </c>
      <c r="I1293" s="3">
        <v>41213</v>
      </c>
      <c r="J1293" s="16" t="s">
        <v>8197</v>
      </c>
      <c r="K1293" s="16" t="s">
        <v>8586</v>
      </c>
      <c r="L1293" s="16" t="s">
        <v>8198</v>
      </c>
      <c r="M1293" s="16" t="s">
        <v>8587</v>
      </c>
      <c r="N1293" s="16" t="s">
        <v>13489</v>
      </c>
      <c r="O1293" s="16" t="s">
        <v>1844</v>
      </c>
      <c r="P1293" s="3">
        <v>41270</v>
      </c>
      <c r="Q1293" s="28" t="s">
        <v>8588</v>
      </c>
      <c r="R1293" s="16" t="s">
        <v>12792</v>
      </c>
      <c r="S1293" s="16" t="s">
        <v>11658</v>
      </c>
      <c r="T1293" s="16" t="s">
        <v>14834</v>
      </c>
      <c r="U1293" s="16" t="s">
        <v>14969</v>
      </c>
      <c r="V1293" s="16">
        <v>17</v>
      </c>
      <c r="W1293" s="16">
        <v>0</v>
      </c>
      <c r="X1293" s="16">
        <v>58</v>
      </c>
      <c r="Y1293" s="16">
        <v>43</v>
      </c>
      <c r="Z1293" s="16">
        <v>40</v>
      </c>
      <c r="AA1293" s="16">
        <v>0</v>
      </c>
      <c r="AB1293" s="16" t="s">
        <v>455</v>
      </c>
      <c r="AC1293" s="16" t="s">
        <v>455</v>
      </c>
      <c r="AD1293" s="16" t="s">
        <v>455</v>
      </c>
    </row>
    <row r="1294" spans="1:30" s="16" customFormat="1" ht="14.25" customHeight="1">
      <c r="A1294" s="16">
        <v>4583</v>
      </c>
      <c r="B1294" s="16">
        <v>4583</v>
      </c>
      <c r="C1294" s="3">
        <v>41184</v>
      </c>
      <c r="D1294" s="3">
        <v>41229</v>
      </c>
      <c r="E1294" s="16" t="s">
        <v>1307</v>
      </c>
      <c r="F1294" s="16" t="s">
        <v>1308</v>
      </c>
      <c r="G1294" s="16" t="s">
        <v>8123</v>
      </c>
      <c r="H1294" s="16" t="s">
        <v>12789</v>
      </c>
      <c r="I1294" s="3">
        <v>41213</v>
      </c>
      <c r="J1294" s="16" t="s">
        <v>8199</v>
      </c>
      <c r="K1294" s="16" t="s">
        <v>12790</v>
      </c>
      <c r="L1294" s="16" t="s">
        <v>8200</v>
      </c>
      <c r="M1294" s="16" t="s">
        <v>8201</v>
      </c>
      <c r="N1294" s="16" t="s">
        <v>15853</v>
      </c>
      <c r="O1294" s="16" t="s">
        <v>15854</v>
      </c>
      <c r="P1294" s="3">
        <v>41360</v>
      </c>
      <c r="Q1294" s="28" t="s">
        <v>12791</v>
      </c>
      <c r="R1294" s="16" t="s">
        <v>15855</v>
      </c>
      <c r="S1294" s="16" t="s">
        <v>11659</v>
      </c>
      <c r="T1294" s="16" t="s">
        <v>14834</v>
      </c>
      <c r="U1294" s="16" t="s">
        <v>14926</v>
      </c>
      <c r="V1294" s="16">
        <v>16</v>
      </c>
      <c r="W1294" s="16">
        <v>33</v>
      </c>
      <c r="X1294" s="16">
        <v>68</v>
      </c>
      <c r="Y1294" s="16">
        <v>42</v>
      </c>
      <c r="Z1294" s="16">
        <v>53</v>
      </c>
      <c r="AA1294" s="16">
        <v>48</v>
      </c>
      <c r="AB1294" s="16" t="s">
        <v>455</v>
      </c>
      <c r="AC1294" s="16" t="s">
        <v>455</v>
      </c>
      <c r="AD1294" s="16" t="s">
        <v>455</v>
      </c>
    </row>
    <row r="1295" spans="1:30" s="16" customFormat="1" ht="14.25" customHeight="1">
      <c r="A1295" s="16">
        <v>4582</v>
      </c>
      <c r="B1295" s="16">
        <v>4582</v>
      </c>
      <c r="C1295" s="3">
        <v>41184</v>
      </c>
      <c r="D1295" s="3">
        <v>41229</v>
      </c>
      <c r="E1295" s="16" t="s">
        <v>1307</v>
      </c>
      <c r="F1295" s="16" t="s">
        <v>1308</v>
      </c>
      <c r="G1295" s="16" t="s">
        <v>8124</v>
      </c>
      <c r="H1295" s="16" t="s">
        <v>11660</v>
      </c>
      <c r="I1295" s="3">
        <v>41213</v>
      </c>
      <c r="J1295" s="16" t="s">
        <v>8202</v>
      </c>
      <c r="K1295" s="16" t="s">
        <v>8203</v>
      </c>
      <c r="L1295" s="16" t="s">
        <v>8204</v>
      </c>
      <c r="M1295" s="16" t="s">
        <v>8205</v>
      </c>
      <c r="N1295" s="16" t="s">
        <v>11661</v>
      </c>
      <c r="O1295" s="16" t="s">
        <v>9495</v>
      </c>
      <c r="P1295" s="3">
        <v>41242</v>
      </c>
      <c r="Q1295" s="28" t="s">
        <v>455</v>
      </c>
      <c r="R1295" s="16" t="s">
        <v>11662</v>
      </c>
      <c r="S1295" s="16" t="s">
        <v>11663</v>
      </c>
      <c r="T1295" s="16" t="s">
        <v>14834</v>
      </c>
      <c r="U1295" s="16" t="s">
        <v>14969</v>
      </c>
      <c r="V1295" s="16">
        <v>19</v>
      </c>
      <c r="W1295" s="16">
        <v>0</v>
      </c>
      <c r="X1295" s="16">
        <v>0</v>
      </c>
      <c r="Y1295" s="16">
        <v>41</v>
      </c>
      <c r="Z1295" s="16">
        <v>32</v>
      </c>
      <c r="AA1295" s="16">
        <v>19</v>
      </c>
      <c r="AB1295" s="16" t="s">
        <v>455</v>
      </c>
      <c r="AC1295" s="16" t="s">
        <v>455</v>
      </c>
      <c r="AD1295" s="16" t="s">
        <v>455</v>
      </c>
    </row>
    <row r="1296" spans="1:30" s="16" customFormat="1" ht="14.25" customHeight="1">
      <c r="A1296" s="16">
        <v>4581</v>
      </c>
      <c r="B1296" s="16">
        <v>4581</v>
      </c>
      <c r="C1296" s="3">
        <v>41184</v>
      </c>
      <c r="D1296" s="3">
        <v>41229</v>
      </c>
      <c r="E1296" s="16" t="s">
        <v>1307</v>
      </c>
      <c r="F1296" s="16" t="s">
        <v>1308</v>
      </c>
      <c r="G1296" s="16" t="s">
        <v>3550</v>
      </c>
      <c r="H1296" s="16" t="s">
        <v>13490</v>
      </c>
      <c r="I1296" s="3">
        <v>41197</v>
      </c>
      <c r="J1296" s="16" t="s">
        <v>8206</v>
      </c>
      <c r="K1296" s="16" t="s">
        <v>8207</v>
      </c>
      <c r="L1296" s="16" t="s">
        <v>4956</v>
      </c>
      <c r="M1296" s="16" t="s">
        <v>8208</v>
      </c>
      <c r="N1296" s="16" t="s">
        <v>13491</v>
      </c>
      <c r="O1296" s="16" t="s">
        <v>7205</v>
      </c>
      <c r="P1296" s="3">
        <v>41264</v>
      </c>
      <c r="Q1296" s="28" t="s">
        <v>455</v>
      </c>
      <c r="R1296" s="16" t="s">
        <v>13492</v>
      </c>
      <c r="S1296" s="16" t="s">
        <v>11664</v>
      </c>
      <c r="T1296" s="16" t="s">
        <v>14834</v>
      </c>
      <c r="U1296" s="16" t="s">
        <v>14944</v>
      </c>
      <c r="V1296" s="16">
        <v>17</v>
      </c>
      <c r="W1296" s="16">
        <v>57</v>
      </c>
      <c r="X1296" s="16">
        <v>38</v>
      </c>
      <c r="Y1296" s="16">
        <v>42</v>
      </c>
      <c r="Z1296" s="16">
        <v>0</v>
      </c>
      <c r="AA1296" s="16">
        <v>26</v>
      </c>
      <c r="AB1296" s="16" t="s">
        <v>455</v>
      </c>
      <c r="AC1296" s="16" t="s">
        <v>455</v>
      </c>
      <c r="AD1296" s="16" t="s">
        <v>455</v>
      </c>
    </row>
    <row r="1297" spans="1:30" s="16" customFormat="1" ht="14.25" customHeight="1">
      <c r="A1297" s="16" t="s">
        <v>19900</v>
      </c>
      <c r="B1297" s="16">
        <v>4580</v>
      </c>
      <c r="C1297" s="3">
        <v>41184</v>
      </c>
      <c r="D1297" s="3">
        <v>41478</v>
      </c>
      <c r="E1297" s="16" t="s">
        <v>1454</v>
      </c>
      <c r="F1297" s="16" t="s">
        <v>14084</v>
      </c>
      <c r="G1297" s="16" t="s">
        <v>126</v>
      </c>
      <c r="H1297" s="16" t="s">
        <v>455</v>
      </c>
      <c r="I1297" s="16" t="s">
        <v>455</v>
      </c>
      <c r="J1297" s="16" t="s">
        <v>8209</v>
      </c>
      <c r="K1297" s="16" t="s">
        <v>8210</v>
      </c>
      <c r="L1297" s="16" t="s">
        <v>8211</v>
      </c>
      <c r="M1297" s="16" t="s">
        <v>8212</v>
      </c>
      <c r="N1297" s="16" t="s">
        <v>455</v>
      </c>
      <c r="O1297" s="16" t="s">
        <v>455</v>
      </c>
      <c r="P1297" s="16" t="s">
        <v>455</v>
      </c>
      <c r="Q1297" s="16" t="s">
        <v>8471</v>
      </c>
      <c r="R1297" s="16" t="s">
        <v>455</v>
      </c>
      <c r="S1297" s="16" t="s">
        <v>11665</v>
      </c>
      <c r="T1297" s="16" t="s">
        <v>14834</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4.25" customHeight="1">
      <c r="A1298" s="16">
        <v>4579</v>
      </c>
      <c r="B1298" s="16">
        <v>4579</v>
      </c>
      <c r="C1298" s="3">
        <v>41184</v>
      </c>
      <c r="D1298" s="3">
        <v>41229</v>
      </c>
      <c r="E1298" s="16" t="s">
        <v>1307</v>
      </c>
      <c r="F1298" s="16" t="s">
        <v>1308</v>
      </c>
      <c r="G1298" s="16" t="s">
        <v>126</v>
      </c>
      <c r="H1298" s="16" t="s">
        <v>11666</v>
      </c>
      <c r="I1298" s="3">
        <v>41211</v>
      </c>
      <c r="J1298" s="16" t="s">
        <v>8213</v>
      </c>
      <c r="K1298" s="16" t="s">
        <v>8214</v>
      </c>
      <c r="L1298" s="16" t="s">
        <v>8215</v>
      </c>
      <c r="M1298" s="16" t="s">
        <v>8216</v>
      </c>
      <c r="N1298" s="16" t="s">
        <v>11667</v>
      </c>
      <c r="O1298" s="16" t="s">
        <v>9129</v>
      </c>
      <c r="P1298" s="3">
        <v>41242</v>
      </c>
      <c r="Q1298" s="28" t="s">
        <v>455</v>
      </c>
      <c r="R1298" s="16" t="s">
        <v>11668</v>
      </c>
      <c r="S1298" s="16" t="s">
        <v>11669</v>
      </c>
      <c r="T1298" s="16" t="s">
        <v>14834</v>
      </c>
      <c r="U1298" s="16" t="s">
        <v>15124</v>
      </c>
      <c r="V1298" s="16">
        <v>19</v>
      </c>
      <c r="W1298" s="16">
        <v>30</v>
      </c>
      <c r="X1298" s="16">
        <v>52</v>
      </c>
      <c r="Y1298" s="16">
        <v>44</v>
      </c>
      <c r="Z1298" s="16">
        <v>40</v>
      </c>
      <c r="AA1298" s="16">
        <v>36</v>
      </c>
      <c r="AB1298" s="16" t="s">
        <v>455</v>
      </c>
      <c r="AC1298" s="16" t="s">
        <v>455</v>
      </c>
      <c r="AD1298" s="16" t="s">
        <v>455</v>
      </c>
    </row>
    <row r="1299" spans="1:30" s="16" customFormat="1" ht="14.25" customHeight="1">
      <c r="A1299" s="16">
        <v>4578</v>
      </c>
      <c r="B1299" s="16">
        <v>4578</v>
      </c>
      <c r="C1299" s="3">
        <v>41184</v>
      </c>
      <c r="D1299" s="3">
        <v>41229</v>
      </c>
      <c r="E1299" s="16" t="s">
        <v>1307</v>
      </c>
      <c r="F1299" s="16" t="s">
        <v>1308</v>
      </c>
      <c r="G1299" s="16" t="s">
        <v>126</v>
      </c>
      <c r="H1299" s="16" t="s">
        <v>11670</v>
      </c>
      <c r="I1299" s="3">
        <v>41197</v>
      </c>
      <c r="J1299" s="16" t="s">
        <v>8217</v>
      </c>
      <c r="K1299" s="16" t="s">
        <v>8218</v>
      </c>
      <c r="L1299" s="16" t="s">
        <v>8211</v>
      </c>
      <c r="M1299" s="16" t="s">
        <v>8219</v>
      </c>
      <c r="N1299" s="16" t="s">
        <v>11671</v>
      </c>
      <c r="O1299" s="16" t="s">
        <v>9129</v>
      </c>
      <c r="P1299" s="3">
        <v>41242</v>
      </c>
      <c r="Q1299" s="28" t="s">
        <v>455</v>
      </c>
      <c r="R1299" s="16" t="s">
        <v>11672</v>
      </c>
      <c r="S1299" s="16" t="s">
        <v>11673</v>
      </c>
      <c r="T1299" s="16" t="s">
        <v>14834</v>
      </c>
      <c r="U1299" s="16" t="s">
        <v>14926</v>
      </c>
      <c r="V1299" s="16">
        <v>19</v>
      </c>
      <c r="W1299" s="16">
        <v>30</v>
      </c>
      <c r="X1299" s="16">
        <v>59</v>
      </c>
      <c r="Y1299" s="16">
        <v>44</v>
      </c>
      <c r="Z1299" s="16">
        <v>40</v>
      </c>
      <c r="AA1299" s="16">
        <v>35</v>
      </c>
      <c r="AB1299" s="16" t="s">
        <v>455</v>
      </c>
      <c r="AC1299" s="16" t="s">
        <v>455</v>
      </c>
      <c r="AD1299" s="16" t="s">
        <v>455</v>
      </c>
    </row>
    <row r="1300" spans="1:30" s="16" customFormat="1" ht="14.25" customHeight="1">
      <c r="A1300" s="16">
        <v>4577</v>
      </c>
      <c r="B1300" s="16">
        <v>4577</v>
      </c>
      <c r="C1300" s="3">
        <v>41184</v>
      </c>
      <c r="D1300" s="3">
        <v>41285</v>
      </c>
      <c r="E1300" s="16" t="s">
        <v>1307</v>
      </c>
      <c r="F1300" s="16" t="s">
        <v>1308</v>
      </c>
      <c r="G1300" s="16" t="s">
        <v>8125</v>
      </c>
      <c r="H1300" s="16" t="s">
        <v>14110</v>
      </c>
      <c r="I1300" s="3">
        <v>41204</v>
      </c>
      <c r="J1300" s="16" t="s">
        <v>8220</v>
      </c>
      <c r="K1300" s="16" t="s">
        <v>8221</v>
      </c>
      <c r="L1300" s="16" t="s">
        <v>8222</v>
      </c>
      <c r="M1300" s="16" t="s">
        <v>8223</v>
      </c>
      <c r="N1300" s="16" t="s">
        <v>14111</v>
      </c>
      <c r="O1300" s="16" t="s">
        <v>14112</v>
      </c>
      <c r="P1300" s="3">
        <v>41285</v>
      </c>
      <c r="Q1300" s="16" t="s">
        <v>13622</v>
      </c>
      <c r="R1300" s="16" t="s">
        <v>14113</v>
      </c>
      <c r="S1300" s="16" t="s">
        <v>11674</v>
      </c>
      <c r="T1300" s="16" t="s">
        <v>14834</v>
      </c>
      <c r="U1300" s="16" t="s">
        <v>14969</v>
      </c>
      <c r="V1300" s="16">
        <v>20</v>
      </c>
      <c r="W1300" s="16">
        <v>26</v>
      </c>
      <c r="X1300" s="16">
        <v>58</v>
      </c>
      <c r="Y1300" s="16">
        <v>42</v>
      </c>
      <c r="Z1300" s="16">
        <v>6</v>
      </c>
      <c r="AA1300" s="16">
        <v>27</v>
      </c>
      <c r="AB1300" s="16" t="s">
        <v>455</v>
      </c>
      <c r="AC1300" s="16" t="s">
        <v>455</v>
      </c>
      <c r="AD1300" s="16" t="s">
        <v>455</v>
      </c>
    </row>
    <row r="1301" spans="1:30" s="16" customFormat="1" ht="14.25" customHeight="1">
      <c r="A1301" s="16">
        <v>4576</v>
      </c>
      <c r="B1301" s="16">
        <v>4576</v>
      </c>
      <c r="C1301" s="3">
        <v>41184</v>
      </c>
      <c r="D1301" s="3">
        <v>41292</v>
      </c>
      <c r="E1301" s="16" t="s">
        <v>1307</v>
      </c>
      <c r="F1301" s="16" t="s">
        <v>1308</v>
      </c>
      <c r="G1301" s="16" t="s">
        <v>8125</v>
      </c>
      <c r="H1301" s="16" t="s">
        <v>15125</v>
      </c>
      <c r="I1301" s="3">
        <v>41204</v>
      </c>
      <c r="J1301" s="16" t="s">
        <v>8224</v>
      </c>
      <c r="K1301" s="16" t="s">
        <v>8225</v>
      </c>
      <c r="L1301" s="16" t="s">
        <v>8222</v>
      </c>
      <c r="M1301" s="16" t="s">
        <v>8226</v>
      </c>
      <c r="N1301" s="16" t="s">
        <v>15126</v>
      </c>
      <c r="O1301" s="16" t="s">
        <v>4593</v>
      </c>
      <c r="P1301" s="3">
        <v>41311</v>
      </c>
      <c r="Q1301" s="16" t="s">
        <v>13623</v>
      </c>
      <c r="R1301" s="16" t="s">
        <v>15127</v>
      </c>
      <c r="S1301" s="16" t="s">
        <v>11675</v>
      </c>
      <c r="T1301" s="16" t="s">
        <v>14834</v>
      </c>
      <c r="U1301" s="16" t="s">
        <v>15044</v>
      </c>
      <c r="V1301" s="16">
        <v>20</v>
      </c>
      <c r="W1301" s="16">
        <v>26</v>
      </c>
      <c r="X1301" s="16">
        <v>30</v>
      </c>
      <c r="Y1301" s="16">
        <v>42</v>
      </c>
      <c r="Z1301" s="16">
        <v>6</v>
      </c>
      <c r="AA1301" s="16">
        <v>12</v>
      </c>
      <c r="AB1301" s="16" t="s">
        <v>455</v>
      </c>
      <c r="AC1301" s="16" t="s">
        <v>455</v>
      </c>
      <c r="AD1301" s="16" t="s">
        <v>455</v>
      </c>
    </row>
    <row r="1302" spans="1:30" s="16" customFormat="1" ht="14.25" customHeight="1">
      <c r="A1302" s="16">
        <v>4575</v>
      </c>
      <c r="B1302" s="16">
        <v>4575</v>
      </c>
      <c r="C1302" s="3">
        <v>41183</v>
      </c>
      <c r="D1302" s="3">
        <v>41228</v>
      </c>
      <c r="E1302" s="16" t="s">
        <v>1307</v>
      </c>
      <c r="F1302" s="16" t="s">
        <v>1308</v>
      </c>
      <c r="G1302" s="16" t="s">
        <v>1909</v>
      </c>
      <c r="H1302" s="16" t="s">
        <v>12148</v>
      </c>
      <c r="I1302" s="3">
        <v>41197</v>
      </c>
      <c r="J1302" s="16" t="s">
        <v>8227</v>
      </c>
      <c r="K1302" s="16" t="s">
        <v>8228</v>
      </c>
      <c r="L1302" s="16" t="s">
        <v>4410</v>
      </c>
      <c r="M1302" s="16" t="s">
        <v>8229</v>
      </c>
      <c r="N1302" s="16" t="s">
        <v>12655</v>
      </c>
      <c r="O1302" s="16" t="s">
        <v>11439</v>
      </c>
      <c r="P1302" s="3">
        <v>41255</v>
      </c>
      <c r="Q1302" s="16" t="s">
        <v>455</v>
      </c>
      <c r="R1302" s="16" t="s">
        <v>12149</v>
      </c>
      <c r="S1302" s="16" t="s">
        <v>11676</v>
      </c>
      <c r="T1302" s="16" t="s">
        <v>3997</v>
      </c>
      <c r="U1302" s="16" t="s">
        <v>14855</v>
      </c>
      <c r="V1302" s="16">
        <v>18</v>
      </c>
      <c r="W1302" s="16">
        <v>46</v>
      </c>
      <c r="X1302" s="16">
        <v>24</v>
      </c>
      <c r="Y1302" s="16">
        <v>46</v>
      </c>
      <c r="Z1302" s="16">
        <v>26</v>
      </c>
      <c r="AA1302" s="16">
        <v>38</v>
      </c>
      <c r="AB1302" s="16" t="s">
        <v>455</v>
      </c>
      <c r="AC1302" s="16" t="s">
        <v>455</v>
      </c>
      <c r="AD1302" s="16" t="s">
        <v>455</v>
      </c>
    </row>
    <row r="1303" spans="1:30" s="16" customFormat="1" ht="14.25" customHeight="1">
      <c r="A1303" s="16">
        <v>4574</v>
      </c>
      <c r="B1303" s="16">
        <v>4574</v>
      </c>
      <c r="C1303" s="3">
        <v>41183</v>
      </c>
      <c r="D1303" s="3">
        <v>41228</v>
      </c>
      <c r="E1303" s="16" t="s">
        <v>1307</v>
      </c>
      <c r="F1303" s="16" t="s">
        <v>1308</v>
      </c>
      <c r="G1303" s="16" t="s">
        <v>1909</v>
      </c>
      <c r="H1303" s="16" t="s">
        <v>12150</v>
      </c>
      <c r="I1303" s="3">
        <v>41197</v>
      </c>
      <c r="J1303" s="16" t="s">
        <v>8230</v>
      </c>
      <c r="K1303" s="16" t="s">
        <v>8231</v>
      </c>
      <c r="L1303" s="16" t="s">
        <v>4410</v>
      </c>
      <c r="M1303" s="16" t="s">
        <v>8232</v>
      </c>
      <c r="N1303" s="16" t="s">
        <v>12656</v>
      </c>
      <c r="O1303" s="16" t="s">
        <v>12657</v>
      </c>
      <c r="P1303" s="3">
        <v>41256</v>
      </c>
      <c r="Q1303" s="16" t="s">
        <v>455</v>
      </c>
      <c r="R1303" s="16" t="s">
        <v>12151</v>
      </c>
      <c r="S1303" s="16" t="s">
        <v>11677</v>
      </c>
      <c r="T1303" s="16" t="s">
        <v>3997</v>
      </c>
      <c r="U1303" s="16" t="s">
        <v>14855</v>
      </c>
      <c r="V1303" s="16">
        <v>18</v>
      </c>
      <c r="W1303" s="16">
        <v>46</v>
      </c>
      <c r="X1303" s="16">
        <v>18</v>
      </c>
      <c r="Y1303" s="16">
        <v>46</v>
      </c>
      <c r="Z1303" s="16">
        <v>24</v>
      </c>
      <c r="AA1303" s="16">
        <v>46</v>
      </c>
      <c r="AB1303" s="16" t="s">
        <v>455</v>
      </c>
      <c r="AC1303" s="16" t="s">
        <v>455</v>
      </c>
      <c r="AD1303" s="16" t="s">
        <v>455</v>
      </c>
    </row>
    <row r="1304" spans="1:30" s="16" customFormat="1" ht="14.25" customHeight="1">
      <c r="A1304" s="16">
        <v>4573</v>
      </c>
      <c r="B1304" s="16">
        <v>4573</v>
      </c>
      <c r="C1304" s="3">
        <v>41183</v>
      </c>
      <c r="D1304" s="3">
        <v>41228</v>
      </c>
      <c r="E1304" s="16" t="s">
        <v>1307</v>
      </c>
      <c r="F1304" s="16" t="s">
        <v>1308</v>
      </c>
      <c r="G1304" s="16" t="s">
        <v>1909</v>
      </c>
      <c r="H1304" s="16" t="s">
        <v>12152</v>
      </c>
      <c r="I1304" s="3">
        <v>41197</v>
      </c>
      <c r="J1304" s="16" t="s">
        <v>8230</v>
      </c>
      <c r="K1304" s="16" t="s">
        <v>8233</v>
      </c>
      <c r="L1304" s="16" t="s">
        <v>4410</v>
      </c>
      <c r="M1304" s="16" t="s">
        <v>8234</v>
      </c>
      <c r="N1304" s="16" t="s">
        <v>12658</v>
      </c>
      <c r="O1304" s="16" t="s">
        <v>11914</v>
      </c>
      <c r="P1304" s="3">
        <v>41255</v>
      </c>
      <c r="Q1304" s="16" t="s">
        <v>455</v>
      </c>
      <c r="R1304" s="16" t="s">
        <v>12153</v>
      </c>
      <c r="S1304" s="16" t="s">
        <v>11678</v>
      </c>
      <c r="T1304" s="16" t="s">
        <v>14834</v>
      </c>
      <c r="U1304" s="16" t="s">
        <v>14969</v>
      </c>
      <c r="V1304" s="16">
        <v>18</v>
      </c>
      <c r="W1304" s="16">
        <v>47</v>
      </c>
      <c r="X1304" s="16">
        <v>10</v>
      </c>
      <c r="Y1304" s="16">
        <v>46</v>
      </c>
      <c r="Z1304" s="16">
        <v>24</v>
      </c>
      <c r="AA1304" s="16">
        <v>33</v>
      </c>
      <c r="AB1304" s="16" t="s">
        <v>455</v>
      </c>
      <c r="AC1304" s="16" t="s">
        <v>455</v>
      </c>
      <c r="AD1304" s="16" t="s">
        <v>455</v>
      </c>
    </row>
    <row r="1305" spans="1:30" s="16" customFormat="1" ht="14.25" customHeight="1">
      <c r="A1305" s="16">
        <v>4572</v>
      </c>
      <c r="B1305" s="16">
        <v>4572</v>
      </c>
      <c r="C1305" s="3">
        <v>41183</v>
      </c>
      <c r="D1305" s="3">
        <v>41228</v>
      </c>
      <c r="E1305" s="16" t="s">
        <v>1307</v>
      </c>
      <c r="F1305" s="16" t="s">
        <v>1308</v>
      </c>
      <c r="G1305" s="16" t="s">
        <v>1909</v>
      </c>
      <c r="H1305" s="16" t="s">
        <v>12154</v>
      </c>
      <c r="I1305" s="3">
        <v>41197</v>
      </c>
      <c r="J1305" s="16" t="s">
        <v>8230</v>
      </c>
      <c r="K1305" s="16" t="s">
        <v>8235</v>
      </c>
      <c r="L1305" s="16" t="s">
        <v>4410</v>
      </c>
      <c r="M1305" s="16" t="s">
        <v>8236</v>
      </c>
      <c r="N1305" s="16" t="s">
        <v>12659</v>
      </c>
      <c r="O1305" s="16" t="s">
        <v>9477</v>
      </c>
      <c r="P1305" s="3">
        <v>41255</v>
      </c>
      <c r="Q1305" s="16" t="s">
        <v>455</v>
      </c>
      <c r="R1305" s="16" t="s">
        <v>12155</v>
      </c>
      <c r="S1305" s="16" t="s">
        <v>11679</v>
      </c>
      <c r="T1305" s="16" t="s">
        <v>14834</v>
      </c>
      <c r="U1305" s="16" t="s">
        <v>14926</v>
      </c>
      <c r="V1305" s="16">
        <v>18</v>
      </c>
      <c r="W1305" s="16">
        <v>46</v>
      </c>
      <c r="X1305" s="16">
        <v>12</v>
      </c>
      <c r="Y1305" s="16">
        <v>46</v>
      </c>
      <c r="Z1305" s="16">
        <v>23</v>
      </c>
      <c r="AA1305" s="16">
        <v>27</v>
      </c>
      <c r="AB1305" s="16" t="s">
        <v>455</v>
      </c>
      <c r="AC1305" s="16" t="s">
        <v>455</v>
      </c>
      <c r="AD1305" s="16" t="s">
        <v>455</v>
      </c>
    </row>
    <row r="1306" spans="1:30" s="16" customFormat="1" ht="14.25" customHeight="1">
      <c r="A1306" s="16">
        <v>4559</v>
      </c>
      <c r="B1306" s="16">
        <v>4559</v>
      </c>
      <c r="C1306" s="3">
        <v>41183</v>
      </c>
      <c r="D1306" s="3">
        <v>41228</v>
      </c>
      <c r="E1306" s="16" t="s">
        <v>1307</v>
      </c>
      <c r="F1306" s="16" t="s">
        <v>1308</v>
      </c>
      <c r="G1306" s="16" t="s">
        <v>7801</v>
      </c>
      <c r="H1306" s="16" t="s">
        <v>15649</v>
      </c>
      <c r="I1306" s="3">
        <v>41197</v>
      </c>
      <c r="J1306" s="16" t="s">
        <v>20596</v>
      </c>
      <c r="K1306" s="16" t="s">
        <v>20597</v>
      </c>
      <c r="L1306" s="16" t="s">
        <v>7804</v>
      </c>
      <c r="M1306" s="16" t="s">
        <v>20598</v>
      </c>
      <c r="N1306" s="16" t="s">
        <v>15650</v>
      </c>
      <c r="O1306" s="16" t="s">
        <v>14112</v>
      </c>
      <c r="P1306" s="3">
        <v>41345</v>
      </c>
      <c r="Q1306" s="16" t="s">
        <v>455</v>
      </c>
      <c r="R1306" s="16" t="s">
        <v>15651</v>
      </c>
      <c r="S1306" s="16" t="s">
        <v>11680</v>
      </c>
      <c r="T1306" s="16" t="s">
        <v>14834</v>
      </c>
      <c r="U1306" s="16" t="s">
        <v>15044</v>
      </c>
      <c r="V1306" s="16">
        <v>20</v>
      </c>
      <c r="W1306" s="16">
        <v>43</v>
      </c>
      <c r="X1306" s="16">
        <v>13</v>
      </c>
      <c r="Y1306" s="16">
        <v>42</v>
      </c>
      <c r="Z1306" s="16">
        <v>16</v>
      </c>
      <c r="AA1306" s="16">
        <v>12</v>
      </c>
      <c r="AB1306" s="16" t="s">
        <v>455</v>
      </c>
      <c r="AC1306" s="16" t="s">
        <v>455</v>
      </c>
      <c r="AD1306" s="16" t="s">
        <v>455</v>
      </c>
    </row>
    <row r="1307" spans="1:30" s="16" customFormat="1" ht="14.25" customHeight="1">
      <c r="A1307" s="16">
        <v>5026</v>
      </c>
      <c r="B1307" s="16">
        <v>5026</v>
      </c>
      <c r="C1307" s="3">
        <v>41186</v>
      </c>
      <c r="D1307" s="3">
        <v>41231</v>
      </c>
      <c r="E1307" s="16" t="s">
        <v>1307</v>
      </c>
      <c r="F1307" s="16" t="s">
        <v>1308</v>
      </c>
      <c r="G1307" s="16" t="s">
        <v>8286</v>
      </c>
      <c r="H1307" s="16" t="s">
        <v>9342</v>
      </c>
      <c r="I1307" s="3">
        <v>41226</v>
      </c>
      <c r="J1307" s="16" t="s">
        <v>8287</v>
      </c>
      <c r="K1307" s="16" t="s">
        <v>8288</v>
      </c>
      <c r="L1307" s="16" t="s">
        <v>8289</v>
      </c>
      <c r="M1307" s="16" t="s">
        <v>8290</v>
      </c>
      <c r="N1307" s="16" t="s">
        <v>9343</v>
      </c>
      <c r="O1307" s="16" t="s">
        <v>5264</v>
      </c>
      <c r="P1307" s="3">
        <v>41236</v>
      </c>
      <c r="Q1307" s="16" t="s">
        <v>455</v>
      </c>
      <c r="R1307" s="16" t="s">
        <v>11681</v>
      </c>
      <c r="S1307" s="16" t="s">
        <v>11682</v>
      </c>
      <c r="T1307" s="16" t="s">
        <v>14834</v>
      </c>
      <c r="U1307" s="16" t="s">
        <v>15037</v>
      </c>
      <c r="V1307" s="16">
        <v>22</v>
      </c>
      <c r="W1307" s="16">
        <v>13</v>
      </c>
      <c r="X1307" s="16">
        <v>35</v>
      </c>
      <c r="Y1307" s="16">
        <v>45</v>
      </c>
      <c r="Z1307" s="16">
        <v>42</v>
      </c>
      <c r="AA1307" s="16">
        <v>54</v>
      </c>
      <c r="AB1307" s="16" t="s">
        <v>455</v>
      </c>
      <c r="AC1307" s="16" t="s">
        <v>455</v>
      </c>
      <c r="AD1307" s="16" t="s">
        <v>455</v>
      </c>
    </row>
    <row r="1308" spans="1:30" s="16" customFormat="1" ht="14.25" customHeight="1">
      <c r="A1308" s="16">
        <v>4476</v>
      </c>
      <c r="B1308" s="16">
        <v>4476</v>
      </c>
      <c r="C1308" s="3">
        <v>41186</v>
      </c>
      <c r="D1308" s="3">
        <v>41231</v>
      </c>
      <c r="E1308" s="16" t="s">
        <v>1307</v>
      </c>
      <c r="F1308" s="16" t="s">
        <v>1308</v>
      </c>
      <c r="G1308" s="16" t="s">
        <v>1609</v>
      </c>
      <c r="H1308" s="16" t="s">
        <v>12660</v>
      </c>
      <c r="I1308" s="3">
        <v>41213</v>
      </c>
      <c r="J1308" s="16" t="s">
        <v>8291</v>
      </c>
      <c r="K1308" s="16" t="s">
        <v>8292</v>
      </c>
      <c r="L1308" s="16" t="s">
        <v>4287</v>
      </c>
      <c r="M1308" s="16" t="s">
        <v>8293</v>
      </c>
      <c r="N1308" s="16" t="s">
        <v>12661</v>
      </c>
      <c r="O1308" s="16" t="s">
        <v>6137</v>
      </c>
      <c r="P1308" s="3">
        <v>41256</v>
      </c>
      <c r="Q1308" s="16" t="s">
        <v>15323</v>
      </c>
      <c r="R1308" s="16" t="s">
        <v>12662</v>
      </c>
      <c r="S1308" s="16" t="s">
        <v>11683</v>
      </c>
      <c r="T1308" s="16" t="s">
        <v>14834</v>
      </c>
      <c r="U1308" s="16" t="s">
        <v>15087</v>
      </c>
      <c r="V1308" s="16">
        <v>19</v>
      </c>
      <c r="W1308" s="16">
        <v>52</v>
      </c>
      <c r="X1308" s="16">
        <v>38</v>
      </c>
      <c r="Y1308" s="16">
        <v>43</v>
      </c>
      <c r="Z1308" s="16">
        <v>21</v>
      </c>
      <c r="AA1308" s="16">
        <v>46</v>
      </c>
      <c r="AB1308" s="16" t="s">
        <v>455</v>
      </c>
      <c r="AC1308" s="16" t="s">
        <v>455</v>
      </c>
      <c r="AD1308" s="16" t="s">
        <v>455</v>
      </c>
    </row>
    <row r="1309" spans="1:30" s="16" customFormat="1" ht="14.25" customHeight="1">
      <c r="A1309" s="16">
        <v>4609</v>
      </c>
      <c r="B1309" s="16">
        <v>4609</v>
      </c>
      <c r="C1309" s="3">
        <v>41186</v>
      </c>
      <c r="D1309" s="3">
        <v>41234</v>
      </c>
      <c r="E1309" s="16" t="s">
        <v>1307</v>
      </c>
      <c r="F1309" s="16" t="s">
        <v>1308</v>
      </c>
      <c r="G1309" s="16" t="s">
        <v>6712</v>
      </c>
      <c r="H1309" s="16" t="s">
        <v>13204</v>
      </c>
      <c r="I1309" s="3">
        <v>41236</v>
      </c>
      <c r="J1309" s="16" t="s">
        <v>8294</v>
      </c>
      <c r="K1309" s="16" t="s">
        <v>8905</v>
      </c>
      <c r="L1309" s="16" t="s">
        <v>6715</v>
      </c>
      <c r="M1309" s="16" t="s">
        <v>8906</v>
      </c>
      <c r="N1309" s="16" t="s">
        <v>15324</v>
      </c>
      <c r="O1309" s="16" t="s">
        <v>9302</v>
      </c>
      <c r="P1309" s="3">
        <v>41326</v>
      </c>
      <c r="Q1309" s="28" t="s">
        <v>8907</v>
      </c>
      <c r="R1309" s="16" t="s">
        <v>13205</v>
      </c>
      <c r="S1309" s="16" t="s">
        <v>11684</v>
      </c>
      <c r="T1309" s="16" t="s">
        <v>14834</v>
      </c>
      <c r="U1309" s="16" t="s">
        <v>14969</v>
      </c>
      <c r="V1309" s="16">
        <v>18</v>
      </c>
      <c r="W1309" s="16">
        <v>29</v>
      </c>
      <c r="X1309" s="16">
        <v>45</v>
      </c>
      <c r="Y1309" s="16">
        <v>41</v>
      </c>
      <c r="Z1309" s="16">
        <v>6</v>
      </c>
      <c r="AA1309" s="16">
        <v>32</v>
      </c>
      <c r="AB1309" s="16" t="s">
        <v>455</v>
      </c>
      <c r="AC1309" s="16" t="s">
        <v>455</v>
      </c>
      <c r="AD1309" s="16" t="s">
        <v>455</v>
      </c>
    </row>
    <row r="1310" spans="1:30" s="16" customFormat="1" ht="14.25" customHeight="1">
      <c r="A1310" s="16">
        <v>4608</v>
      </c>
      <c r="B1310" s="16">
        <v>4608</v>
      </c>
      <c r="C1310" s="3">
        <v>41186</v>
      </c>
      <c r="D1310" s="3">
        <v>41270</v>
      </c>
      <c r="E1310" s="16" t="s">
        <v>1307</v>
      </c>
      <c r="F1310" s="16" t="s">
        <v>1308</v>
      </c>
      <c r="G1310" s="16" t="s">
        <v>8295</v>
      </c>
      <c r="H1310" s="16" t="s">
        <v>12156</v>
      </c>
      <c r="I1310" s="3">
        <v>41232</v>
      </c>
      <c r="J1310" s="16" t="s">
        <v>8296</v>
      </c>
      <c r="K1310" s="16" t="s">
        <v>8297</v>
      </c>
      <c r="L1310" s="16" t="s">
        <v>8298</v>
      </c>
      <c r="M1310" s="16" t="s">
        <v>8299</v>
      </c>
      <c r="N1310" s="16" t="s">
        <v>12663</v>
      </c>
      <c r="O1310" s="16" t="s">
        <v>3837</v>
      </c>
      <c r="P1310" s="3">
        <v>41254</v>
      </c>
      <c r="Q1310" s="28" t="s">
        <v>9187</v>
      </c>
      <c r="R1310" s="16" t="s">
        <v>12157</v>
      </c>
      <c r="S1310" s="16" t="s">
        <v>11685</v>
      </c>
      <c r="T1310" s="16" t="s">
        <v>14834</v>
      </c>
      <c r="U1310" s="16" t="s">
        <v>15037</v>
      </c>
      <c r="V1310" s="16">
        <v>15</v>
      </c>
      <c r="W1310" s="16">
        <v>19</v>
      </c>
      <c r="X1310" s="16">
        <v>7</v>
      </c>
      <c r="Y1310" s="16">
        <v>41</v>
      </c>
      <c r="Z1310" s="16">
        <v>45</v>
      </c>
      <c r="AA1310" s="16">
        <v>22</v>
      </c>
      <c r="AB1310" s="16" t="s">
        <v>455</v>
      </c>
      <c r="AC1310" s="16" t="s">
        <v>455</v>
      </c>
      <c r="AD1310" s="16" t="s">
        <v>455</v>
      </c>
    </row>
    <row r="1311" spans="1:30" s="16" customFormat="1" ht="14.25" customHeight="1">
      <c r="A1311" s="16">
        <v>4607</v>
      </c>
      <c r="B1311" s="16">
        <v>4607</v>
      </c>
      <c r="C1311" s="3">
        <v>41186</v>
      </c>
      <c r="D1311" s="3">
        <v>41231</v>
      </c>
      <c r="E1311" s="16" t="s">
        <v>1307</v>
      </c>
      <c r="F1311" s="16" t="s">
        <v>1308</v>
      </c>
      <c r="G1311" s="16" t="s">
        <v>8300</v>
      </c>
      <c r="H1311" s="16" t="s">
        <v>13206</v>
      </c>
      <c r="I1311" s="3">
        <v>41213</v>
      </c>
      <c r="J1311" s="16" t="s">
        <v>8301</v>
      </c>
      <c r="K1311" s="16" t="s">
        <v>8302</v>
      </c>
      <c r="L1311" s="16" t="s">
        <v>8303</v>
      </c>
      <c r="M1311" s="16" t="s">
        <v>8304</v>
      </c>
      <c r="N1311" s="16" t="s">
        <v>13207</v>
      </c>
      <c r="O1311" s="16" t="s">
        <v>9206</v>
      </c>
      <c r="P1311" s="3">
        <v>41261</v>
      </c>
      <c r="Q1311" s="16" t="s">
        <v>455</v>
      </c>
      <c r="R1311" s="16" t="s">
        <v>13208</v>
      </c>
      <c r="S1311" s="16" t="s">
        <v>11686</v>
      </c>
      <c r="T1311" s="16" t="s">
        <v>14834</v>
      </c>
      <c r="U1311" s="16" t="s">
        <v>14867</v>
      </c>
      <c r="V1311" s="16">
        <v>16</v>
      </c>
      <c r="W1311" s="16">
        <v>30</v>
      </c>
      <c r="X1311" s="16">
        <v>18</v>
      </c>
      <c r="Y1311" s="16">
        <v>46</v>
      </c>
      <c r="Z1311" s="16">
        <v>29</v>
      </c>
      <c r="AA1311" s="16">
        <v>30</v>
      </c>
      <c r="AB1311" s="16" t="s">
        <v>455</v>
      </c>
      <c r="AC1311" s="16" t="s">
        <v>455</v>
      </c>
      <c r="AD1311" s="16" t="s">
        <v>455</v>
      </c>
    </row>
    <row r="1312" spans="1:30" s="16" customFormat="1" ht="14.25" customHeight="1">
      <c r="A1312" s="16">
        <v>4605</v>
      </c>
      <c r="B1312" s="16">
        <v>4605</v>
      </c>
      <c r="C1312" s="3">
        <v>41186</v>
      </c>
      <c r="D1312" s="3">
        <v>41402</v>
      </c>
      <c r="E1312" s="16" t="s">
        <v>1307</v>
      </c>
      <c r="F1312" s="16" t="s">
        <v>1308</v>
      </c>
      <c r="G1312" s="16" t="s">
        <v>7446</v>
      </c>
      <c r="H1312" s="16" t="s">
        <v>19901</v>
      </c>
      <c r="I1312" s="3">
        <v>41236</v>
      </c>
      <c r="J1312" s="16" t="s">
        <v>8305</v>
      </c>
      <c r="K1312" s="16" t="s">
        <v>12793</v>
      </c>
      <c r="L1312" s="16" t="s">
        <v>7448</v>
      </c>
      <c r="M1312" s="16" t="s">
        <v>8908</v>
      </c>
      <c r="N1312" s="16" t="s">
        <v>19902</v>
      </c>
      <c r="O1312" s="16" t="s">
        <v>19882</v>
      </c>
      <c r="P1312" s="3">
        <v>41452</v>
      </c>
      <c r="Q1312" s="28" t="s">
        <v>18452</v>
      </c>
      <c r="R1312" s="16" t="s">
        <v>19903</v>
      </c>
      <c r="S1312" s="16" t="s">
        <v>11687</v>
      </c>
      <c r="T1312" s="16" t="s">
        <v>14834</v>
      </c>
      <c r="U1312" s="16" t="s">
        <v>18318</v>
      </c>
      <c r="V1312" s="16">
        <v>18</v>
      </c>
      <c r="W1312" s="16">
        <v>51</v>
      </c>
      <c r="X1312" s="16">
        <v>46</v>
      </c>
      <c r="Y1312" s="16">
        <v>48</v>
      </c>
      <c r="Z1312" s="16">
        <v>52</v>
      </c>
      <c r="AA1312" s="16">
        <v>56</v>
      </c>
      <c r="AB1312" s="16" t="s">
        <v>455</v>
      </c>
      <c r="AC1312" s="16" t="s">
        <v>455</v>
      </c>
      <c r="AD1312" s="16" t="s">
        <v>455</v>
      </c>
    </row>
    <row r="1313" spans="1:30" s="16" customFormat="1" ht="14.25" customHeight="1">
      <c r="A1313" s="16">
        <v>4604</v>
      </c>
      <c r="B1313" s="16">
        <v>4604</v>
      </c>
      <c r="C1313" s="3">
        <v>41186</v>
      </c>
      <c r="D1313" s="3">
        <v>41231</v>
      </c>
      <c r="E1313" s="16" t="s">
        <v>1307</v>
      </c>
      <c r="F1313" s="16" t="s">
        <v>1308</v>
      </c>
      <c r="G1313" s="16" t="s">
        <v>8306</v>
      </c>
      <c r="H1313" s="16" t="s">
        <v>11976</v>
      </c>
      <c r="I1313" s="3">
        <v>41213</v>
      </c>
      <c r="J1313" s="16" t="s">
        <v>8307</v>
      </c>
      <c r="K1313" s="16" t="s">
        <v>8308</v>
      </c>
      <c r="L1313" s="16" t="s">
        <v>8309</v>
      </c>
      <c r="M1313" s="16" t="s">
        <v>8310</v>
      </c>
      <c r="N1313" s="16" t="s">
        <v>12158</v>
      </c>
      <c r="O1313" s="16" t="s">
        <v>4884</v>
      </c>
      <c r="P1313" s="3">
        <v>41250</v>
      </c>
      <c r="Q1313" s="28" t="s">
        <v>455</v>
      </c>
      <c r="R1313" s="16" t="s">
        <v>11977</v>
      </c>
      <c r="S1313" s="16" t="s">
        <v>11688</v>
      </c>
      <c r="T1313" s="16" t="s">
        <v>14834</v>
      </c>
      <c r="U1313" s="16" t="s">
        <v>14853</v>
      </c>
      <c r="V1313" s="16">
        <v>19</v>
      </c>
      <c r="W1313" s="16">
        <v>50</v>
      </c>
      <c r="X1313" s="16">
        <v>40</v>
      </c>
      <c r="Y1313" s="16">
        <v>45</v>
      </c>
      <c r="Z1313" s="16">
        <v>24</v>
      </c>
      <c r="AA1313" s="16">
        <v>39</v>
      </c>
      <c r="AB1313" s="16" t="s">
        <v>455</v>
      </c>
      <c r="AC1313" s="16" t="s">
        <v>455</v>
      </c>
      <c r="AD1313" s="16" t="s">
        <v>455</v>
      </c>
    </row>
    <row r="1314" spans="1:30" s="16" customFormat="1" ht="14.25" customHeight="1">
      <c r="A1314" s="16">
        <v>4603</v>
      </c>
      <c r="B1314" s="16">
        <v>4603</v>
      </c>
      <c r="C1314" s="3">
        <v>41186</v>
      </c>
      <c r="D1314" s="3">
        <v>41285</v>
      </c>
      <c r="E1314" s="16" t="s">
        <v>1307</v>
      </c>
      <c r="F1314" s="16" t="s">
        <v>14084</v>
      </c>
      <c r="G1314" s="16" t="s">
        <v>8311</v>
      </c>
      <c r="H1314" s="16" t="s">
        <v>19904</v>
      </c>
      <c r="I1314" s="3">
        <v>41213</v>
      </c>
      <c r="J1314" s="16" t="s">
        <v>8312</v>
      </c>
      <c r="K1314" s="16" t="s">
        <v>18002</v>
      </c>
      <c r="L1314" s="16" t="s">
        <v>8313</v>
      </c>
      <c r="M1314" s="16" t="s">
        <v>12794</v>
      </c>
      <c r="N1314" s="16" t="s">
        <v>19905</v>
      </c>
      <c r="O1314" s="16" t="s">
        <v>12721</v>
      </c>
      <c r="P1314" s="16">
        <v>41519</v>
      </c>
      <c r="Q1314" s="28" t="s">
        <v>18003</v>
      </c>
      <c r="R1314" s="16" t="s">
        <v>19906</v>
      </c>
      <c r="S1314" s="16" t="s">
        <v>11689</v>
      </c>
      <c r="T1314" s="16" t="s">
        <v>14834</v>
      </c>
      <c r="U1314" s="16" t="s">
        <v>17564</v>
      </c>
      <c r="V1314" s="16">
        <v>16</v>
      </c>
      <c r="W1314" s="16">
        <v>15</v>
      </c>
      <c r="X1314" s="16">
        <v>40</v>
      </c>
      <c r="Y1314" s="16">
        <v>44</v>
      </c>
      <c r="Z1314" s="16">
        <v>9</v>
      </c>
      <c r="AA1314" s="16">
        <v>90</v>
      </c>
      <c r="AB1314" s="16" t="s">
        <v>455</v>
      </c>
      <c r="AC1314" s="16" t="s">
        <v>455</v>
      </c>
      <c r="AD1314" s="16" t="s">
        <v>455</v>
      </c>
    </row>
    <row r="1315" spans="1:30" s="16" customFormat="1" ht="14.25" customHeight="1">
      <c r="A1315" s="16">
        <v>4602</v>
      </c>
      <c r="B1315" s="16">
        <v>4602</v>
      </c>
      <c r="C1315" s="3">
        <v>41186</v>
      </c>
      <c r="D1315" s="3">
        <v>41231</v>
      </c>
      <c r="E1315" s="16" t="s">
        <v>1307</v>
      </c>
      <c r="F1315" s="16" t="s">
        <v>1308</v>
      </c>
      <c r="G1315" s="16" t="s">
        <v>8314</v>
      </c>
      <c r="H1315" s="16" t="s">
        <v>13573</v>
      </c>
      <c r="I1315" s="3">
        <v>41213</v>
      </c>
      <c r="J1315" s="16" t="s">
        <v>8315</v>
      </c>
      <c r="K1315" s="16" t="s">
        <v>12795</v>
      </c>
      <c r="L1315" s="16" t="s">
        <v>8316</v>
      </c>
      <c r="M1315" s="16" t="s">
        <v>8317</v>
      </c>
      <c r="N1315" s="16" t="s">
        <v>13574</v>
      </c>
      <c r="O1315" s="16" t="s">
        <v>7177</v>
      </c>
      <c r="P1315" s="3">
        <v>41277</v>
      </c>
      <c r="Q1315" s="28" t="s">
        <v>455</v>
      </c>
      <c r="R1315" s="16" t="s">
        <v>13575</v>
      </c>
      <c r="S1315" s="16" t="s">
        <v>11690</v>
      </c>
      <c r="T1315" s="16" t="s">
        <v>3997</v>
      </c>
      <c r="U1315" s="16" t="s">
        <v>15128</v>
      </c>
      <c r="V1315" s="16">
        <v>20</v>
      </c>
      <c r="W1315" s="16">
        <v>16</v>
      </c>
      <c r="X1315" s="16">
        <v>56</v>
      </c>
      <c r="Y1315" s="16">
        <v>42</v>
      </c>
      <c r="Z1315" s="16">
        <v>20</v>
      </c>
      <c r="AA1315" s="16">
        <v>30</v>
      </c>
      <c r="AB1315" s="16" t="s">
        <v>455</v>
      </c>
      <c r="AC1315" s="16" t="s">
        <v>455</v>
      </c>
      <c r="AD1315" s="16" t="s">
        <v>455</v>
      </c>
    </row>
    <row r="1316" spans="1:30" s="16" customFormat="1" ht="14.25" customHeight="1">
      <c r="A1316" s="16">
        <v>4601</v>
      </c>
      <c r="B1316" s="16">
        <v>4601</v>
      </c>
      <c r="C1316" s="3">
        <v>41186</v>
      </c>
      <c r="D1316" s="3">
        <v>41231</v>
      </c>
      <c r="E1316" s="16" t="s">
        <v>1307</v>
      </c>
      <c r="F1316" s="16" t="s">
        <v>1540</v>
      </c>
      <c r="G1316" s="16" t="s">
        <v>8318</v>
      </c>
      <c r="H1316" s="16" t="s">
        <v>15794</v>
      </c>
      <c r="I1316" s="3">
        <v>41213</v>
      </c>
      <c r="J1316" s="16" t="s">
        <v>8319</v>
      </c>
      <c r="K1316" s="16" t="s">
        <v>8320</v>
      </c>
      <c r="L1316" s="16" t="s">
        <v>13387</v>
      </c>
      <c r="M1316" s="16" t="s">
        <v>8321</v>
      </c>
      <c r="N1316" s="16" t="s">
        <v>15795</v>
      </c>
      <c r="O1316" s="16" t="s">
        <v>3717</v>
      </c>
      <c r="P1316" s="3">
        <v>41358</v>
      </c>
      <c r="Q1316" s="28" t="s">
        <v>455</v>
      </c>
      <c r="R1316" s="16" t="s">
        <v>15796</v>
      </c>
      <c r="S1316" s="16" t="s">
        <v>11691</v>
      </c>
      <c r="T1316" s="16" t="s">
        <v>14834</v>
      </c>
      <c r="U1316" s="16" t="s">
        <v>15797</v>
      </c>
      <c r="V1316" s="16">
        <v>14</v>
      </c>
      <c r="W1316" s="16">
        <v>51</v>
      </c>
      <c r="X1316" s="16">
        <v>17</v>
      </c>
      <c r="Y1316" s="16">
        <v>43</v>
      </c>
      <c r="Z1316" s="16">
        <v>55</v>
      </c>
      <c r="AA1316" s="16">
        <v>19</v>
      </c>
      <c r="AB1316" s="16" t="s">
        <v>455</v>
      </c>
      <c r="AC1316" s="16" t="s">
        <v>455</v>
      </c>
      <c r="AD1316" s="16" t="s">
        <v>455</v>
      </c>
    </row>
    <row r="1317" spans="1:30" s="16" customFormat="1" ht="14.25" customHeight="1">
      <c r="A1317" s="16">
        <v>4600</v>
      </c>
      <c r="B1317" s="16">
        <v>4600</v>
      </c>
      <c r="C1317" s="3">
        <v>41186</v>
      </c>
      <c r="D1317" s="3">
        <v>41231</v>
      </c>
      <c r="E1317" s="16" t="s">
        <v>1307</v>
      </c>
      <c r="F1317" s="16" t="s">
        <v>1308</v>
      </c>
      <c r="G1317" s="16" t="s">
        <v>8322</v>
      </c>
      <c r="H1317" s="16" t="s">
        <v>11692</v>
      </c>
      <c r="I1317" s="3">
        <v>41213</v>
      </c>
      <c r="J1317" s="16" t="s">
        <v>8323</v>
      </c>
      <c r="K1317" s="16" t="s">
        <v>8324</v>
      </c>
      <c r="L1317" s="16" t="s">
        <v>8325</v>
      </c>
      <c r="M1317" s="16" t="s">
        <v>8326</v>
      </c>
      <c r="N1317" s="16" t="s">
        <v>11693</v>
      </c>
      <c r="O1317" s="16" t="s">
        <v>5620</v>
      </c>
      <c r="P1317" s="3">
        <v>41246</v>
      </c>
      <c r="Q1317" s="28" t="s">
        <v>455</v>
      </c>
      <c r="R1317" s="16" t="s">
        <v>11694</v>
      </c>
      <c r="S1317" s="16" t="s">
        <v>11695</v>
      </c>
      <c r="T1317" s="16" t="s">
        <v>3997</v>
      </c>
      <c r="U1317" s="16" t="s">
        <v>15129</v>
      </c>
      <c r="V1317" s="16">
        <v>18</v>
      </c>
      <c r="W1317" s="16">
        <v>28</v>
      </c>
      <c r="X1317" s="16">
        <v>22</v>
      </c>
      <c r="Y1317" s="16">
        <v>43</v>
      </c>
      <c r="Z1317" s="16">
        <v>3</v>
      </c>
      <c r="AA1317" s="16">
        <v>35</v>
      </c>
      <c r="AB1317" s="16" t="s">
        <v>455</v>
      </c>
      <c r="AC1317" s="16" t="s">
        <v>455</v>
      </c>
      <c r="AD1317" s="16" t="s">
        <v>455</v>
      </c>
    </row>
    <row r="1318" spans="1:30" s="16" customFormat="1" ht="14.25" customHeight="1">
      <c r="A1318" s="16">
        <v>4599</v>
      </c>
      <c r="B1318" s="16">
        <v>4599</v>
      </c>
      <c r="C1318" s="3">
        <v>41186</v>
      </c>
      <c r="D1318" s="3">
        <v>41232</v>
      </c>
      <c r="E1318" s="16" t="s">
        <v>1307</v>
      </c>
      <c r="F1318" s="16" t="s">
        <v>1308</v>
      </c>
      <c r="G1318" s="16" t="s">
        <v>6704</v>
      </c>
      <c r="H1318" s="16" t="s">
        <v>9144</v>
      </c>
      <c r="I1318" s="3">
        <v>41213</v>
      </c>
      <c r="J1318" s="16" t="s">
        <v>8327</v>
      </c>
      <c r="K1318" s="16" t="s">
        <v>8589</v>
      </c>
      <c r="L1318" s="16" t="s">
        <v>6707</v>
      </c>
      <c r="M1318" s="16" t="s">
        <v>8328</v>
      </c>
      <c r="N1318" s="16" t="s">
        <v>9145</v>
      </c>
      <c r="O1318" s="16" t="s">
        <v>4884</v>
      </c>
      <c r="P1318" s="3">
        <v>41222</v>
      </c>
      <c r="Q1318" s="28" t="s">
        <v>8590</v>
      </c>
      <c r="R1318" s="16" t="s">
        <v>11696</v>
      </c>
      <c r="S1318" s="16" t="s">
        <v>11697</v>
      </c>
      <c r="T1318" s="16" t="s">
        <v>3997</v>
      </c>
      <c r="U1318" s="16" t="s">
        <v>15130</v>
      </c>
      <c r="V1318" s="16">
        <v>22</v>
      </c>
      <c r="W1318" s="16">
        <v>26</v>
      </c>
      <c r="X1318" s="16">
        <v>55</v>
      </c>
      <c r="Y1318" s="16">
        <v>45</v>
      </c>
      <c r="Z1318" s="16">
        <v>9</v>
      </c>
      <c r="AA1318" s="16">
        <v>53</v>
      </c>
      <c r="AB1318" s="16" t="s">
        <v>455</v>
      </c>
      <c r="AC1318" s="16" t="s">
        <v>455</v>
      </c>
      <c r="AD1318" s="16" t="s">
        <v>455</v>
      </c>
    </row>
    <row r="1319" spans="1:30" s="16" customFormat="1" ht="14.25" customHeight="1">
      <c r="A1319" s="16">
        <v>4598</v>
      </c>
      <c r="B1319" s="16">
        <v>4598</v>
      </c>
      <c r="C1319" s="3">
        <v>41186</v>
      </c>
      <c r="D1319" s="3">
        <v>41402</v>
      </c>
      <c r="E1319" s="16" t="s">
        <v>1307</v>
      </c>
      <c r="F1319" s="16" t="s">
        <v>1308</v>
      </c>
      <c r="G1319" s="16" t="s">
        <v>8329</v>
      </c>
      <c r="H1319" s="16" t="s">
        <v>20072</v>
      </c>
      <c r="I1319" s="3">
        <v>41211</v>
      </c>
      <c r="J1319" s="16" t="s">
        <v>8330</v>
      </c>
      <c r="K1319" s="16" t="s">
        <v>8331</v>
      </c>
      <c r="L1319" s="16" t="s">
        <v>8332</v>
      </c>
      <c r="M1319" s="16" t="s">
        <v>8333</v>
      </c>
      <c r="N1319" s="16" t="s">
        <v>20073</v>
      </c>
      <c r="O1319" s="16" t="s">
        <v>19787</v>
      </c>
      <c r="P1319" s="3">
        <v>41453</v>
      </c>
      <c r="Q1319" s="28" t="s">
        <v>18453</v>
      </c>
      <c r="R1319" s="16" t="s">
        <v>11698</v>
      </c>
      <c r="S1319" s="16" t="s">
        <v>11698</v>
      </c>
      <c r="T1319" s="16" t="s">
        <v>14834</v>
      </c>
      <c r="U1319" s="16" t="s">
        <v>15400</v>
      </c>
      <c r="V1319" s="16">
        <v>21</v>
      </c>
      <c r="W1319" s="16">
        <v>41</v>
      </c>
      <c r="X1319" s="16">
        <v>83</v>
      </c>
      <c r="Y1319" s="16">
        <v>42</v>
      </c>
      <c r="Z1319" s="16">
        <v>57</v>
      </c>
      <c r="AA1319" s="16">
        <v>55</v>
      </c>
      <c r="AB1319" s="16" t="s">
        <v>455</v>
      </c>
      <c r="AC1319" s="16" t="s">
        <v>455</v>
      </c>
      <c r="AD1319" s="16" t="s">
        <v>455</v>
      </c>
    </row>
    <row r="1320" spans="1:30" s="16" customFormat="1" ht="14.25" customHeight="1">
      <c r="A1320" s="16">
        <v>4597</v>
      </c>
      <c r="B1320" s="16">
        <v>4597</v>
      </c>
      <c r="C1320" s="3">
        <v>41186</v>
      </c>
      <c r="D1320" s="3">
        <v>41231</v>
      </c>
      <c r="E1320" s="16" t="s">
        <v>1307</v>
      </c>
      <c r="F1320" s="16" t="s">
        <v>1308</v>
      </c>
      <c r="G1320" s="16" t="s">
        <v>8334</v>
      </c>
      <c r="H1320" s="16" t="s">
        <v>11699</v>
      </c>
      <c r="I1320" s="3">
        <v>41213</v>
      </c>
      <c r="J1320" s="16" t="s">
        <v>8335</v>
      </c>
      <c r="K1320" s="16" t="s">
        <v>15798</v>
      </c>
      <c r="L1320" s="16" t="s">
        <v>8336</v>
      </c>
      <c r="M1320" s="16">
        <v>3232921263</v>
      </c>
      <c r="N1320" s="16" t="s">
        <v>11875</v>
      </c>
      <c r="O1320" s="16" t="s">
        <v>11843</v>
      </c>
      <c r="P1320" s="3">
        <v>41248</v>
      </c>
      <c r="Q1320" s="28" t="s">
        <v>455</v>
      </c>
      <c r="R1320" s="16" t="s">
        <v>11700</v>
      </c>
      <c r="S1320" s="16" t="s">
        <v>11701</v>
      </c>
      <c r="T1320" s="16" t="s">
        <v>3997</v>
      </c>
      <c r="U1320" s="16" t="s">
        <v>15085</v>
      </c>
      <c r="V1320" s="16">
        <v>18</v>
      </c>
      <c r="W1320" s="16">
        <v>30</v>
      </c>
      <c r="X1320" s="16">
        <v>31</v>
      </c>
      <c r="Y1320" s="16">
        <v>42</v>
      </c>
      <c r="Z1320" s="16">
        <v>5</v>
      </c>
      <c r="AA1320" s="16">
        <v>0</v>
      </c>
      <c r="AB1320" s="16" t="s">
        <v>455</v>
      </c>
      <c r="AC1320" s="16" t="s">
        <v>455</v>
      </c>
      <c r="AD1320" s="16" t="s">
        <v>455</v>
      </c>
    </row>
    <row r="1321" spans="1:30" s="16" customFormat="1" ht="14.25" customHeight="1">
      <c r="A1321" s="16">
        <v>4596</v>
      </c>
      <c r="B1321" s="16">
        <v>4596</v>
      </c>
      <c r="C1321" s="3">
        <v>41186</v>
      </c>
      <c r="D1321" s="3">
        <v>41231</v>
      </c>
      <c r="E1321" s="16" t="s">
        <v>1307</v>
      </c>
      <c r="F1321" s="16" t="s">
        <v>1308</v>
      </c>
      <c r="G1321" s="16" t="s">
        <v>8337</v>
      </c>
      <c r="H1321" s="16" t="s">
        <v>9344</v>
      </c>
      <c r="I1321" s="3">
        <v>41225</v>
      </c>
      <c r="J1321" s="16" t="s">
        <v>8338</v>
      </c>
      <c r="K1321" s="16" t="s">
        <v>8339</v>
      </c>
      <c r="L1321" s="16" t="s">
        <v>8340</v>
      </c>
      <c r="M1321" s="16" t="s">
        <v>8341</v>
      </c>
      <c r="N1321" s="16" t="s">
        <v>9345</v>
      </c>
      <c r="O1321" s="16" t="s">
        <v>6232</v>
      </c>
      <c r="P1321" s="3">
        <v>41235</v>
      </c>
      <c r="Q1321" s="28" t="s">
        <v>455</v>
      </c>
      <c r="R1321" s="16" t="s">
        <v>11702</v>
      </c>
      <c r="S1321" s="16" t="s">
        <v>11703</v>
      </c>
      <c r="T1321" s="16" t="s">
        <v>3997</v>
      </c>
      <c r="U1321" s="16" t="s">
        <v>14982</v>
      </c>
      <c r="V1321" s="16">
        <v>21</v>
      </c>
      <c r="W1321" s="16">
        <v>58</v>
      </c>
      <c r="X1321" s="16">
        <v>22</v>
      </c>
      <c r="Y1321" s="16">
        <v>45</v>
      </c>
      <c r="Z1321" s="16">
        <v>20</v>
      </c>
      <c r="AA1321" s="16">
        <v>47</v>
      </c>
      <c r="AB1321" s="16" t="s">
        <v>455</v>
      </c>
      <c r="AC1321" s="16" t="s">
        <v>455</v>
      </c>
      <c r="AD1321" s="16" t="s">
        <v>455</v>
      </c>
    </row>
    <row r="1322" spans="1:30" s="16" customFormat="1" ht="14.25" customHeight="1">
      <c r="A1322" s="16">
        <v>4595</v>
      </c>
      <c r="B1322" s="16">
        <v>4595</v>
      </c>
      <c r="C1322" s="3">
        <v>41186</v>
      </c>
      <c r="D1322" s="3">
        <v>41232</v>
      </c>
      <c r="E1322" s="16" t="s">
        <v>1307</v>
      </c>
      <c r="F1322" s="16" t="s">
        <v>11847</v>
      </c>
      <c r="G1322" s="16" t="s">
        <v>8342</v>
      </c>
      <c r="H1322" s="16" t="s">
        <v>12796</v>
      </c>
      <c r="I1322" s="3">
        <v>41213</v>
      </c>
      <c r="J1322" s="16" t="s">
        <v>8343</v>
      </c>
      <c r="K1322" s="16" t="s">
        <v>8591</v>
      </c>
      <c r="L1322" s="16" t="s">
        <v>8344</v>
      </c>
      <c r="M1322" s="16" t="s">
        <v>8592</v>
      </c>
      <c r="N1322" s="16" t="s">
        <v>12797</v>
      </c>
      <c r="O1322" s="16" t="s">
        <v>12798</v>
      </c>
      <c r="P1322" s="3">
        <v>41256</v>
      </c>
      <c r="Q1322" s="28" t="s">
        <v>8593</v>
      </c>
      <c r="R1322" s="16" t="s">
        <v>12799</v>
      </c>
      <c r="S1322" s="16" t="s">
        <v>11704</v>
      </c>
      <c r="T1322" s="16" t="s">
        <v>14834</v>
      </c>
      <c r="U1322" s="16" t="s">
        <v>14920</v>
      </c>
      <c r="V1322" s="16">
        <v>21</v>
      </c>
      <c r="W1322" s="16">
        <v>17</v>
      </c>
      <c r="X1322" s="16">
        <v>53</v>
      </c>
      <c r="Y1322" s="16">
        <v>46</v>
      </c>
      <c r="Z1322" s="16">
        <v>34</v>
      </c>
      <c r="AA1322" s="16">
        <v>52</v>
      </c>
      <c r="AB1322" s="16" t="s">
        <v>455</v>
      </c>
      <c r="AC1322" s="16" t="s">
        <v>455</v>
      </c>
      <c r="AD1322" s="16" t="s">
        <v>455</v>
      </c>
    </row>
    <row r="1323" spans="1:30" s="16" customFormat="1" ht="14.25" customHeight="1">
      <c r="A1323" s="16">
        <v>4594</v>
      </c>
      <c r="B1323" s="16">
        <v>4594</v>
      </c>
      <c r="C1323" s="3">
        <v>41186</v>
      </c>
      <c r="D1323" s="3">
        <v>41231</v>
      </c>
      <c r="E1323" s="16" t="s">
        <v>1307</v>
      </c>
      <c r="F1323" s="16" t="s">
        <v>1308</v>
      </c>
      <c r="G1323" s="16" t="s">
        <v>8345</v>
      </c>
      <c r="H1323" s="16" t="s">
        <v>13209</v>
      </c>
      <c r="I1323" s="3">
        <v>41213</v>
      </c>
      <c r="J1323" s="16" t="s">
        <v>8346</v>
      </c>
      <c r="K1323" s="16" t="s">
        <v>8347</v>
      </c>
      <c r="L1323" s="16" t="s">
        <v>8348</v>
      </c>
      <c r="M1323" s="16" t="s">
        <v>8349</v>
      </c>
      <c r="N1323" s="16" t="s">
        <v>13210</v>
      </c>
      <c r="O1323" s="16" t="s">
        <v>3837</v>
      </c>
      <c r="P1323" s="3">
        <v>41262</v>
      </c>
      <c r="Q1323" s="28" t="s">
        <v>455</v>
      </c>
      <c r="R1323" s="16" t="s">
        <v>13211</v>
      </c>
      <c r="S1323" s="16" t="s">
        <v>11705</v>
      </c>
      <c r="T1323" s="16" t="s">
        <v>14834</v>
      </c>
      <c r="U1323" s="16" t="s">
        <v>14926</v>
      </c>
      <c r="V1323" s="16">
        <v>16</v>
      </c>
      <c r="W1323" s="16">
        <v>50</v>
      </c>
      <c r="X1323" s="16">
        <v>43</v>
      </c>
      <c r="Y1323" s="16">
        <v>43</v>
      </c>
      <c r="Z1323" s="16">
        <v>35</v>
      </c>
      <c r="AA1323" s="16">
        <v>17</v>
      </c>
      <c r="AB1323" s="16" t="s">
        <v>455</v>
      </c>
      <c r="AC1323" s="16" t="s">
        <v>455</v>
      </c>
      <c r="AD1323" s="16" t="s">
        <v>455</v>
      </c>
    </row>
    <row r="1324" spans="1:30" s="16" customFormat="1" ht="14.25" customHeight="1">
      <c r="A1324" s="16">
        <v>4593</v>
      </c>
      <c r="B1324" s="16">
        <v>4593</v>
      </c>
      <c r="C1324" s="3">
        <v>41186</v>
      </c>
      <c r="D1324" s="3">
        <v>41231</v>
      </c>
      <c r="E1324" s="16" t="s">
        <v>1307</v>
      </c>
      <c r="F1324" s="16" t="s">
        <v>1308</v>
      </c>
      <c r="G1324" s="16" t="s">
        <v>8350</v>
      </c>
      <c r="H1324" s="16" t="s">
        <v>13212</v>
      </c>
      <c r="I1324" s="3">
        <v>41213</v>
      </c>
      <c r="J1324" s="16" t="s">
        <v>8351</v>
      </c>
      <c r="K1324" s="16" t="s">
        <v>8352</v>
      </c>
      <c r="L1324" s="16" t="s">
        <v>8353</v>
      </c>
      <c r="M1324" s="16" t="s">
        <v>8354</v>
      </c>
      <c r="N1324" s="16" t="s">
        <v>13213</v>
      </c>
      <c r="O1324" s="16" t="s">
        <v>8614</v>
      </c>
      <c r="P1324" s="3">
        <v>41263</v>
      </c>
      <c r="Q1324" s="28" t="s">
        <v>455</v>
      </c>
      <c r="R1324" s="16" t="s">
        <v>13214</v>
      </c>
      <c r="S1324" s="16" t="s">
        <v>11706</v>
      </c>
      <c r="T1324" s="16" t="s">
        <v>14834</v>
      </c>
      <c r="U1324" s="16" t="s">
        <v>14920</v>
      </c>
      <c r="V1324" s="16">
        <v>18</v>
      </c>
      <c r="W1324" s="16">
        <v>13</v>
      </c>
      <c r="X1324" s="16">
        <v>17</v>
      </c>
      <c r="Y1324" s="16">
        <v>42</v>
      </c>
      <c r="Z1324" s="16">
        <v>29</v>
      </c>
      <c r="AA1324" s="16">
        <v>47</v>
      </c>
      <c r="AB1324" s="16" t="s">
        <v>455</v>
      </c>
      <c r="AC1324" s="16" t="s">
        <v>455</v>
      </c>
      <c r="AD1324" s="16" t="s">
        <v>455</v>
      </c>
    </row>
    <row r="1325" spans="1:30" s="16" customFormat="1" ht="14.25" customHeight="1">
      <c r="A1325" s="16">
        <v>4592</v>
      </c>
      <c r="B1325" s="16">
        <v>4592</v>
      </c>
      <c r="C1325" s="3">
        <v>41186</v>
      </c>
      <c r="D1325" s="3">
        <v>41231</v>
      </c>
      <c r="E1325" s="16" t="s">
        <v>1307</v>
      </c>
      <c r="F1325" s="16" t="s">
        <v>1308</v>
      </c>
      <c r="G1325" s="16" t="s">
        <v>8355</v>
      </c>
      <c r="H1325" s="16" t="s">
        <v>12159</v>
      </c>
      <c r="I1325" s="3">
        <v>41236</v>
      </c>
      <c r="J1325" s="16" t="s">
        <v>8356</v>
      </c>
      <c r="K1325" s="16" t="s">
        <v>12160</v>
      </c>
      <c r="L1325" s="16" t="s">
        <v>8357</v>
      </c>
      <c r="M1325" s="16" t="s">
        <v>8358</v>
      </c>
      <c r="N1325" s="16" t="s">
        <v>12161</v>
      </c>
      <c r="O1325" s="16" t="s">
        <v>4900</v>
      </c>
      <c r="P1325" s="3">
        <v>41250</v>
      </c>
      <c r="Q1325" s="28" t="s">
        <v>12162</v>
      </c>
      <c r="R1325" s="16" t="s">
        <v>12163</v>
      </c>
      <c r="S1325" s="16" t="s">
        <v>11707</v>
      </c>
      <c r="T1325" s="16" t="s">
        <v>3997</v>
      </c>
      <c r="U1325" s="16" t="s">
        <v>15131</v>
      </c>
      <c r="V1325" s="16">
        <v>19</v>
      </c>
      <c r="W1325" s="16">
        <v>23</v>
      </c>
      <c r="X1325" s="16">
        <v>44</v>
      </c>
      <c r="Y1325" s="16">
        <v>41</v>
      </c>
      <c r="Z1325" s="16">
        <v>13</v>
      </c>
      <c r="AA1325" s="16">
        <v>32</v>
      </c>
      <c r="AB1325" s="16" t="s">
        <v>455</v>
      </c>
      <c r="AC1325" s="16" t="s">
        <v>455</v>
      </c>
      <c r="AD1325" s="16" t="s">
        <v>455</v>
      </c>
    </row>
    <row r="1326" spans="1:30" s="16" customFormat="1" ht="14.25" customHeight="1">
      <c r="A1326" s="16">
        <v>4591</v>
      </c>
      <c r="B1326" s="16">
        <v>4591</v>
      </c>
      <c r="C1326" s="3">
        <v>41186</v>
      </c>
      <c r="D1326" s="3">
        <v>41232</v>
      </c>
      <c r="E1326" s="16" t="s">
        <v>1307</v>
      </c>
      <c r="F1326" s="16" t="s">
        <v>11847</v>
      </c>
      <c r="G1326" s="16" t="s">
        <v>8359</v>
      </c>
      <c r="H1326" s="16" t="s">
        <v>12164</v>
      </c>
      <c r="I1326" s="3">
        <v>41213</v>
      </c>
      <c r="J1326" s="16" t="s">
        <v>8360</v>
      </c>
      <c r="K1326" s="16" t="s">
        <v>8594</v>
      </c>
      <c r="L1326" s="16" t="s">
        <v>8361</v>
      </c>
      <c r="M1326" s="16" t="s">
        <v>8362</v>
      </c>
      <c r="N1326" s="16" t="s">
        <v>12165</v>
      </c>
      <c r="O1326" s="16" t="s">
        <v>12026</v>
      </c>
      <c r="P1326" s="3">
        <v>41253</v>
      </c>
      <c r="Q1326" s="28" t="s">
        <v>8595</v>
      </c>
      <c r="R1326" s="16" t="s">
        <v>12166</v>
      </c>
      <c r="S1326" s="16" t="s">
        <v>11708</v>
      </c>
      <c r="T1326" s="16" t="s">
        <v>14834</v>
      </c>
      <c r="U1326" s="16" t="s">
        <v>14919</v>
      </c>
      <c r="V1326" s="16">
        <v>22</v>
      </c>
      <c r="W1326" s="16">
        <v>17</v>
      </c>
      <c r="X1326" s="16">
        <v>59</v>
      </c>
      <c r="Y1326" s="16">
        <v>44</v>
      </c>
      <c r="Z1326" s="16">
        <v>56</v>
      </c>
      <c r="AA1326" s="16">
        <v>9</v>
      </c>
      <c r="AB1326" s="16" t="s">
        <v>455</v>
      </c>
      <c r="AC1326" s="16" t="s">
        <v>455</v>
      </c>
      <c r="AD1326" s="16" t="s">
        <v>455</v>
      </c>
    </row>
    <row r="1327" spans="1:30" s="16" customFormat="1" ht="14.25" customHeight="1">
      <c r="A1327" s="16">
        <v>4606</v>
      </c>
      <c r="B1327" s="16">
        <v>4606</v>
      </c>
      <c r="C1327" s="3">
        <v>41186</v>
      </c>
      <c r="D1327" s="3">
        <v>41231</v>
      </c>
      <c r="E1327" s="16" t="s">
        <v>1307</v>
      </c>
      <c r="F1327" s="16" t="s">
        <v>1308</v>
      </c>
      <c r="G1327" s="16" t="s">
        <v>8363</v>
      </c>
      <c r="H1327" s="16" t="s">
        <v>12167</v>
      </c>
      <c r="I1327" s="3">
        <v>41213</v>
      </c>
      <c r="J1327" s="16" t="s">
        <v>8364</v>
      </c>
      <c r="K1327" s="16" t="s">
        <v>8491</v>
      </c>
      <c r="L1327" s="16" t="s">
        <v>8365</v>
      </c>
      <c r="M1327" s="16" t="s">
        <v>8492</v>
      </c>
      <c r="N1327" s="16" t="s">
        <v>12168</v>
      </c>
      <c r="O1327" s="16" t="s">
        <v>5289</v>
      </c>
      <c r="P1327" s="3">
        <v>41253</v>
      </c>
      <c r="Q1327" s="28" t="s">
        <v>455</v>
      </c>
      <c r="R1327" s="16" t="s">
        <v>12123</v>
      </c>
      <c r="S1327" s="16" t="s">
        <v>11709</v>
      </c>
      <c r="T1327" s="16" t="s">
        <v>14834</v>
      </c>
      <c r="U1327" s="16" t="s">
        <v>15079</v>
      </c>
      <c r="V1327" s="16">
        <v>21</v>
      </c>
      <c r="W1327" s="16">
        <v>19</v>
      </c>
      <c r="X1327" s="16">
        <v>52</v>
      </c>
      <c r="Y1327" s="16">
        <v>46</v>
      </c>
      <c r="Z1327" s="16">
        <v>22</v>
      </c>
      <c r="AA1327" s="16">
        <v>17</v>
      </c>
      <c r="AB1327" s="16" t="s">
        <v>455</v>
      </c>
      <c r="AC1327" s="16" t="s">
        <v>455</v>
      </c>
      <c r="AD1327" s="16" t="s">
        <v>455</v>
      </c>
    </row>
    <row r="1328" spans="1:30" s="16" customFormat="1" ht="14.25" customHeight="1">
      <c r="A1328" s="16">
        <v>5386</v>
      </c>
      <c r="B1328" s="16">
        <v>5386</v>
      </c>
      <c r="C1328" s="3">
        <v>41201</v>
      </c>
      <c r="D1328" s="3">
        <v>25613</v>
      </c>
      <c r="E1328" s="16" t="s">
        <v>1307</v>
      </c>
      <c r="F1328" s="16" t="s">
        <v>1540</v>
      </c>
      <c r="G1328" s="16" t="s">
        <v>1531</v>
      </c>
      <c r="H1328" s="16" t="s">
        <v>8624</v>
      </c>
      <c r="I1328" s="3">
        <v>41205</v>
      </c>
      <c r="J1328" s="16" t="s">
        <v>8572</v>
      </c>
      <c r="K1328" s="16" t="s">
        <v>8573</v>
      </c>
      <c r="L1328" s="16" t="s">
        <v>8574</v>
      </c>
      <c r="M1328" s="16" t="s">
        <v>8575</v>
      </c>
      <c r="N1328" s="16" t="s">
        <v>8909</v>
      </c>
      <c r="O1328" s="16" t="s">
        <v>3718</v>
      </c>
      <c r="P1328" s="3">
        <v>41207</v>
      </c>
      <c r="Q1328" s="16" t="s">
        <v>8576</v>
      </c>
      <c r="R1328" s="16" t="s">
        <v>11710</v>
      </c>
      <c r="S1328" s="16" t="s">
        <v>11711</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4.25" customHeight="1">
      <c r="A1329" s="16">
        <v>4637</v>
      </c>
      <c r="B1329" s="16">
        <v>4637</v>
      </c>
      <c r="C1329" s="3">
        <v>41201</v>
      </c>
      <c r="D1329" s="3">
        <v>41266</v>
      </c>
      <c r="E1329" s="16" t="s">
        <v>1307</v>
      </c>
      <c r="F1329" s="16" t="s">
        <v>11847</v>
      </c>
      <c r="G1329" s="16" t="s">
        <v>8625</v>
      </c>
      <c r="H1329" s="16" t="s">
        <v>12800</v>
      </c>
      <c r="I1329" s="3">
        <v>41261</v>
      </c>
      <c r="J1329" s="16" t="s">
        <v>8626</v>
      </c>
      <c r="K1329" s="16" t="s">
        <v>12801</v>
      </c>
      <c r="L1329" s="16" t="s">
        <v>8627</v>
      </c>
      <c r="M1329" s="16" t="s">
        <v>9188</v>
      </c>
      <c r="N1329" s="16" t="s">
        <v>12802</v>
      </c>
      <c r="O1329" s="16" t="s">
        <v>12647</v>
      </c>
      <c r="P1329" s="3">
        <v>41262</v>
      </c>
      <c r="Q1329" s="28" t="s">
        <v>11978</v>
      </c>
      <c r="R1329" s="16" t="s">
        <v>12803</v>
      </c>
      <c r="S1329" s="16" t="s">
        <v>11712</v>
      </c>
      <c r="T1329" s="16" t="s">
        <v>3997</v>
      </c>
      <c r="U1329" s="16" t="s">
        <v>15026</v>
      </c>
      <c r="V1329" s="16">
        <v>20</v>
      </c>
      <c r="W1329" s="16">
        <v>14</v>
      </c>
      <c r="X1329" s="16">
        <v>47</v>
      </c>
      <c r="Y1329" s="16">
        <v>46</v>
      </c>
      <c r="Z1329" s="16">
        <v>21</v>
      </c>
      <c r="AA1329" s="16">
        <v>49</v>
      </c>
      <c r="AB1329" s="16" t="s">
        <v>455</v>
      </c>
      <c r="AC1329" s="16" t="s">
        <v>455</v>
      </c>
      <c r="AD1329" s="16" t="s">
        <v>455</v>
      </c>
    </row>
    <row r="1330" spans="1:30" s="16" customFormat="1" ht="14.25" customHeight="1">
      <c r="A1330" s="16">
        <v>4636</v>
      </c>
      <c r="B1330" s="16">
        <v>4636</v>
      </c>
      <c r="C1330" s="3">
        <v>41201</v>
      </c>
      <c r="D1330" s="3">
        <v>41246</v>
      </c>
      <c r="E1330" s="16" t="s">
        <v>1307</v>
      </c>
      <c r="F1330" s="16" t="s">
        <v>11847</v>
      </c>
      <c r="G1330" s="16" t="s">
        <v>8628</v>
      </c>
      <c r="H1330" s="16" t="s">
        <v>12804</v>
      </c>
      <c r="I1330" s="3">
        <v>41236</v>
      </c>
      <c r="J1330" s="16" t="s">
        <v>8629</v>
      </c>
      <c r="K1330" s="16" t="s">
        <v>8630</v>
      </c>
      <c r="L1330" s="16" t="s">
        <v>8631</v>
      </c>
      <c r="M1330" s="16" t="s">
        <v>8632</v>
      </c>
      <c r="N1330" s="16" t="s">
        <v>12805</v>
      </c>
      <c r="O1330" s="16" t="s">
        <v>12721</v>
      </c>
      <c r="P1330" s="3">
        <v>41257</v>
      </c>
      <c r="Q1330" s="28" t="s">
        <v>455</v>
      </c>
      <c r="R1330" s="16" t="s">
        <v>12806</v>
      </c>
      <c r="S1330" s="16" t="s">
        <v>11713</v>
      </c>
      <c r="T1330" s="16" t="s">
        <v>3997</v>
      </c>
      <c r="U1330" s="16" t="s">
        <v>14877</v>
      </c>
      <c r="V1330" s="16">
        <v>21</v>
      </c>
      <c r="W1330" s="16">
        <v>7</v>
      </c>
      <c r="X1330" s="16">
        <v>37</v>
      </c>
      <c r="Y1330" s="16">
        <v>46</v>
      </c>
      <c r="Z1330" s="16">
        <v>37</v>
      </c>
      <c r="AA1330" s="16">
        <v>1</v>
      </c>
      <c r="AB1330" s="16" t="s">
        <v>455</v>
      </c>
      <c r="AC1330" s="16" t="s">
        <v>455</v>
      </c>
      <c r="AD1330" s="16" t="s">
        <v>455</v>
      </c>
    </row>
    <row r="1331" spans="1:30" s="16" customFormat="1" ht="14.25" customHeight="1">
      <c r="A1331" s="16">
        <v>4635</v>
      </c>
      <c r="B1331" s="16">
        <v>4635</v>
      </c>
      <c r="C1331" s="3">
        <v>41201</v>
      </c>
      <c r="D1331" s="3">
        <v>41247</v>
      </c>
      <c r="E1331" s="16" t="s">
        <v>1307</v>
      </c>
      <c r="F1331" s="16" t="s">
        <v>1308</v>
      </c>
      <c r="G1331" s="16" t="s">
        <v>8643</v>
      </c>
      <c r="H1331" s="16" t="s">
        <v>17048</v>
      </c>
      <c r="I1331" s="3">
        <v>41241</v>
      </c>
      <c r="J1331" s="16" t="s">
        <v>8644</v>
      </c>
      <c r="K1331" s="16" t="s">
        <v>8645</v>
      </c>
      <c r="L1331" s="16" t="s">
        <v>8646</v>
      </c>
      <c r="M1331" s="16" t="s">
        <v>9189</v>
      </c>
      <c r="N1331" s="16" t="s">
        <v>17049</v>
      </c>
      <c r="O1331" s="16" t="s">
        <v>4942</v>
      </c>
      <c r="P1331" s="3">
        <v>41381</v>
      </c>
      <c r="Q1331" s="28" t="s">
        <v>9190</v>
      </c>
      <c r="R1331" s="16" t="s">
        <v>17050</v>
      </c>
      <c r="S1331" s="16" t="s">
        <v>11714</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4.25" customHeight="1">
      <c r="A1332" s="16">
        <v>4634</v>
      </c>
      <c r="B1332" s="16">
        <v>4634</v>
      </c>
      <c r="C1332" s="3">
        <v>41201</v>
      </c>
      <c r="D1332" s="3">
        <v>41402</v>
      </c>
      <c r="E1332" s="16" t="s">
        <v>1307</v>
      </c>
      <c r="F1332" s="16" t="s">
        <v>1308</v>
      </c>
      <c r="G1332" s="16" t="s">
        <v>8647</v>
      </c>
      <c r="H1332" s="16" t="s">
        <v>19907</v>
      </c>
      <c r="I1332" s="3">
        <v>41236</v>
      </c>
      <c r="J1332" s="16" t="s">
        <v>8648</v>
      </c>
      <c r="K1332" s="16" t="s">
        <v>18454</v>
      </c>
      <c r="L1332" s="16" t="s">
        <v>8649</v>
      </c>
      <c r="M1332" s="16" t="s">
        <v>12807</v>
      </c>
      <c r="N1332" s="16" t="s">
        <v>19908</v>
      </c>
      <c r="O1332" s="16" t="s">
        <v>19876</v>
      </c>
      <c r="P1332" s="3">
        <v>41449</v>
      </c>
      <c r="Q1332" s="28" t="s">
        <v>18455</v>
      </c>
      <c r="R1332" s="16" t="s">
        <v>19909</v>
      </c>
      <c r="S1332" s="16" t="s">
        <v>11715</v>
      </c>
      <c r="T1332" s="16" t="s">
        <v>14834</v>
      </c>
      <c r="U1332" s="16" t="s">
        <v>14926</v>
      </c>
      <c r="V1332" s="16">
        <v>19</v>
      </c>
      <c r="W1332" s="16">
        <v>51</v>
      </c>
      <c r="X1332" s="16">
        <v>43</v>
      </c>
      <c r="Y1332" s="16">
        <v>49</v>
      </c>
      <c r="Z1332" s="16">
        <v>45</v>
      </c>
      <c r="AA1332" s="16">
        <v>57</v>
      </c>
      <c r="AB1332" s="16" t="s">
        <v>455</v>
      </c>
      <c r="AC1332" s="16" t="s">
        <v>455</v>
      </c>
      <c r="AD1332" s="16" t="s">
        <v>455</v>
      </c>
    </row>
    <row r="1333" spans="1:30" s="16" customFormat="1" ht="14.25" customHeight="1">
      <c r="A1333" s="16">
        <v>4633</v>
      </c>
      <c r="B1333" s="16">
        <v>4633</v>
      </c>
      <c r="C1333" s="3">
        <v>41201</v>
      </c>
      <c r="D1333" s="3">
        <v>41253</v>
      </c>
      <c r="E1333" s="16" t="s">
        <v>1307</v>
      </c>
      <c r="F1333" s="16" t="s">
        <v>1308</v>
      </c>
      <c r="G1333" s="16" t="s">
        <v>8650</v>
      </c>
      <c r="H1333" s="16" t="s">
        <v>13215</v>
      </c>
      <c r="I1333" s="3">
        <v>41241</v>
      </c>
      <c r="J1333" s="16" t="s">
        <v>8651</v>
      </c>
      <c r="K1333" s="16" t="s">
        <v>12808</v>
      </c>
      <c r="L1333" s="16" t="s">
        <v>8652</v>
      </c>
      <c r="M1333" s="16" t="s">
        <v>9232</v>
      </c>
      <c r="N1333" s="16" t="s">
        <v>13216</v>
      </c>
      <c r="O1333" s="16" t="s">
        <v>13099</v>
      </c>
      <c r="P1333" s="3">
        <v>41263</v>
      </c>
      <c r="Q1333" s="16" t="s">
        <v>9016</v>
      </c>
      <c r="R1333" s="16" t="s">
        <v>13217</v>
      </c>
      <c r="S1333" s="16" t="s">
        <v>11716</v>
      </c>
      <c r="T1333" s="16" t="s">
        <v>3997</v>
      </c>
      <c r="U1333" s="16" t="s">
        <v>15132</v>
      </c>
      <c r="V1333" s="16">
        <v>19</v>
      </c>
      <c r="W1333" s="16">
        <v>31</v>
      </c>
      <c r="X1333" s="16">
        <v>58</v>
      </c>
      <c r="Y1333" s="16">
        <v>42</v>
      </c>
      <c r="Z1333" s="16">
        <v>0</v>
      </c>
      <c r="AA1333" s="16">
        <v>33</v>
      </c>
      <c r="AB1333" s="16" t="s">
        <v>455</v>
      </c>
      <c r="AC1333" s="16" t="s">
        <v>455</v>
      </c>
      <c r="AD1333" s="16" t="s">
        <v>455</v>
      </c>
    </row>
    <row r="1334" spans="1:30" s="16" customFormat="1" ht="14.25" customHeight="1">
      <c r="A1334" s="16">
        <v>4632</v>
      </c>
      <c r="B1334" s="16">
        <v>4632</v>
      </c>
      <c r="C1334" s="3">
        <v>41201</v>
      </c>
      <c r="D1334" s="3">
        <v>41270</v>
      </c>
      <c r="E1334" s="16" t="s">
        <v>1307</v>
      </c>
      <c r="F1334" s="16" t="s">
        <v>1308</v>
      </c>
      <c r="G1334" s="16" t="s">
        <v>8653</v>
      </c>
      <c r="H1334" s="16" t="s">
        <v>15588</v>
      </c>
      <c r="I1334" s="3">
        <v>41337</v>
      </c>
      <c r="J1334" s="16" t="s">
        <v>15799</v>
      </c>
      <c r="K1334" s="16" t="s">
        <v>12809</v>
      </c>
      <c r="L1334" s="16" t="s">
        <v>8654</v>
      </c>
      <c r="M1334" s="16" t="s">
        <v>15800</v>
      </c>
      <c r="N1334" s="16" t="s">
        <v>15589</v>
      </c>
      <c r="O1334" s="16" t="s">
        <v>5620</v>
      </c>
      <c r="P1334" s="3">
        <v>41338</v>
      </c>
      <c r="Q1334" s="28" t="s">
        <v>13624</v>
      </c>
      <c r="R1334" s="16" t="s">
        <v>15590</v>
      </c>
      <c r="S1334" s="16" t="s">
        <v>11717</v>
      </c>
      <c r="T1334" s="16" t="s">
        <v>3997</v>
      </c>
      <c r="U1334" s="16" t="s">
        <v>15591</v>
      </c>
      <c r="V1334" s="16">
        <v>18</v>
      </c>
      <c r="W1334" s="16">
        <v>17</v>
      </c>
      <c r="X1334" s="16">
        <v>50</v>
      </c>
      <c r="Y1334" s="16">
        <v>44</v>
      </c>
      <c r="Z1334" s="16">
        <v>13</v>
      </c>
      <c r="AA1334" s="16">
        <v>18</v>
      </c>
      <c r="AB1334" s="16" t="s">
        <v>455</v>
      </c>
      <c r="AC1334" s="16" t="s">
        <v>455</v>
      </c>
      <c r="AD1334" s="16" t="s">
        <v>455</v>
      </c>
    </row>
    <row r="1335" spans="1:30" s="16" customFormat="1" ht="14.25" customHeight="1">
      <c r="A1335" s="16">
        <v>4631</v>
      </c>
      <c r="B1335" s="16">
        <v>4631</v>
      </c>
      <c r="C1335" s="3">
        <v>41201</v>
      </c>
      <c r="D1335" s="3">
        <v>41246</v>
      </c>
      <c r="E1335" s="16" t="s">
        <v>1307</v>
      </c>
      <c r="F1335" s="16" t="s">
        <v>1308</v>
      </c>
      <c r="G1335" s="16" t="s">
        <v>8655</v>
      </c>
      <c r="H1335" s="16" t="s">
        <v>13452</v>
      </c>
      <c r="I1335" s="3">
        <v>41263</v>
      </c>
      <c r="J1335" s="16" t="s">
        <v>8656</v>
      </c>
      <c r="K1335" s="16" t="s">
        <v>8657</v>
      </c>
      <c r="L1335" s="16" t="s">
        <v>8658</v>
      </c>
      <c r="M1335" s="16" t="s">
        <v>9191</v>
      </c>
      <c r="N1335" s="16" t="s">
        <v>13493</v>
      </c>
      <c r="O1335" s="16" t="s">
        <v>11842</v>
      </c>
      <c r="P1335" s="3">
        <v>41264</v>
      </c>
      <c r="Q1335" s="16" t="s">
        <v>9192</v>
      </c>
      <c r="R1335" s="16" t="s">
        <v>9939</v>
      </c>
      <c r="S1335" s="16" t="s">
        <v>11718</v>
      </c>
      <c r="T1335" s="16" t="s">
        <v>14834</v>
      </c>
      <c r="U1335" s="16" t="s">
        <v>14853</v>
      </c>
      <c r="V1335" s="16">
        <v>18</v>
      </c>
      <c r="W1335" s="16">
        <v>50</v>
      </c>
      <c r="X1335" s="16">
        <v>50</v>
      </c>
      <c r="Y1335" s="16">
        <v>50</v>
      </c>
      <c r="Z1335" s="16">
        <v>7</v>
      </c>
      <c r="AA1335" s="16">
        <v>24</v>
      </c>
      <c r="AB1335" s="16" t="s">
        <v>455</v>
      </c>
      <c r="AC1335" s="16" t="s">
        <v>455</v>
      </c>
      <c r="AD1335" s="16" t="s">
        <v>455</v>
      </c>
    </row>
    <row r="1336" spans="1:30" s="16" customFormat="1" ht="14.25" customHeight="1">
      <c r="A1336" s="16">
        <v>4630</v>
      </c>
      <c r="B1336" s="16">
        <v>4630</v>
      </c>
      <c r="C1336" s="3">
        <v>41201</v>
      </c>
      <c r="D1336" s="3">
        <v>41246</v>
      </c>
      <c r="E1336" s="16" t="s">
        <v>1307</v>
      </c>
      <c r="F1336" s="16" t="s">
        <v>1308</v>
      </c>
      <c r="G1336" s="16" t="s">
        <v>8659</v>
      </c>
      <c r="H1336" s="16" t="s">
        <v>12810</v>
      </c>
      <c r="I1336" s="3">
        <v>41236</v>
      </c>
      <c r="J1336" s="16" t="s">
        <v>8660</v>
      </c>
      <c r="K1336" s="16" t="s">
        <v>8661</v>
      </c>
      <c r="L1336" s="16" t="s">
        <v>8662</v>
      </c>
      <c r="M1336" s="16" t="s">
        <v>8663</v>
      </c>
      <c r="N1336" s="16" t="s">
        <v>12811</v>
      </c>
      <c r="O1336" s="16" t="s">
        <v>4884</v>
      </c>
      <c r="P1336" s="3">
        <v>41260</v>
      </c>
      <c r="Q1336" s="28" t="s">
        <v>455</v>
      </c>
      <c r="R1336" s="16" t="s">
        <v>12812</v>
      </c>
      <c r="S1336" s="16" t="s">
        <v>11719</v>
      </c>
      <c r="T1336" s="16" t="s">
        <v>14834</v>
      </c>
      <c r="U1336" s="16" t="s">
        <v>14926</v>
      </c>
      <c r="V1336" s="16">
        <v>19</v>
      </c>
      <c r="W1336" s="16">
        <v>32</v>
      </c>
      <c r="X1336" s="16">
        <v>12</v>
      </c>
      <c r="Y1336" s="16">
        <v>45</v>
      </c>
      <c r="Z1336" s="16">
        <v>58</v>
      </c>
      <c r="AA1336" s="16">
        <v>11</v>
      </c>
      <c r="AB1336" s="16" t="s">
        <v>455</v>
      </c>
      <c r="AC1336" s="16" t="s">
        <v>455</v>
      </c>
      <c r="AD1336" s="16" t="s">
        <v>455</v>
      </c>
    </row>
    <row r="1337" spans="1:30" s="16" customFormat="1" ht="14.25" customHeight="1">
      <c r="A1337" s="16">
        <v>4629</v>
      </c>
      <c r="B1337" s="16">
        <v>4629</v>
      </c>
      <c r="C1337" s="3">
        <v>41201</v>
      </c>
      <c r="D1337" s="3">
        <v>41246</v>
      </c>
      <c r="E1337" s="16" t="s">
        <v>1307</v>
      </c>
      <c r="F1337" s="16" t="s">
        <v>1308</v>
      </c>
      <c r="G1337" s="16" t="s">
        <v>6939</v>
      </c>
      <c r="H1337" s="16" t="s">
        <v>12664</v>
      </c>
      <c r="I1337" s="3">
        <v>41236</v>
      </c>
      <c r="J1337" s="16" t="s">
        <v>8664</v>
      </c>
      <c r="K1337" s="16" t="s">
        <v>8665</v>
      </c>
      <c r="L1337" s="16" t="s">
        <v>6942</v>
      </c>
      <c r="M1337" s="16" t="s">
        <v>8666</v>
      </c>
      <c r="N1337" s="16" t="s">
        <v>12653</v>
      </c>
      <c r="O1337" s="16" t="s">
        <v>5620</v>
      </c>
      <c r="P1337" s="3">
        <v>41256</v>
      </c>
      <c r="Q1337" s="16" t="s">
        <v>455</v>
      </c>
      <c r="R1337" s="16" t="s">
        <v>12665</v>
      </c>
      <c r="S1337" s="16" t="s">
        <v>11720</v>
      </c>
      <c r="T1337" s="16" t="s">
        <v>14834</v>
      </c>
      <c r="U1337" s="16" t="s">
        <v>455</v>
      </c>
      <c r="V1337" s="16">
        <v>18</v>
      </c>
      <c r="W1337" s="16">
        <v>49</v>
      </c>
      <c r="X1337" s="16">
        <v>39</v>
      </c>
      <c r="Y1337" s="16">
        <v>42</v>
      </c>
      <c r="Z1337" s="16">
        <v>26</v>
      </c>
      <c r="AA1337" s="16">
        <v>27</v>
      </c>
      <c r="AB1337" s="16" t="s">
        <v>455</v>
      </c>
      <c r="AC1337" s="16" t="s">
        <v>455</v>
      </c>
      <c r="AD1337" s="16" t="s">
        <v>455</v>
      </c>
    </row>
    <row r="1338" spans="1:30" s="16" customFormat="1" ht="14.25" customHeight="1">
      <c r="A1338" s="16">
        <v>4628</v>
      </c>
      <c r="B1338" s="16">
        <v>4628</v>
      </c>
      <c r="C1338" s="3">
        <v>41201</v>
      </c>
      <c r="D1338" s="3">
        <v>41347</v>
      </c>
      <c r="E1338" s="16" t="s">
        <v>1307</v>
      </c>
      <c r="F1338" s="16" t="s">
        <v>1308</v>
      </c>
      <c r="G1338" s="16" t="s">
        <v>8667</v>
      </c>
      <c r="H1338" s="16" t="s">
        <v>15856</v>
      </c>
      <c r="I1338" s="3">
        <v>41359</v>
      </c>
      <c r="J1338" s="16" t="s">
        <v>8668</v>
      </c>
      <c r="K1338" s="16" t="s">
        <v>15712</v>
      </c>
      <c r="L1338" s="16" t="s">
        <v>8669</v>
      </c>
      <c r="M1338" s="16" t="s">
        <v>8670</v>
      </c>
      <c r="N1338" s="16" t="s">
        <v>15857</v>
      </c>
      <c r="O1338" s="16" t="s">
        <v>1435</v>
      </c>
      <c r="P1338" s="3">
        <v>41365</v>
      </c>
      <c r="Q1338" s="28" t="s">
        <v>15713</v>
      </c>
      <c r="R1338" s="16" t="s">
        <v>15858</v>
      </c>
      <c r="S1338" s="16" t="s">
        <v>11721</v>
      </c>
      <c r="T1338" s="16" t="s">
        <v>3997</v>
      </c>
      <c r="U1338" s="16" t="s">
        <v>15859</v>
      </c>
      <c r="V1338" s="16">
        <v>21</v>
      </c>
      <c r="W1338" s="16">
        <v>57</v>
      </c>
      <c r="X1338" s="16">
        <v>1</v>
      </c>
      <c r="Y1338" s="16">
        <v>43</v>
      </c>
      <c r="Z1338" s="16">
        <v>42</v>
      </c>
      <c r="AA1338" s="16">
        <v>23</v>
      </c>
      <c r="AB1338" s="16" t="s">
        <v>455</v>
      </c>
      <c r="AC1338" s="16" t="s">
        <v>455</v>
      </c>
      <c r="AD1338" s="16" t="s">
        <v>455</v>
      </c>
    </row>
    <row r="1339" spans="1:30" s="16" customFormat="1" ht="14.25" customHeight="1">
      <c r="A1339" s="16">
        <v>4627</v>
      </c>
      <c r="B1339" s="16">
        <v>4627</v>
      </c>
      <c r="C1339" s="3">
        <v>41201</v>
      </c>
      <c r="D1339" s="3">
        <v>41246</v>
      </c>
      <c r="E1339" s="16" t="s">
        <v>1307</v>
      </c>
      <c r="F1339" s="16" t="s">
        <v>1308</v>
      </c>
      <c r="G1339" s="16" t="s">
        <v>8671</v>
      </c>
      <c r="H1339" s="16" t="s">
        <v>12666</v>
      </c>
      <c r="I1339" s="3">
        <v>41236</v>
      </c>
      <c r="J1339" s="16" t="s">
        <v>8672</v>
      </c>
      <c r="K1339" s="16" t="s">
        <v>8673</v>
      </c>
      <c r="L1339" s="16" t="s">
        <v>8674</v>
      </c>
      <c r="M1339" s="16" t="s">
        <v>8675</v>
      </c>
      <c r="N1339" s="16" t="s">
        <v>6489</v>
      </c>
      <c r="O1339" s="16" t="s">
        <v>455</v>
      </c>
      <c r="P1339" s="3">
        <v>41256</v>
      </c>
      <c r="Q1339" s="16" t="s">
        <v>455</v>
      </c>
      <c r="R1339" s="16" t="s">
        <v>12667</v>
      </c>
      <c r="S1339" s="16" t="s">
        <v>11722</v>
      </c>
      <c r="T1339" s="16" t="s">
        <v>14834</v>
      </c>
      <c r="U1339" s="16" t="s">
        <v>15037</v>
      </c>
      <c r="V1339" s="16">
        <v>16</v>
      </c>
      <c r="W1339" s="16">
        <v>24</v>
      </c>
      <c r="X1339" s="16">
        <v>28</v>
      </c>
      <c r="Y1339" s="16">
        <v>42</v>
      </c>
      <c r="Z1339" s="16">
        <v>15</v>
      </c>
      <c r="AA1339" s="16">
        <v>43</v>
      </c>
      <c r="AB1339" s="16" t="s">
        <v>455</v>
      </c>
      <c r="AC1339" s="16" t="s">
        <v>455</v>
      </c>
      <c r="AD1339" s="16" t="s">
        <v>455</v>
      </c>
    </row>
    <row r="1340" spans="1:30" s="16" customFormat="1" ht="14.25" customHeight="1">
      <c r="A1340" s="16">
        <v>4626</v>
      </c>
      <c r="B1340" s="16">
        <v>4626</v>
      </c>
      <c r="C1340" s="3">
        <v>41201</v>
      </c>
      <c r="D1340" s="3">
        <v>41402</v>
      </c>
      <c r="E1340" s="16" t="s">
        <v>1307</v>
      </c>
      <c r="F1340" s="16" t="s">
        <v>1308</v>
      </c>
      <c r="G1340" s="16" t="s">
        <v>8676</v>
      </c>
      <c r="H1340" s="16" t="s">
        <v>19305</v>
      </c>
      <c r="I1340" s="3">
        <v>41236</v>
      </c>
      <c r="J1340" s="16" t="s">
        <v>12813</v>
      </c>
      <c r="K1340" s="16" t="s">
        <v>8677</v>
      </c>
      <c r="L1340" s="16" t="s">
        <v>8678</v>
      </c>
      <c r="M1340" s="16" t="s">
        <v>8679</v>
      </c>
      <c r="N1340" s="16" t="s">
        <v>19366</v>
      </c>
      <c r="O1340" s="16" t="s">
        <v>19367</v>
      </c>
      <c r="P1340" s="3">
        <v>41423</v>
      </c>
      <c r="Q1340" s="28" t="s">
        <v>18456</v>
      </c>
      <c r="R1340" s="16" t="s">
        <v>19306</v>
      </c>
      <c r="S1340" s="16" t="s">
        <v>11723</v>
      </c>
      <c r="T1340" s="16" t="s">
        <v>14834</v>
      </c>
      <c r="U1340" s="16" t="s">
        <v>17564</v>
      </c>
      <c r="V1340" s="16">
        <v>21</v>
      </c>
      <c r="W1340" s="16">
        <v>37</v>
      </c>
      <c r="X1340" s="16">
        <v>83</v>
      </c>
      <c r="Y1340" s="16">
        <v>43</v>
      </c>
      <c r="Z1340" s="16">
        <v>1</v>
      </c>
      <c r="AA1340" s="16">
        <v>18</v>
      </c>
      <c r="AB1340" s="16" t="s">
        <v>455</v>
      </c>
      <c r="AC1340" s="16" t="s">
        <v>455</v>
      </c>
      <c r="AD1340" s="16" t="s">
        <v>455</v>
      </c>
    </row>
    <row r="1341" spans="1:30" s="16" customFormat="1" ht="14.25" customHeight="1">
      <c r="A1341" s="16">
        <v>4625</v>
      </c>
      <c r="B1341" s="16">
        <v>4625</v>
      </c>
      <c r="C1341" s="3">
        <v>41201</v>
      </c>
      <c r="D1341" s="3">
        <v>41246</v>
      </c>
      <c r="E1341" s="16" t="s">
        <v>1307</v>
      </c>
      <c r="F1341" s="16" t="s">
        <v>1308</v>
      </c>
      <c r="G1341" s="16" t="s">
        <v>2955</v>
      </c>
      <c r="H1341" s="16" t="s">
        <v>9346</v>
      </c>
      <c r="I1341" s="3">
        <v>41236</v>
      </c>
      <c r="J1341" s="16" t="s">
        <v>8680</v>
      </c>
      <c r="K1341" s="16" t="s">
        <v>8681</v>
      </c>
      <c r="L1341" s="16" t="s">
        <v>4560</v>
      </c>
      <c r="M1341" s="16" t="s">
        <v>8682</v>
      </c>
      <c r="N1341" s="16" t="s">
        <v>9347</v>
      </c>
      <c r="O1341" s="16" t="s">
        <v>4884</v>
      </c>
      <c r="P1341" s="3">
        <v>41234</v>
      </c>
      <c r="Q1341" s="16" t="s">
        <v>455</v>
      </c>
      <c r="R1341" s="16" t="s">
        <v>11724</v>
      </c>
      <c r="S1341" s="16" t="s">
        <v>11725</v>
      </c>
      <c r="T1341" s="16" t="s">
        <v>14834</v>
      </c>
      <c r="U1341" s="16" t="s">
        <v>14926</v>
      </c>
      <c r="V1341" s="16">
        <v>21</v>
      </c>
      <c r="W1341" s="16">
        <v>1</v>
      </c>
      <c r="X1341" s="16">
        <v>31</v>
      </c>
      <c r="Y1341" s="16">
        <v>44</v>
      </c>
      <c r="Z1341" s="16">
        <v>19</v>
      </c>
      <c r="AA1341" s="16">
        <v>59</v>
      </c>
      <c r="AB1341" s="16" t="s">
        <v>455</v>
      </c>
      <c r="AC1341" s="16" t="s">
        <v>455</v>
      </c>
      <c r="AD1341" s="16" t="s">
        <v>455</v>
      </c>
    </row>
    <row r="1342" spans="1:30" s="16" customFormat="1" ht="14.25" customHeight="1">
      <c r="A1342" s="16">
        <v>4624</v>
      </c>
      <c r="B1342" s="16">
        <v>4624</v>
      </c>
      <c r="C1342" s="3">
        <v>41201</v>
      </c>
      <c r="D1342" s="3">
        <v>41246</v>
      </c>
      <c r="E1342" s="16" t="s">
        <v>1307</v>
      </c>
      <c r="F1342" s="16" t="s">
        <v>1308</v>
      </c>
      <c r="G1342" s="16" t="s">
        <v>8683</v>
      </c>
      <c r="H1342" s="16" t="s">
        <v>11726</v>
      </c>
      <c r="I1342" s="3">
        <v>41236</v>
      </c>
      <c r="J1342" s="16" t="s">
        <v>8684</v>
      </c>
      <c r="K1342" s="16" t="s">
        <v>8685</v>
      </c>
      <c r="L1342" s="16" t="s">
        <v>8686</v>
      </c>
      <c r="M1342" s="16" t="s">
        <v>8687</v>
      </c>
      <c r="N1342" s="16" t="s">
        <v>11727</v>
      </c>
      <c r="O1342" s="16" t="s">
        <v>7415</v>
      </c>
      <c r="P1342" s="3">
        <v>41243</v>
      </c>
      <c r="Q1342" s="28" t="s">
        <v>455</v>
      </c>
      <c r="R1342" s="16" t="s">
        <v>11728</v>
      </c>
      <c r="S1342" s="16" t="s">
        <v>11729</v>
      </c>
      <c r="T1342" s="16" t="s">
        <v>14834</v>
      </c>
      <c r="U1342" s="16" t="s">
        <v>14864</v>
      </c>
      <c r="V1342" s="16">
        <v>21</v>
      </c>
      <c r="W1342" s="16">
        <v>16</v>
      </c>
      <c r="X1342" s="16">
        <v>8</v>
      </c>
      <c r="Y1342" s="16">
        <v>43</v>
      </c>
      <c r="Z1342" s="16">
        <v>10</v>
      </c>
      <c r="AA1342" s="16">
        <v>40</v>
      </c>
      <c r="AB1342" s="16" t="s">
        <v>455</v>
      </c>
      <c r="AC1342" s="16" t="s">
        <v>455</v>
      </c>
      <c r="AD1342" s="16" t="s">
        <v>455</v>
      </c>
    </row>
    <row r="1343" spans="1:30" s="16" customFormat="1" ht="14.25" customHeight="1">
      <c r="A1343" s="16">
        <v>4623</v>
      </c>
      <c r="B1343" s="16">
        <v>4623</v>
      </c>
      <c r="C1343" s="3">
        <v>41201</v>
      </c>
      <c r="D1343" s="3">
        <v>41402</v>
      </c>
      <c r="E1343" s="16" t="s">
        <v>1307</v>
      </c>
      <c r="F1343" s="16" t="s">
        <v>1308</v>
      </c>
      <c r="G1343" s="16" t="s">
        <v>8688</v>
      </c>
      <c r="H1343" s="16" t="s">
        <v>19910</v>
      </c>
      <c r="I1343" s="3">
        <v>41236</v>
      </c>
      <c r="J1343" s="16" t="s">
        <v>12814</v>
      </c>
      <c r="K1343" s="16" t="s">
        <v>8689</v>
      </c>
      <c r="L1343" s="16" t="s">
        <v>4434</v>
      </c>
      <c r="M1343" s="16" t="s">
        <v>18457</v>
      </c>
      <c r="N1343" s="16" t="s">
        <v>20074</v>
      </c>
      <c r="O1343" s="16" t="s">
        <v>20075</v>
      </c>
      <c r="P1343" s="3">
        <v>41453</v>
      </c>
      <c r="Q1343" s="28" t="s">
        <v>18458</v>
      </c>
      <c r="R1343" s="16" t="s">
        <v>19911</v>
      </c>
      <c r="S1343" s="16" t="s">
        <v>11730</v>
      </c>
      <c r="T1343" s="16" t="s">
        <v>14834</v>
      </c>
      <c r="U1343" s="16" t="s">
        <v>15400</v>
      </c>
      <c r="V1343" s="16">
        <v>21</v>
      </c>
      <c r="W1343" s="16">
        <v>28</v>
      </c>
      <c r="X1343" s="16">
        <v>27</v>
      </c>
      <c r="Y1343" s="16">
        <v>43</v>
      </c>
      <c r="Z1343" s="16">
        <v>7</v>
      </c>
      <c r="AA1343" s="16">
        <v>45</v>
      </c>
      <c r="AB1343" s="16" t="s">
        <v>455</v>
      </c>
      <c r="AC1343" s="16" t="s">
        <v>455</v>
      </c>
      <c r="AD1343" s="16" t="s">
        <v>455</v>
      </c>
    </row>
    <row r="1344" spans="1:30" s="16" customFormat="1" ht="14.25" customHeight="1">
      <c r="A1344" s="16" t="s">
        <v>12815</v>
      </c>
      <c r="B1344" s="16">
        <v>4622</v>
      </c>
      <c r="C1344" s="3">
        <v>41201</v>
      </c>
      <c r="D1344" s="3">
        <v>41246</v>
      </c>
      <c r="E1344" s="16" t="s">
        <v>1370</v>
      </c>
      <c r="F1344" s="16" t="s">
        <v>1308</v>
      </c>
      <c r="G1344" s="16" t="s">
        <v>1104</v>
      </c>
      <c r="H1344" s="16" t="s">
        <v>12169</v>
      </c>
      <c r="I1344" s="3">
        <v>41236</v>
      </c>
      <c r="J1344" s="16" t="s">
        <v>8690</v>
      </c>
      <c r="K1344" s="16" t="s">
        <v>8691</v>
      </c>
      <c r="L1344" s="16" t="s">
        <v>8692</v>
      </c>
      <c r="M1344" s="16" t="s">
        <v>8693</v>
      </c>
      <c r="N1344" s="16" t="s">
        <v>455</v>
      </c>
      <c r="O1344" s="16" t="s">
        <v>455</v>
      </c>
      <c r="P1344" s="16" t="s">
        <v>455</v>
      </c>
      <c r="Q1344" s="28" t="s">
        <v>12816</v>
      </c>
      <c r="R1344" s="16" t="s">
        <v>12170</v>
      </c>
      <c r="S1344" s="16" t="s">
        <v>11731</v>
      </c>
      <c r="T1344" s="16" t="s">
        <v>14834</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4.25" customHeight="1">
      <c r="A1345" s="16">
        <v>4620</v>
      </c>
      <c r="B1345" s="16">
        <v>4620</v>
      </c>
      <c r="C1345" s="3">
        <v>41201</v>
      </c>
      <c r="D1345" s="3">
        <v>41246</v>
      </c>
      <c r="E1345" s="16" t="s">
        <v>1307</v>
      </c>
      <c r="F1345" s="16" t="s">
        <v>1308</v>
      </c>
      <c r="G1345" s="16" t="s">
        <v>8694</v>
      </c>
      <c r="H1345" s="16" t="s">
        <v>13625</v>
      </c>
      <c r="I1345" s="3">
        <v>41236</v>
      </c>
      <c r="J1345" s="16" t="s">
        <v>8695</v>
      </c>
      <c r="K1345" s="16" t="s">
        <v>8696</v>
      </c>
      <c r="L1345" s="16" t="s">
        <v>8697</v>
      </c>
      <c r="M1345" s="16" t="s">
        <v>8698</v>
      </c>
      <c r="N1345" s="16" t="s">
        <v>13626</v>
      </c>
      <c r="O1345" s="16" t="s">
        <v>13586</v>
      </c>
      <c r="P1345" s="3">
        <v>41283</v>
      </c>
      <c r="Q1345" s="28" t="s">
        <v>455</v>
      </c>
      <c r="R1345" s="16" t="s">
        <v>13627</v>
      </c>
      <c r="S1345" s="16" t="s">
        <v>11732</v>
      </c>
      <c r="T1345" s="16" t="s">
        <v>14834</v>
      </c>
      <c r="U1345" s="16" t="s">
        <v>14853</v>
      </c>
      <c r="V1345" s="16">
        <v>19</v>
      </c>
      <c r="W1345" s="16">
        <v>54</v>
      </c>
      <c r="X1345" s="16">
        <v>37</v>
      </c>
      <c r="Y1345" s="16">
        <v>48</v>
      </c>
      <c r="Z1345" s="16">
        <v>42</v>
      </c>
      <c r="AA1345" s="16">
        <v>2</v>
      </c>
      <c r="AB1345" s="16" t="s">
        <v>455</v>
      </c>
      <c r="AC1345" s="16" t="s">
        <v>455</v>
      </c>
      <c r="AD1345" s="16" t="s">
        <v>455</v>
      </c>
    </row>
    <row r="1346" spans="1:30" s="16" customFormat="1" ht="14.25" customHeight="1">
      <c r="A1346" s="16">
        <v>4619</v>
      </c>
      <c r="B1346" s="16">
        <v>4619</v>
      </c>
      <c r="C1346" s="3">
        <v>41201</v>
      </c>
      <c r="D1346" s="3">
        <v>41246</v>
      </c>
      <c r="E1346" s="16" t="s">
        <v>1316</v>
      </c>
      <c r="F1346" s="16" t="s">
        <v>1308</v>
      </c>
      <c r="G1346" s="16" t="s">
        <v>8699</v>
      </c>
      <c r="H1346" s="16" t="s">
        <v>455</v>
      </c>
      <c r="I1346" s="16" t="s">
        <v>455</v>
      </c>
      <c r="J1346" s="16" t="s">
        <v>8700</v>
      </c>
      <c r="K1346" s="16" t="s">
        <v>8701</v>
      </c>
      <c r="L1346" s="16" t="s">
        <v>8702</v>
      </c>
      <c r="M1346" s="16" t="s">
        <v>8703</v>
      </c>
      <c r="N1346" s="16" t="s">
        <v>455</v>
      </c>
      <c r="O1346" s="16" t="s">
        <v>455</v>
      </c>
      <c r="P1346" s="16" t="s">
        <v>455</v>
      </c>
      <c r="Q1346" s="16" t="s">
        <v>9348</v>
      </c>
      <c r="R1346" s="16" t="s">
        <v>455</v>
      </c>
      <c r="S1346" s="16" t="s">
        <v>11733</v>
      </c>
      <c r="T1346" s="16" t="s">
        <v>14834</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4.25" customHeight="1">
      <c r="A1347" s="16">
        <v>4618</v>
      </c>
      <c r="B1347" s="16">
        <v>4618</v>
      </c>
      <c r="C1347" s="3">
        <v>41201</v>
      </c>
      <c r="D1347" s="3">
        <v>41246</v>
      </c>
      <c r="E1347" s="16" t="s">
        <v>1307</v>
      </c>
      <c r="F1347" s="16" t="s">
        <v>1308</v>
      </c>
      <c r="G1347" s="16" t="s">
        <v>8704</v>
      </c>
      <c r="H1347" s="16" t="s">
        <v>13494</v>
      </c>
      <c r="I1347" s="3">
        <v>41253</v>
      </c>
      <c r="J1347" s="16" t="s">
        <v>8705</v>
      </c>
      <c r="K1347" s="16" t="s">
        <v>11979</v>
      </c>
      <c r="L1347" s="16" t="s">
        <v>8706</v>
      </c>
      <c r="M1347" s="16" t="s">
        <v>9193</v>
      </c>
      <c r="N1347" s="16" t="s">
        <v>13495</v>
      </c>
      <c r="O1347" s="16" t="s">
        <v>455</v>
      </c>
      <c r="P1347" s="3">
        <v>41281</v>
      </c>
      <c r="Q1347" s="28" t="s">
        <v>11980</v>
      </c>
      <c r="R1347" s="16" t="s">
        <v>13496</v>
      </c>
      <c r="S1347" s="16" t="s">
        <v>11734</v>
      </c>
      <c r="T1347" s="16" t="s">
        <v>14834</v>
      </c>
      <c r="U1347" s="16" t="s">
        <v>455</v>
      </c>
      <c r="V1347" s="16">
        <v>20</v>
      </c>
      <c r="W1347" s="16">
        <v>28</v>
      </c>
      <c r="X1347" s="16">
        <v>50</v>
      </c>
      <c r="Y1347" s="16">
        <v>45</v>
      </c>
      <c r="Z1347" s="16">
        <v>48</v>
      </c>
      <c r="AA1347" s="16">
        <v>5</v>
      </c>
      <c r="AB1347" s="16" t="s">
        <v>455</v>
      </c>
      <c r="AC1347" s="16" t="s">
        <v>455</v>
      </c>
      <c r="AD1347" s="16" t="s">
        <v>455</v>
      </c>
    </row>
    <row r="1348" spans="1:30" s="16" customFormat="1" ht="14.25" customHeight="1">
      <c r="A1348" s="16">
        <v>4617</v>
      </c>
      <c r="B1348" s="16">
        <v>4617</v>
      </c>
      <c r="C1348" s="3">
        <v>41201</v>
      </c>
      <c r="D1348" s="3">
        <v>41362</v>
      </c>
      <c r="E1348" s="16" t="s">
        <v>1307</v>
      </c>
      <c r="F1348" s="16" t="s">
        <v>1308</v>
      </c>
      <c r="G1348" s="16" t="s">
        <v>8707</v>
      </c>
      <c r="H1348" s="16" t="s">
        <v>20271</v>
      </c>
      <c r="I1348" s="3">
        <v>41457</v>
      </c>
      <c r="J1348" s="16" t="s">
        <v>8708</v>
      </c>
      <c r="K1348" s="16" t="s">
        <v>19551</v>
      </c>
      <c r="L1348" s="16" t="s">
        <v>8709</v>
      </c>
      <c r="M1348" s="16" t="s">
        <v>8710</v>
      </c>
      <c r="N1348" s="16" t="s">
        <v>20272</v>
      </c>
      <c r="O1348" s="16" t="s">
        <v>4593</v>
      </c>
      <c r="P1348" s="16">
        <v>41464</v>
      </c>
      <c r="Q1348" s="28" t="s">
        <v>19552</v>
      </c>
      <c r="R1348" s="16" t="s">
        <v>20273</v>
      </c>
      <c r="S1348" s="16" t="s">
        <v>11735</v>
      </c>
      <c r="T1348" s="16" t="s">
        <v>14834</v>
      </c>
      <c r="U1348" s="16" t="s">
        <v>15044</v>
      </c>
      <c r="V1348" s="16">
        <v>19</v>
      </c>
      <c r="W1348" s="16">
        <v>45</v>
      </c>
      <c r="X1348" s="16">
        <v>62</v>
      </c>
      <c r="Y1348" s="16">
        <v>42</v>
      </c>
      <c r="Z1348" s="16">
        <v>4</v>
      </c>
      <c r="AA1348" s="16">
        <v>57</v>
      </c>
      <c r="AB1348" s="16" t="s">
        <v>455</v>
      </c>
      <c r="AC1348" s="16" t="s">
        <v>455</v>
      </c>
      <c r="AD1348" s="16" t="s">
        <v>455</v>
      </c>
    </row>
    <row r="1349" spans="1:30" s="16" customFormat="1" ht="14.25" customHeight="1">
      <c r="A1349" s="16">
        <v>4616</v>
      </c>
      <c r="B1349" s="16">
        <v>4616</v>
      </c>
      <c r="C1349" s="3">
        <v>41201</v>
      </c>
      <c r="D1349" s="3">
        <v>41246</v>
      </c>
      <c r="E1349" s="16" t="s">
        <v>1307</v>
      </c>
      <c r="F1349" s="16" t="s">
        <v>1308</v>
      </c>
      <c r="G1349" s="16" t="s">
        <v>8711</v>
      </c>
      <c r="H1349" s="16" t="s">
        <v>15242</v>
      </c>
      <c r="I1349" s="3">
        <v>41251</v>
      </c>
      <c r="J1349" s="16" t="s">
        <v>8712</v>
      </c>
      <c r="K1349" s="16" t="s">
        <v>8713</v>
      </c>
      <c r="L1349" s="16" t="s">
        <v>8714</v>
      </c>
      <c r="M1349" s="16" t="s">
        <v>8715</v>
      </c>
      <c r="N1349" s="16" t="s">
        <v>15243</v>
      </c>
      <c r="O1349" s="16" t="s">
        <v>4884</v>
      </c>
      <c r="P1349" s="3">
        <v>41313</v>
      </c>
      <c r="Q1349" s="28" t="s">
        <v>455</v>
      </c>
      <c r="R1349" s="16" t="s">
        <v>15244</v>
      </c>
      <c r="S1349" s="16" t="s">
        <v>11736</v>
      </c>
      <c r="T1349" s="16" t="s">
        <v>3997</v>
      </c>
      <c r="U1349" s="16" t="s">
        <v>14845</v>
      </c>
      <c r="V1349" s="16">
        <v>20</v>
      </c>
      <c r="W1349" s="16">
        <v>35</v>
      </c>
      <c r="X1349" s="16">
        <v>42</v>
      </c>
      <c r="Y1349" s="16">
        <v>42</v>
      </c>
      <c r="Z1349" s="16">
        <v>42</v>
      </c>
      <c r="AA1349" s="16">
        <v>58</v>
      </c>
      <c r="AB1349" s="16" t="s">
        <v>455</v>
      </c>
      <c r="AC1349" s="16" t="s">
        <v>455</v>
      </c>
      <c r="AD1349" s="16" t="s">
        <v>455</v>
      </c>
    </row>
    <row r="1350" spans="1:30" s="16" customFormat="1" ht="14.25" customHeight="1">
      <c r="A1350" s="16">
        <v>4614</v>
      </c>
      <c r="B1350" s="16">
        <v>4614</v>
      </c>
      <c r="C1350" s="3">
        <v>41201</v>
      </c>
      <c r="D1350" s="3">
        <v>41246</v>
      </c>
      <c r="E1350" s="16" t="s">
        <v>1307</v>
      </c>
      <c r="F1350" s="16" t="s">
        <v>1308</v>
      </c>
      <c r="G1350" s="16" t="s">
        <v>8716</v>
      </c>
      <c r="H1350" s="16" t="s">
        <v>9349</v>
      </c>
      <c r="I1350" s="3">
        <v>41236</v>
      </c>
      <c r="J1350" s="16" t="s">
        <v>8717</v>
      </c>
      <c r="K1350" s="16" t="s">
        <v>8718</v>
      </c>
      <c r="L1350" s="16" t="s">
        <v>8719</v>
      </c>
      <c r="M1350" s="16" t="s">
        <v>8720</v>
      </c>
      <c r="N1350" s="16" t="s">
        <v>9491</v>
      </c>
      <c r="O1350" s="16" t="s">
        <v>4884</v>
      </c>
      <c r="P1350" s="3">
        <v>41239</v>
      </c>
      <c r="Q1350" s="28" t="s">
        <v>455</v>
      </c>
      <c r="R1350" s="16" t="s">
        <v>11737</v>
      </c>
      <c r="S1350" s="16" t="s">
        <v>11738</v>
      </c>
      <c r="T1350" s="16" t="s">
        <v>14834</v>
      </c>
      <c r="U1350" s="16" t="s">
        <v>15037</v>
      </c>
      <c r="V1350" s="16">
        <v>19</v>
      </c>
      <c r="W1350" s="16">
        <v>16</v>
      </c>
      <c r="X1350" s="16">
        <v>37</v>
      </c>
      <c r="Y1350" s="16">
        <v>44</v>
      </c>
      <c r="Z1350" s="16">
        <v>24</v>
      </c>
      <c r="AA1350" s="16">
        <v>9</v>
      </c>
      <c r="AB1350" s="16" t="s">
        <v>455</v>
      </c>
      <c r="AC1350" s="16" t="s">
        <v>455</v>
      </c>
      <c r="AD1350" s="16" t="s">
        <v>455</v>
      </c>
    </row>
    <row r="1351" spans="1:30" s="16" customFormat="1" ht="14.25" customHeight="1">
      <c r="A1351" s="16">
        <v>4613</v>
      </c>
      <c r="B1351" s="16">
        <v>4613</v>
      </c>
      <c r="C1351" s="3">
        <v>41201</v>
      </c>
      <c r="D1351" s="3">
        <v>41246</v>
      </c>
      <c r="E1351" s="16" t="s">
        <v>1307</v>
      </c>
      <c r="F1351" s="16" t="s">
        <v>1308</v>
      </c>
      <c r="G1351" s="16" t="s">
        <v>8721</v>
      </c>
      <c r="H1351" s="16" t="s">
        <v>9350</v>
      </c>
      <c r="I1351" s="3">
        <v>41236</v>
      </c>
      <c r="J1351" s="16" t="s">
        <v>8722</v>
      </c>
      <c r="K1351" s="16" t="s">
        <v>8723</v>
      </c>
      <c r="L1351" s="16" t="s">
        <v>8724</v>
      </c>
      <c r="M1351" s="16" t="s">
        <v>8725</v>
      </c>
      <c r="N1351" s="16" t="s">
        <v>9351</v>
      </c>
      <c r="O1351" s="16" t="s">
        <v>7415</v>
      </c>
      <c r="P1351" s="3">
        <v>41234</v>
      </c>
      <c r="Q1351" s="28" t="s">
        <v>455</v>
      </c>
      <c r="R1351" s="16" t="s">
        <v>11739</v>
      </c>
      <c r="S1351" s="16" t="s">
        <v>11740</v>
      </c>
      <c r="T1351" s="16" t="s">
        <v>3997</v>
      </c>
      <c r="U1351" s="16" t="s">
        <v>15054</v>
      </c>
      <c r="V1351" s="16">
        <v>21</v>
      </c>
      <c r="W1351" s="16">
        <v>20</v>
      </c>
      <c r="X1351" s="16">
        <v>16</v>
      </c>
      <c r="Y1351" s="16">
        <v>43</v>
      </c>
      <c r="Z1351" s="16">
        <v>27</v>
      </c>
      <c r="AA1351" s="16">
        <v>25</v>
      </c>
      <c r="AB1351" s="16" t="s">
        <v>455</v>
      </c>
      <c r="AC1351" s="16" t="s">
        <v>455</v>
      </c>
      <c r="AD1351" s="16" t="s">
        <v>455</v>
      </c>
    </row>
    <row r="1352" spans="1:30" s="16" customFormat="1" ht="14.25" customHeight="1">
      <c r="A1352" s="16">
        <v>4612</v>
      </c>
      <c r="B1352" s="16">
        <v>4612</v>
      </c>
      <c r="C1352" s="3">
        <v>41201</v>
      </c>
      <c r="D1352" s="3">
        <v>41400</v>
      </c>
      <c r="E1352" s="16" t="s">
        <v>1307</v>
      </c>
      <c r="F1352" s="16" t="s">
        <v>1308</v>
      </c>
      <c r="G1352" s="16" t="s">
        <v>8721</v>
      </c>
      <c r="H1352" s="16" t="s">
        <v>20177</v>
      </c>
      <c r="I1352" s="16">
        <v>41456</v>
      </c>
      <c r="J1352" s="16" t="s">
        <v>8726</v>
      </c>
      <c r="K1352" s="16" t="s">
        <v>12817</v>
      </c>
      <c r="L1352" s="16" t="s">
        <v>8727</v>
      </c>
      <c r="M1352" s="16" t="s">
        <v>18459</v>
      </c>
      <c r="N1352" s="16" t="s">
        <v>20178</v>
      </c>
      <c r="O1352" s="16" t="s">
        <v>17774</v>
      </c>
      <c r="P1352" s="16">
        <v>41456</v>
      </c>
      <c r="Q1352" s="28" t="s">
        <v>18460</v>
      </c>
      <c r="R1352" s="16" t="s">
        <v>20179</v>
      </c>
      <c r="S1352" s="16" t="s">
        <v>11741</v>
      </c>
      <c r="T1352" s="16" t="s">
        <v>14834</v>
      </c>
      <c r="U1352" s="16" t="s">
        <v>15400</v>
      </c>
      <c r="V1352" s="16">
        <v>21</v>
      </c>
      <c r="W1352" s="16">
        <v>20</v>
      </c>
      <c r="X1352" s="16">
        <v>18</v>
      </c>
      <c r="Y1352" s="16">
        <v>43</v>
      </c>
      <c r="Z1352" s="16">
        <v>27</v>
      </c>
      <c r="AA1352" s="16">
        <v>26</v>
      </c>
      <c r="AB1352" s="16" t="s">
        <v>455</v>
      </c>
      <c r="AC1352" s="16" t="s">
        <v>455</v>
      </c>
      <c r="AD1352" s="16" t="s">
        <v>455</v>
      </c>
    </row>
    <row r="1353" spans="1:30" s="16" customFormat="1" ht="14.25" customHeight="1">
      <c r="A1353" s="16">
        <v>4611</v>
      </c>
      <c r="B1353" s="16">
        <v>4611</v>
      </c>
      <c r="C1353" s="3">
        <v>41201</v>
      </c>
      <c r="D1353" s="3">
        <v>41246</v>
      </c>
      <c r="E1353" s="16" t="s">
        <v>1307</v>
      </c>
      <c r="F1353" s="16" t="s">
        <v>1308</v>
      </c>
      <c r="G1353" s="16" t="s">
        <v>8728</v>
      </c>
      <c r="H1353" s="16" t="s">
        <v>12668</v>
      </c>
      <c r="I1353" s="3">
        <v>41236</v>
      </c>
      <c r="J1353" s="16" t="s">
        <v>8729</v>
      </c>
      <c r="K1353" s="16" t="s">
        <v>8730</v>
      </c>
      <c r="L1353" s="16" t="s">
        <v>8731</v>
      </c>
      <c r="M1353" s="16" t="s">
        <v>8732</v>
      </c>
      <c r="N1353" s="16" t="s">
        <v>12669</v>
      </c>
      <c r="O1353" s="16" t="s">
        <v>11915</v>
      </c>
      <c r="P1353" s="3">
        <v>41255</v>
      </c>
      <c r="Q1353" s="28" t="s">
        <v>455</v>
      </c>
      <c r="R1353" s="16" t="s">
        <v>12670</v>
      </c>
      <c r="S1353" s="16" t="s">
        <v>11742</v>
      </c>
      <c r="T1353" s="16" t="s">
        <v>14834</v>
      </c>
      <c r="U1353" s="16" t="s">
        <v>14920</v>
      </c>
      <c r="V1353" s="16">
        <v>21</v>
      </c>
      <c r="W1353" s="16">
        <v>51</v>
      </c>
      <c r="X1353" s="16">
        <v>36</v>
      </c>
      <c r="Y1353" s="16">
        <v>43</v>
      </c>
      <c r="Z1353" s="16">
        <v>56</v>
      </c>
      <c r="AA1353" s="16">
        <v>11</v>
      </c>
      <c r="AB1353" s="16" t="s">
        <v>455</v>
      </c>
      <c r="AC1353" s="16" t="s">
        <v>455</v>
      </c>
      <c r="AD1353" s="16" t="s">
        <v>455</v>
      </c>
    </row>
    <row r="1354" spans="1:30" s="16" customFormat="1" ht="14.25" customHeight="1">
      <c r="A1354" s="16">
        <v>4610</v>
      </c>
      <c r="B1354" s="16">
        <v>4610</v>
      </c>
      <c r="C1354" s="3">
        <v>41201</v>
      </c>
      <c r="D1354" s="3">
        <v>41400</v>
      </c>
      <c r="E1354" s="16" t="s">
        <v>1307</v>
      </c>
      <c r="F1354" s="16" t="s">
        <v>1308</v>
      </c>
      <c r="G1354" s="16" t="s">
        <v>8733</v>
      </c>
      <c r="H1354" s="16" t="s">
        <v>19912</v>
      </c>
      <c r="I1354" s="3">
        <v>41449</v>
      </c>
      <c r="J1354" s="16" t="s">
        <v>8734</v>
      </c>
      <c r="K1354" s="16" t="s">
        <v>9194</v>
      </c>
      <c r="L1354" s="16" t="s">
        <v>8735</v>
      </c>
      <c r="M1354" s="16" t="s">
        <v>9195</v>
      </c>
      <c r="N1354" s="16" t="s">
        <v>19913</v>
      </c>
      <c r="O1354" s="16" t="s">
        <v>19745</v>
      </c>
      <c r="P1354" s="3">
        <v>41450</v>
      </c>
      <c r="Q1354" s="28" t="s">
        <v>18461</v>
      </c>
      <c r="R1354" s="16" t="s">
        <v>19914</v>
      </c>
      <c r="S1354" s="16" t="s">
        <v>11743</v>
      </c>
      <c r="T1354" s="16" t="s">
        <v>14834</v>
      </c>
      <c r="U1354" s="16" t="s">
        <v>17564</v>
      </c>
      <c r="V1354" s="16">
        <v>19</v>
      </c>
      <c r="W1354" s="16">
        <v>9</v>
      </c>
      <c r="X1354" s="16">
        <v>92</v>
      </c>
      <c r="Y1354" s="16">
        <v>47</v>
      </c>
      <c r="Z1354" s="16">
        <v>40</v>
      </c>
      <c r="AA1354" s="16">
        <v>60</v>
      </c>
      <c r="AB1354" s="16" t="s">
        <v>455</v>
      </c>
      <c r="AC1354" s="16" t="s">
        <v>455</v>
      </c>
      <c r="AD1354" s="16" t="s">
        <v>455</v>
      </c>
    </row>
    <row r="1355" spans="1:30" s="16" customFormat="1" ht="14.25" customHeight="1">
      <c r="A1355" s="16">
        <v>4649</v>
      </c>
      <c r="B1355" s="16">
        <v>4649</v>
      </c>
      <c r="C1355" s="3">
        <v>41201</v>
      </c>
      <c r="D1355" s="3">
        <v>41253</v>
      </c>
      <c r="E1355" s="16" t="s">
        <v>1307</v>
      </c>
      <c r="F1355" s="16" t="s">
        <v>1308</v>
      </c>
      <c r="G1355" s="16" t="s">
        <v>8736</v>
      </c>
      <c r="H1355" s="16" t="s">
        <v>15801</v>
      </c>
      <c r="I1355" s="3">
        <v>41358</v>
      </c>
      <c r="J1355" s="16" t="s">
        <v>12818</v>
      </c>
      <c r="K1355" s="16" t="s">
        <v>12819</v>
      </c>
      <c r="L1355" s="16" t="s">
        <v>8737</v>
      </c>
      <c r="M1355" s="16" t="s">
        <v>12820</v>
      </c>
      <c r="N1355" s="16" t="s">
        <v>15802</v>
      </c>
      <c r="O1355" s="16" t="s">
        <v>2750</v>
      </c>
      <c r="P1355" s="3">
        <v>41360</v>
      </c>
      <c r="Q1355" s="28" t="s">
        <v>9352</v>
      </c>
      <c r="R1355" s="16" t="s">
        <v>15803</v>
      </c>
      <c r="S1355" s="16" t="s">
        <v>11744</v>
      </c>
      <c r="T1355" s="16" t="s">
        <v>14834</v>
      </c>
      <c r="U1355" s="16" t="s">
        <v>15804</v>
      </c>
      <c r="V1355" s="16">
        <v>19</v>
      </c>
      <c r="W1355" s="16">
        <v>36</v>
      </c>
      <c r="X1355" s="16">
        <v>29</v>
      </c>
      <c r="Y1355" s="16">
        <v>42</v>
      </c>
      <c r="Z1355" s="16">
        <v>18</v>
      </c>
      <c r="AA1355" s="16">
        <v>0</v>
      </c>
      <c r="AB1355" s="16" t="s">
        <v>455</v>
      </c>
      <c r="AC1355" s="16" t="s">
        <v>455</v>
      </c>
      <c r="AD1355" s="16" t="s">
        <v>455</v>
      </c>
    </row>
    <row r="1356" spans="1:30" s="16" customFormat="1" ht="14.25" customHeight="1">
      <c r="A1356" s="16">
        <v>4638</v>
      </c>
      <c r="B1356" s="16">
        <v>4638</v>
      </c>
      <c r="C1356" s="3">
        <v>41201</v>
      </c>
      <c r="D1356" s="3">
        <v>41246</v>
      </c>
      <c r="E1356" s="16" t="s">
        <v>1307</v>
      </c>
      <c r="F1356" s="16" t="s">
        <v>1308</v>
      </c>
      <c r="G1356" s="16" t="s">
        <v>2322</v>
      </c>
      <c r="H1356" s="16" t="s">
        <v>13628</v>
      </c>
      <c r="I1356" s="3">
        <v>41251</v>
      </c>
      <c r="J1356" s="16" t="s">
        <v>8738</v>
      </c>
      <c r="K1356" s="16" t="s">
        <v>8739</v>
      </c>
      <c r="L1356" s="16" t="s">
        <v>4486</v>
      </c>
      <c r="M1356" s="16" t="s">
        <v>8740</v>
      </c>
      <c r="N1356" s="16" t="s">
        <v>13629</v>
      </c>
      <c r="O1356" s="16" t="s">
        <v>13095</v>
      </c>
      <c r="P1356" s="3">
        <v>41283</v>
      </c>
      <c r="Q1356" s="28" t="s">
        <v>455</v>
      </c>
      <c r="R1356" s="16" t="s">
        <v>13630</v>
      </c>
      <c r="S1356" s="16" t="s">
        <v>11745</v>
      </c>
      <c r="T1356" s="16" t="s">
        <v>14834</v>
      </c>
      <c r="U1356" s="16" t="s">
        <v>14926</v>
      </c>
      <c r="V1356" s="16">
        <v>21</v>
      </c>
      <c r="W1356" s="16">
        <v>4</v>
      </c>
      <c r="X1356" s="16">
        <v>3</v>
      </c>
      <c r="Y1356" s="16">
        <v>42</v>
      </c>
      <c r="Z1356" s="16">
        <v>38</v>
      </c>
      <c r="AA1356" s="16">
        <v>2</v>
      </c>
      <c r="AB1356" s="16" t="s">
        <v>455</v>
      </c>
      <c r="AC1356" s="16" t="s">
        <v>455</v>
      </c>
      <c r="AD1356" s="16" t="s">
        <v>455</v>
      </c>
    </row>
    <row r="1357" spans="1:30" s="16" customFormat="1" ht="14.25" customHeight="1">
      <c r="A1357" s="16">
        <v>4639</v>
      </c>
      <c r="B1357" s="16">
        <v>4639</v>
      </c>
      <c r="C1357" s="3">
        <v>41201</v>
      </c>
      <c r="D1357" s="3">
        <v>41247</v>
      </c>
      <c r="E1357" s="16" t="s">
        <v>1307</v>
      </c>
      <c r="F1357" s="16" t="s">
        <v>1308</v>
      </c>
      <c r="G1357" s="16" t="s">
        <v>8741</v>
      </c>
      <c r="H1357" s="16" t="s">
        <v>13218</v>
      </c>
      <c r="I1357" s="3">
        <v>41263</v>
      </c>
      <c r="J1357" s="16" t="s">
        <v>8742</v>
      </c>
      <c r="K1357" s="16" t="s">
        <v>8743</v>
      </c>
      <c r="L1357" s="16" t="s">
        <v>8744</v>
      </c>
      <c r="M1357" s="16" t="s">
        <v>8745</v>
      </c>
      <c r="N1357" s="16" t="s">
        <v>13219</v>
      </c>
      <c r="O1357" s="16" t="s">
        <v>13100</v>
      </c>
      <c r="P1357" s="3">
        <v>41263</v>
      </c>
      <c r="Q1357" s="28" t="s">
        <v>9233</v>
      </c>
      <c r="R1357" s="16" t="s">
        <v>13220</v>
      </c>
      <c r="S1357" s="16" t="s">
        <v>11746</v>
      </c>
      <c r="T1357" s="16" t="s">
        <v>14834</v>
      </c>
      <c r="U1357" s="16" t="s">
        <v>14853</v>
      </c>
      <c r="V1357" s="16">
        <v>19</v>
      </c>
      <c r="W1357" s="16">
        <v>29</v>
      </c>
      <c r="X1357" s="16">
        <v>57</v>
      </c>
      <c r="Y1357" s="16">
        <v>41</v>
      </c>
      <c r="Z1357" s="16">
        <v>59</v>
      </c>
      <c r="AA1357" s="16">
        <v>7</v>
      </c>
      <c r="AB1357" s="16" t="s">
        <v>455</v>
      </c>
      <c r="AC1357" s="16" t="s">
        <v>455</v>
      </c>
      <c r="AD1357" s="16" t="s">
        <v>455</v>
      </c>
    </row>
    <row r="1358" spans="1:30" s="16" customFormat="1" ht="14.25" customHeight="1">
      <c r="A1358" s="16">
        <v>4641</v>
      </c>
      <c r="B1358" s="16">
        <v>4641</v>
      </c>
      <c r="C1358" s="3">
        <v>41201</v>
      </c>
      <c r="D1358" s="3">
        <v>41246</v>
      </c>
      <c r="E1358" s="16" t="s">
        <v>1307</v>
      </c>
      <c r="F1358" s="16" t="s">
        <v>1308</v>
      </c>
      <c r="G1358" s="16" t="s">
        <v>8746</v>
      </c>
      <c r="H1358" s="16" t="s">
        <v>13221</v>
      </c>
      <c r="I1358" s="3">
        <v>41236</v>
      </c>
      <c r="J1358" s="16" t="s">
        <v>8747</v>
      </c>
      <c r="K1358" s="16" t="s">
        <v>8748</v>
      </c>
      <c r="L1358" s="16" t="s">
        <v>8749</v>
      </c>
      <c r="M1358" s="16" t="s">
        <v>8750</v>
      </c>
      <c r="N1358" s="16" t="s">
        <v>13222</v>
      </c>
      <c r="O1358" s="16" t="s">
        <v>11915</v>
      </c>
      <c r="P1358" s="3">
        <v>41261</v>
      </c>
      <c r="Q1358" s="28" t="s">
        <v>455</v>
      </c>
      <c r="R1358" s="16" t="s">
        <v>13223</v>
      </c>
      <c r="S1358" s="16" t="s">
        <v>11747</v>
      </c>
      <c r="T1358" s="16" t="s">
        <v>14834</v>
      </c>
      <c r="U1358" s="16" t="s">
        <v>15087</v>
      </c>
      <c r="V1358" s="16">
        <v>20</v>
      </c>
      <c r="W1358" s="16">
        <v>54</v>
      </c>
      <c r="X1358" s="16">
        <v>40</v>
      </c>
      <c r="Y1358" s="16">
        <v>44</v>
      </c>
      <c r="Z1358" s="16">
        <v>30</v>
      </c>
      <c r="AA1358" s="16">
        <v>33</v>
      </c>
      <c r="AB1358" s="16" t="s">
        <v>455</v>
      </c>
      <c r="AC1358" s="16" t="s">
        <v>455</v>
      </c>
      <c r="AD1358" s="16" t="s">
        <v>455</v>
      </c>
    </row>
    <row r="1359" spans="1:30" s="16" customFormat="1" ht="14.25" customHeight="1">
      <c r="A1359" s="16">
        <v>4640</v>
      </c>
      <c r="B1359" s="16">
        <v>4640</v>
      </c>
      <c r="C1359" s="3">
        <v>41201</v>
      </c>
      <c r="D1359" s="3">
        <v>41246</v>
      </c>
      <c r="E1359" s="16" t="s">
        <v>1307</v>
      </c>
      <c r="F1359" s="16" t="s">
        <v>1308</v>
      </c>
      <c r="G1359" s="16" t="s">
        <v>8751</v>
      </c>
      <c r="H1359" s="16" t="s">
        <v>9353</v>
      </c>
      <c r="I1359" s="3">
        <v>41236</v>
      </c>
      <c r="J1359" s="16" t="s">
        <v>8752</v>
      </c>
      <c r="K1359" s="16" t="s">
        <v>8753</v>
      </c>
      <c r="L1359" s="16" t="s">
        <v>8754</v>
      </c>
      <c r="M1359" s="16" t="s">
        <v>8755</v>
      </c>
      <c r="N1359" s="16" t="s">
        <v>9354</v>
      </c>
      <c r="O1359" s="16" t="s">
        <v>6232</v>
      </c>
      <c r="P1359" s="3">
        <v>41236</v>
      </c>
      <c r="Q1359" s="28" t="s">
        <v>455</v>
      </c>
      <c r="R1359" s="16" t="s">
        <v>11748</v>
      </c>
      <c r="S1359" s="16" t="s">
        <v>11749</v>
      </c>
      <c r="T1359" s="16" t="s">
        <v>14834</v>
      </c>
      <c r="U1359" s="16" t="s">
        <v>14926</v>
      </c>
      <c r="V1359" s="16">
        <v>22</v>
      </c>
      <c r="W1359" s="16">
        <v>13</v>
      </c>
      <c r="X1359" s="16">
        <v>2</v>
      </c>
      <c r="Y1359" s="16">
        <v>44</v>
      </c>
      <c r="Z1359" s="16">
        <v>58</v>
      </c>
      <c r="AA1359" s="16">
        <v>44</v>
      </c>
      <c r="AB1359" s="16" t="s">
        <v>455</v>
      </c>
      <c r="AC1359" s="16" t="s">
        <v>455</v>
      </c>
      <c r="AD1359" s="16" t="s">
        <v>455</v>
      </c>
    </row>
    <row r="1360" spans="1:30" s="16" customFormat="1" ht="14.25" customHeight="1">
      <c r="A1360" s="16">
        <v>4642</v>
      </c>
      <c r="B1360" s="16">
        <v>4642</v>
      </c>
      <c r="C1360" s="3">
        <v>41201</v>
      </c>
      <c r="D1360" s="3">
        <v>41246</v>
      </c>
      <c r="E1360" s="16" t="s">
        <v>1307</v>
      </c>
      <c r="F1360" s="16" t="s">
        <v>1308</v>
      </c>
      <c r="G1360" s="16" t="s">
        <v>8756</v>
      </c>
      <c r="H1360" s="16" t="s">
        <v>8917</v>
      </c>
      <c r="I1360" s="3">
        <v>41207</v>
      </c>
      <c r="J1360" s="16" t="s">
        <v>8757</v>
      </c>
      <c r="K1360" s="16" t="s">
        <v>8758</v>
      </c>
      <c r="L1360" s="16" t="s">
        <v>8759</v>
      </c>
      <c r="M1360" s="16" t="s">
        <v>8760</v>
      </c>
      <c r="N1360" s="16" t="s">
        <v>8918</v>
      </c>
      <c r="O1360" s="16" t="s">
        <v>5289</v>
      </c>
      <c r="P1360" s="3">
        <v>41208</v>
      </c>
      <c r="Q1360" s="28" t="s">
        <v>455</v>
      </c>
      <c r="R1360" s="16" t="s">
        <v>11750</v>
      </c>
      <c r="S1360" s="16" t="s">
        <v>11751</v>
      </c>
      <c r="T1360" s="16" t="s">
        <v>3997</v>
      </c>
      <c r="U1360" s="16" t="s">
        <v>15133</v>
      </c>
      <c r="V1360" s="16">
        <v>22</v>
      </c>
      <c r="W1360" s="16">
        <v>9</v>
      </c>
      <c r="X1360" s="16">
        <v>54</v>
      </c>
      <c r="Y1360" s="16">
        <v>46</v>
      </c>
      <c r="Z1360" s="16">
        <v>10</v>
      </c>
      <c r="AA1360" s="16">
        <v>38</v>
      </c>
      <c r="AB1360" s="16" t="s">
        <v>455</v>
      </c>
      <c r="AC1360" s="16" t="s">
        <v>455</v>
      </c>
      <c r="AD1360" s="16" t="s">
        <v>455</v>
      </c>
    </row>
    <row r="1361" spans="1:30" s="16" customFormat="1" ht="14.25" customHeight="1">
      <c r="A1361" s="16">
        <v>4643</v>
      </c>
      <c r="B1361" s="16">
        <v>4643</v>
      </c>
      <c r="C1361" s="3">
        <v>41201</v>
      </c>
      <c r="D1361" s="3">
        <v>41246</v>
      </c>
      <c r="E1361" s="16" t="s">
        <v>1307</v>
      </c>
      <c r="F1361" s="16" t="s">
        <v>1308</v>
      </c>
      <c r="G1361" s="16" t="s">
        <v>8761</v>
      </c>
      <c r="H1361" s="16" t="s">
        <v>12171</v>
      </c>
      <c r="I1361" s="3">
        <v>41236</v>
      </c>
      <c r="J1361" s="16" t="s">
        <v>8762</v>
      </c>
      <c r="K1361" s="16" t="s">
        <v>8763</v>
      </c>
      <c r="L1361" s="16" t="s">
        <v>8764</v>
      </c>
      <c r="M1361" s="16" t="s">
        <v>8765</v>
      </c>
      <c r="N1361" s="16" t="s">
        <v>12172</v>
      </c>
      <c r="O1361" s="16" t="s">
        <v>5620</v>
      </c>
      <c r="P1361" s="3">
        <v>41254</v>
      </c>
      <c r="Q1361" s="28" t="s">
        <v>455</v>
      </c>
      <c r="R1361" s="16" t="s">
        <v>12173</v>
      </c>
      <c r="S1361" s="16" t="s">
        <v>11752</v>
      </c>
      <c r="T1361" s="16" t="s">
        <v>3997</v>
      </c>
      <c r="U1361" s="16" t="s">
        <v>15134</v>
      </c>
      <c r="V1361" s="16">
        <v>17</v>
      </c>
      <c r="W1361" s="16">
        <v>56</v>
      </c>
      <c r="X1361" s="16">
        <v>53</v>
      </c>
      <c r="Y1361" s="16">
        <v>43</v>
      </c>
      <c r="Z1361" s="16">
        <v>13</v>
      </c>
      <c r="AA1361" s="16">
        <v>23</v>
      </c>
      <c r="AB1361" s="16" t="s">
        <v>455</v>
      </c>
      <c r="AC1361" s="16" t="s">
        <v>455</v>
      </c>
      <c r="AD1361" s="16" t="s">
        <v>455</v>
      </c>
    </row>
    <row r="1362" spans="1:30" s="16" customFormat="1" ht="14.25" customHeight="1">
      <c r="A1362" s="16">
        <v>4644</v>
      </c>
      <c r="B1362" s="16">
        <v>4644</v>
      </c>
      <c r="C1362" s="3">
        <v>41201</v>
      </c>
      <c r="D1362" s="3">
        <v>41246</v>
      </c>
      <c r="E1362" s="16" t="s">
        <v>1307</v>
      </c>
      <c r="F1362" s="16" t="s">
        <v>11847</v>
      </c>
      <c r="G1362" s="16" t="s">
        <v>8766</v>
      </c>
      <c r="H1362" s="16" t="s">
        <v>12174</v>
      </c>
      <c r="I1362" s="3">
        <v>41236</v>
      </c>
      <c r="J1362" s="16" t="s">
        <v>8767</v>
      </c>
      <c r="K1362" s="16" t="s">
        <v>8768</v>
      </c>
      <c r="L1362" s="16" t="s">
        <v>8769</v>
      </c>
      <c r="M1362" s="16" t="s">
        <v>8770</v>
      </c>
      <c r="N1362" s="16" t="s">
        <v>12671</v>
      </c>
      <c r="O1362" s="16" t="s">
        <v>12026</v>
      </c>
      <c r="P1362" s="3">
        <v>41255</v>
      </c>
      <c r="Q1362" s="28" t="s">
        <v>455</v>
      </c>
      <c r="R1362" s="16" t="s">
        <v>12175</v>
      </c>
      <c r="S1362" s="16" t="s">
        <v>11753</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4.25" customHeight="1">
      <c r="A1363" s="16">
        <v>4645</v>
      </c>
      <c r="B1363" s="16">
        <v>4645</v>
      </c>
      <c r="C1363" s="3">
        <v>41201</v>
      </c>
      <c r="D1363" s="3">
        <v>41246</v>
      </c>
      <c r="E1363" s="16" t="s">
        <v>1307</v>
      </c>
      <c r="F1363" s="16" t="s">
        <v>1308</v>
      </c>
      <c r="G1363" s="16" t="s">
        <v>8771</v>
      </c>
      <c r="H1363" s="16" t="s">
        <v>9355</v>
      </c>
      <c r="I1363" s="3">
        <v>41236</v>
      </c>
      <c r="J1363" s="16" t="s">
        <v>8772</v>
      </c>
      <c r="K1363" s="16" t="s">
        <v>8773</v>
      </c>
      <c r="L1363" s="16" t="s">
        <v>8774</v>
      </c>
      <c r="M1363" s="16" t="s">
        <v>8775</v>
      </c>
      <c r="N1363" s="16" t="s">
        <v>14148</v>
      </c>
      <c r="O1363" s="16" t="s">
        <v>455</v>
      </c>
      <c r="P1363" s="3">
        <v>41236</v>
      </c>
      <c r="Q1363" s="28" t="s">
        <v>455</v>
      </c>
      <c r="R1363" s="16" t="s">
        <v>11754</v>
      </c>
      <c r="S1363" s="16" t="s">
        <v>11755</v>
      </c>
      <c r="T1363" s="16" t="s">
        <v>3997</v>
      </c>
      <c r="U1363" s="16" t="s">
        <v>15135</v>
      </c>
      <c r="V1363" s="16">
        <v>18</v>
      </c>
      <c r="W1363" s="16">
        <v>21</v>
      </c>
      <c r="X1363" s="16">
        <v>41</v>
      </c>
      <c r="Y1363" s="16">
        <v>43</v>
      </c>
      <c r="Z1363" s="16">
        <v>10</v>
      </c>
      <c r="AA1363" s="16">
        <v>9</v>
      </c>
      <c r="AB1363" s="16" t="s">
        <v>455</v>
      </c>
      <c r="AC1363" s="16" t="s">
        <v>455</v>
      </c>
      <c r="AD1363" s="16" t="s">
        <v>455</v>
      </c>
    </row>
    <row r="1364" spans="1:30" s="16" customFormat="1" ht="14.25" customHeight="1">
      <c r="A1364" s="16">
        <v>4646</v>
      </c>
      <c r="B1364" s="16">
        <v>4646</v>
      </c>
      <c r="C1364" s="3">
        <v>41201</v>
      </c>
      <c r="D1364" s="3">
        <v>41246</v>
      </c>
      <c r="E1364" s="16" t="s">
        <v>1307</v>
      </c>
      <c r="F1364" s="16" t="s">
        <v>1308</v>
      </c>
      <c r="G1364" s="16" t="s">
        <v>8776</v>
      </c>
      <c r="H1364" s="16" t="s">
        <v>11756</v>
      </c>
      <c r="I1364" s="3">
        <v>41236</v>
      </c>
      <c r="J1364" s="16" t="s">
        <v>8777</v>
      </c>
      <c r="K1364" s="16" t="s">
        <v>8778</v>
      </c>
      <c r="L1364" s="16" t="s">
        <v>8779</v>
      </c>
      <c r="M1364" s="16" t="s">
        <v>8780</v>
      </c>
      <c r="N1364" s="16" t="s">
        <v>11757</v>
      </c>
      <c r="O1364" s="16" t="s">
        <v>4884</v>
      </c>
      <c r="P1364" s="3">
        <v>41242</v>
      </c>
      <c r="Q1364" s="28" t="s">
        <v>455</v>
      </c>
      <c r="R1364" s="16" t="s">
        <v>11758</v>
      </c>
      <c r="S1364" s="16" t="s">
        <v>11759</v>
      </c>
      <c r="T1364" s="16" t="s">
        <v>14834</v>
      </c>
      <c r="U1364" s="16" t="s">
        <v>14864</v>
      </c>
      <c r="V1364" s="16">
        <v>21</v>
      </c>
      <c r="W1364" s="16">
        <v>53</v>
      </c>
      <c r="X1364" s="16">
        <v>26</v>
      </c>
      <c r="Y1364" s="16">
        <v>44</v>
      </c>
      <c r="Z1364" s="16">
        <v>30</v>
      </c>
      <c r="AA1364" s="16">
        <v>39</v>
      </c>
      <c r="AB1364" s="16" t="s">
        <v>455</v>
      </c>
      <c r="AC1364" s="16" t="s">
        <v>455</v>
      </c>
      <c r="AD1364" s="16" t="s">
        <v>455</v>
      </c>
    </row>
    <row r="1365" spans="1:30" s="16" customFormat="1" ht="14.25" customHeight="1">
      <c r="A1365" s="16">
        <v>4647</v>
      </c>
      <c r="B1365" s="16">
        <v>4647</v>
      </c>
      <c r="C1365" s="3">
        <v>41201</v>
      </c>
      <c r="D1365" s="3">
        <v>41246</v>
      </c>
      <c r="E1365" s="16" t="s">
        <v>1307</v>
      </c>
      <c r="F1365" s="16" t="s">
        <v>1308</v>
      </c>
      <c r="G1365" s="16" t="s">
        <v>8781</v>
      </c>
      <c r="H1365" s="16" t="s">
        <v>9356</v>
      </c>
      <c r="I1365" s="3">
        <v>41236</v>
      </c>
      <c r="J1365" s="16" t="s">
        <v>15714</v>
      </c>
      <c r="K1365" s="16" t="s">
        <v>8782</v>
      </c>
      <c r="L1365" s="16" t="s">
        <v>8783</v>
      </c>
      <c r="M1365" s="16">
        <v>3299518673</v>
      </c>
      <c r="N1365" s="16" t="s">
        <v>9357</v>
      </c>
      <c r="O1365" s="16" t="s">
        <v>4884</v>
      </c>
      <c r="P1365" s="3">
        <v>41235</v>
      </c>
      <c r="Q1365" s="28" t="s">
        <v>455</v>
      </c>
      <c r="R1365" s="16" t="s">
        <v>11760</v>
      </c>
      <c r="S1365" s="16" t="s">
        <v>11761</v>
      </c>
      <c r="T1365" s="16" t="s">
        <v>14834</v>
      </c>
      <c r="U1365" s="16" t="s">
        <v>15136</v>
      </c>
      <c r="V1365" s="16">
        <v>21</v>
      </c>
      <c r="W1365" s="16">
        <v>6</v>
      </c>
      <c r="X1365" s="16">
        <v>31</v>
      </c>
      <c r="Y1365" s="16">
        <v>44</v>
      </c>
      <c r="Z1365" s="16">
        <v>10</v>
      </c>
      <c r="AA1365" s="16">
        <v>43</v>
      </c>
      <c r="AB1365" s="16" t="s">
        <v>455</v>
      </c>
      <c r="AC1365" s="16" t="s">
        <v>455</v>
      </c>
      <c r="AD1365" s="16" t="s">
        <v>455</v>
      </c>
    </row>
    <row r="1366" spans="1:30" s="16" customFormat="1" ht="14.25" customHeight="1">
      <c r="A1366" s="16">
        <v>4648</v>
      </c>
      <c r="B1366" s="16">
        <v>4648</v>
      </c>
      <c r="C1366" s="3">
        <v>41201</v>
      </c>
      <c r="D1366" s="3">
        <v>41402</v>
      </c>
      <c r="E1366" s="16" t="s">
        <v>1307</v>
      </c>
      <c r="F1366" s="16" t="s">
        <v>1308</v>
      </c>
      <c r="G1366" s="16" t="s">
        <v>8784</v>
      </c>
      <c r="H1366" s="16" t="s">
        <v>20076</v>
      </c>
      <c r="I1366" s="3">
        <v>41236</v>
      </c>
      <c r="J1366" s="16" t="s">
        <v>8785</v>
      </c>
      <c r="K1366" s="16" t="s">
        <v>8786</v>
      </c>
      <c r="L1366" s="16" t="s">
        <v>8787</v>
      </c>
      <c r="M1366" s="16" t="s">
        <v>8788</v>
      </c>
      <c r="N1366" s="16" t="s">
        <v>20077</v>
      </c>
      <c r="O1366" s="16" t="s">
        <v>20055</v>
      </c>
      <c r="P1366" s="3">
        <v>41453</v>
      </c>
      <c r="Q1366" s="28" t="s">
        <v>18462</v>
      </c>
      <c r="R1366" s="16" t="s">
        <v>20078</v>
      </c>
      <c r="S1366" s="16" t="s">
        <v>11762</v>
      </c>
      <c r="T1366" s="16" t="s">
        <v>14834</v>
      </c>
      <c r="U1366" s="16" t="s">
        <v>18318</v>
      </c>
      <c r="V1366" s="16">
        <v>16</v>
      </c>
      <c r="W1366" s="16">
        <v>3</v>
      </c>
      <c r="X1366" s="16">
        <v>36</v>
      </c>
      <c r="Y1366" s="16">
        <v>46</v>
      </c>
      <c r="Z1366" s="16">
        <v>15</v>
      </c>
      <c r="AA1366" s="16">
        <v>25</v>
      </c>
      <c r="AB1366" s="16" t="s">
        <v>455</v>
      </c>
      <c r="AC1366" s="16" t="s">
        <v>455</v>
      </c>
      <c r="AD1366" s="16" t="s">
        <v>455</v>
      </c>
    </row>
    <row r="1367" spans="1:30" s="16" customFormat="1" ht="14.25" customHeight="1">
      <c r="A1367" s="16">
        <v>4621</v>
      </c>
      <c r="B1367" s="16">
        <v>4621</v>
      </c>
      <c r="C1367" s="3">
        <v>41201</v>
      </c>
      <c r="D1367" s="3">
        <v>41246</v>
      </c>
      <c r="E1367" s="16" t="s">
        <v>1307</v>
      </c>
      <c r="F1367" s="16" t="s">
        <v>1308</v>
      </c>
      <c r="G1367" s="16" t="s">
        <v>6978</v>
      </c>
      <c r="H1367" s="16" t="s">
        <v>11876</v>
      </c>
      <c r="I1367" s="3">
        <v>41236</v>
      </c>
      <c r="J1367" s="16" t="s">
        <v>8789</v>
      </c>
      <c r="K1367" s="16" t="s">
        <v>8910</v>
      </c>
      <c r="L1367" s="16" t="s">
        <v>6981</v>
      </c>
      <c r="M1367" s="16" t="s">
        <v>8790</v>
      </c>
      <c r="N1367" s="16" t="s">
        <v>11981</v>
      </c>
      <c r="O1367" s="16" t="s">
        <v>5264</v>
      </c>
      <c r="P1367" s="3">
        <v>41248</v>
      </c>
      <c r="Q1367" s="28" t="s">
        <v>11763</v>
      </c>
      <c r="R1367" s="16" t="s">
        <v>11877</v>
      </c>
      <c r="S1367" s="16" t="s">
        <v>11764</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4.25" customHeight="1">
      <c r="A1368" s="16">
        <v>5510</v>
      </c>
      <c r="B1368" s="16">
        <v>5510</v>
      </c>
      <c r="C1368" s="3">
        <v>41221</v>
      </c>
      <c r="D1368" s="3">
        <v>41266</v>
      </c>
      <c r="E1368" s="16" t="s">
        <v>1307</v>
      </c>
      <c r="F1368" s="16" t="s">
        <v>1308</v>
      </c>
      <c r="G1368" s="16" t="s">
        <v>1709</v>
      </c>
      <c r="H1368" s="16" t="s">
        <v>9358</v>
      </c>
      <c r="I1368" s="3">
        <v>41226</v>
      </c>
      <c r="J1368" s="16" t="s">
        <v>9017</v>
      </c>
      <c r="K1368" s="16" t="s">
        <v>9018</v>
      </c>
      <c r="L1368" s="16" t="s">
        <v>9019</v>
      </c>
      <c r="M1368" s="16" t="s">
        <v>9020</v>
      </c>
      <c r="N1368" s="16" t="s">
        <v>9359</v>
      </c>
      <c r="O1368" s="16" t="s">
        <v>4884</v>
      </c>
      <c r="P1368" s="3">
        <v>41233</v>
      </c>
      <c r="Q1368" s="28" t="s">
        <v>455</v>
      </c>
      <c r="R1368" s="16" t="s">
        <v>11765</v>
      </c>
      <c r="S1368" s="16" t="s">
        <v>11766</v>
      </c>
      <c r="T1368" s="16" t="s">
        <v>14834</v>
      </c>
      <c r="U1368" s="16" t="s">
        <v>15137</v>
      </c>
      <c r="V1368" s="16">
        <v>21</v>
      </c>
      <c r="W1368" s="16">
        <v>8</v>
      </c>
      <c r="X1368" s="16">
        <v>30</v>
      </c>
      <c r="Y1368" s="16">
        <v>44</v>
      </c>
      <c r="Z1368" s="16">
        <v>13</v>
      </c>
      <c r="AA1368" s="16">
        <v>38</v>
      </c>
      <c r="AB1368" s="16" t="s">
        <v>455</v>
      </c>
      <c r="AC1368" s="16" t="s">
        <v>455</v>
      </c>
      <c r="AD1368" s="16" t="s">
        <v>455</v>
      </c>
    </row>
    <row r="1369" spans="1:30" s="16" customFormat="1" ht="14.25" customHeight="1">
      <c r="A1369" s="16" t="s">
        <v>9360</v>
      </c>
      <c r="B1369" s="16">
        <v>5527</v>
      </c>
      <c r="C1369" s="3">
        <v>41221</v>
      </c>
      <c r="D1369" s="3">
        <v>41266</v>
      </c>
      <c r="E1369" s="16" t="s">
        <v>1316</v>
      </c>
      <c r="F1369" s="16" t="s">
        <v>1308</v>
      </c>
      <c r="G1369" s="16" t="s">
        <v>5196</v>
      </c>
      <c r="H1369" s="16" t="s">
        <v>455</v>
      </c>
      <c r="I1369" s="3">
        <v>41226</v>
      </c>
      <c r="J1369" s="16" t="s">
        <v>9022</v>
      </c>
      <c r="K1369" s="16" t="s">
        <v>9023</v>
      </c>
      <c r="L1369" s="16" t="s">
        <v>9024</v>
      </c>
      <c r="M1369" s="16" t="s">
        <v>9025</v>
      </c>
      <c r="N1369" s="16" t="s">
        <v>455</v>
      </c>
      <c r="O1369" s="16" t="s">
        <v>455</v>
      </c>
      <c r="P1369" s="16" t="s">
        <v>455</v>
      </c>
      <c r="Q1369" s="28" t="s">
        <v>9361</v>
      </c>
      <c r="R1369" s="16" t="s">
        <v>455</v>
      </c>
      <c r="S1369" s="16" t="s">
        <v>11767</v>
      </c>
      <c r="T1369" s="16" t="s">
        <v>14834</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4.25" customHeight="1">
      <c r="A1370" s="16">
        <v>5528</v>
      </c>
      <c r="B1370" s="16">
        <v>5528</v>
      </c>
      <c r="C1370" s="3">
        <v>41221</v>
      </c>
      <c r="D1370" s="3">
        <v>41266</v>
      </c>
      <c r="E1370" s="16" t="s">
        <v>1307</v>
      </c>
      <c r="F1370" s="16" t="s">
        <v>1540</v>
      </c>
      <c r="G1370" s="16" t="s">
        <v>7994</v>
      </c>
      <c r="H1370" s="16" t="s">
        <v>9234</v>
      </c>
      <c r="I1370" s="3">
        <v>41227</v>
      </c>
      <c r="J1370" s="16" t="s">
        <v>9026</v>
      </c>
      <c r="K1370" s="16" t="s">
        <v>9235</v>
      </c>
      <c r="L1370" s="16" t="s">
        <v>7997</v>
      </c>
      <c r="M1370" s="16" t="s">
        <v>9027</v>
      </c>
      <c r="N1370" s="16" t="s">
        <v>9236</v>
      </c>
      <c r="O1370" s="16" t="s">
        <v>3734</v>
      </c>
      <c r="P1370" s="3">
        <v>41232</v>
      </c>
      <c r="Q1370" s="28" t="s">
        <v>455</v>
      </c>
      <c r="R1370" s="16" t="s">
        <v>11768</v>
      </c>
      <c r="S1370" s="16" t="s">
        <v>11769</v>
      </c>
      <c r="T1370" s="16" t="s">
        <v>3997</v>
      </c>
      <c r="U1370" s="16" t="s">
        <v>14929</v>
      </c>
      <c r="V1370" s="16">
        <v>19</v>
      </c>
      <c r="W1370" s="16">
        <v>37</v>
      </c>
      <c r="X1370" s="16">
        <v>12</v>
      </c>
      <c r="Y1370" s="16">
        <v>44</v>
      </c>
      <c r="Z1370" s="16">
        <v>2</v>
      </c>
      <c r="AA1370" s="16">
        <v>37</v>
      </c>
      <c r="AB1370" s="16" t="s">
        <v>455</v>
      </c>
      <c r="AC1370" s="16" t="s">
        <v>455</v>
      </c>
      <c r="AD1370" s="16" t="s">
        <v>455</v>
      </c>
    </row>
    <row r="1371" spans="1:30" s="16" customFormat="1" ht="14.25" customHeight="1">
      <c r="A1371" s="16">
        <v>5530</v>
      </c>
      <c r="B1371" s="16">
        <v>5530</v>
      </c>
      <c r="C1371" s="3">
        <v>41221</v>
      </c>
      <c r="D1371" s="3">
        <v>41266</v>
      </c>
      <c r="E1371" s="16" t="s">
        <v>1307</v>
      </c>
      <c r="F1371" s="16" t="s">
        <v>1308</v>
      </c>
      <c r="G1371" s="16" t="s">
        <v>9028</v>
      </c>
      <c r="H1371" s="16" t="s">
        <v>13497</v>
      </c>
      <c r="I1371" s="3">
        <v>41226</v>
      </c>
      <c r="J1371" s="16" t="s">
        <v>9029</v>
      </c>
      <c r="K1371" s="16" t="s">
        <v>9030</v>
      </c>
      <c r="L1371" s="16" t="s">
        <v>9031</v>
      </c>
      <c r="M1371" s="16" t="s">
        <v>9032</v>
      </c>
      <c r="N1371" s="16" t="s">
        <v>13498</v>
      </c>
      <c r="O1371" s="16" t="s">
        <v>11914</v>
      </c>
      <c r="P1371" s="3">
        <v>41264</v>
      </c>
      <c r="Q1371" s="28" t="s">
        <v>455</v>
      </c>
      <c r="R1371" s="16" t="s">
        <v>13499</v>
      </c>
      <c r="S1371" s="16" t="s">
        <v>11770</v>
      </c>
      <c r="T1371" s="16" t="s">
        <v>14834</v>
      </c>
      <c r="U1371" s="16" t="s">
        <v>14969</v>
      </c>
      <c r="V1371" s="16">
        <v>19</v>
      </c>
      <c r="W1371" s="16">
        <v>44</v>
      </c>
      <c r="X1371" s="16">
        <v>55</v>
      </c>
      <c r="Y1371" s="16">
        <v>47</v>
      </c>
      <c r="Z1371" s="16">
        <v>55</v>
      </c>
      <c r="AA1371" s="16">
        <v>10</v>
      </c>
      <c r="AB1371" s="16" t="s">
        <v>455</v>
      </c>
      <c r="AC1371" s="16" t="s">
        <v>455</v>
      </c>
      <c r="AD1371" s="16" t="s">
        <v>455</v>
      </c>
    </row>
    <row r="1372" spans="1:30" s="16" customFormat="1" ht="14.25" customHeight="1">
      <c r="A1372" s="16">
        <v>5531</v>
      </c>
      <c r="B1372" s="16">
        <v>5531</v>
      </c>
      <c r="C1372" s="3">
        <v>41221</v>
      </c>
      <c r="D1372" s="3">
        <v>41266</v>
      </c>
      <c r="E1372" s="16" t="s">
        <v>1307</v>
      </c>
      <c r="F1372" s="16" t="s">
        <v>1308</v>
      </c>
      <c r="G1372" s="16" t="s">
        <v>165</v>
      </c>
      <c r="H1372" s="16" t="s">
        <v>9237</v>
      </c>
      <c r="I1372" s="3">
        <v>41226</v>
      </c>
      <c r="J1372" s="16" t="s">
        <v>9033</v>
      </c>
      <c r="K1372" s="16" t="s">
        <v>9034</v>
      </c>
      <c r="L1372" s="16" t="s">
        <v>9035</v>
      </c>
      <c r="M1372" s="16" t="s">
        <v>9036</v>
      </c>
      <c r="N1372" s="16" t="s">
        <v>9238</v>
      </c>
      <c r="O1372" s="16" t="s">
        <v>7415</v>
      </c>
      <c r="P1372" s="3">
        <v>41232</v>
      </c>
      <c r="Q1372" s="28" t="s">
        <v>455</v>
      </c>
      <c r="R1372" s="16" t="s">
        <v>11771</v>
      </c>
      <c r="S1372" s="16" t="s">
        <v>11772</v>
      </c>
      <c r="T1372" s="16" t="s">
        <v>3997</v>
      </c>
      <c r="U1372" s="16" t="s">
        <v>14864</v>
      </c>
      <c r="V1372" s="16">
        <v>21</v>
      </c>
      <c r="W1372" s="16">
        <v>44</v>
      </c>
      <c r="X1372" s="16">
        <v>28</v>
      </c>
      <c r="Y1372" s="16">
        <v>43</v>
      </c>
      <c r="Z1372" s="16">
        <v>28</v>
      </c>
      <c r="AA1372" s="16">
        <v>36</v>
      </c>
      <c r="AB1372" s="16" t="s">
        <v>455</v>
      </c>
      <c r="AC1372" s="16" t="s">
        <v>455</v>
      </c>
      <c r="AD1372" s="16" t="s">
        <v>455</v>
      </c>
    </row>
    <row r="1373" spans="1:30" s="16" customFormat="1" ht="14.25" customHeight="1">
      <c r="A1373" s="16">
        <v>5533</v>
      </c>
      <c r="B1373" s="16">
        <v>5533</v>
      </c>
      <c r="C1373" s="3">
        <v>41221</v>
      </c>
      <c r="D1373" s="3">
        <v>41266</v>
      </c>
      <c r="E1373" s="16" t="s">
        <v>1307</v>
      </c>
      <c r="F1373" s="16" t="s">
        <v>1308</v>
      </c>
      <c r="G1373" s="16" t="s">
        <v>4751</v>
      </c>
      <c r="H1373" s="16" t="s">
        <v>13224</v>
      </c>
      <c r="I1373" s="3">
        <v>41226</v>
      </c>
      <c r="J1373" s="16" t="s">
        <v>9037</v>
      </c>
      <c r="K1373" s="16" t="s">
        <v>9038</v>
      </c>
      <c r="L1373" s="16" t="s">
        <v>6430</v>
      </c>
      <c r="M1373" s="16" t="s">
        <v>9039</v>
      </c>
      <c r="N1373" s="16" t="s">
        <v>13225</v>
      </c>
      <c r="O1373" s="16" t="s">
        <v>11915</v>
      </c>
      <c r="P1373" s="3">
        <v>41263</v>
      </c>
      <c r="Q1373" s="28" t="s">
        <v>455</v>
      </c>
      <c r="R1373" s="16" t="s">
        <v>13226</v>
      </c>
      <c r="S1373" s="16" t="s">
        <v>11773</v>
      </c>
      <c r="T1373" s="16" t="s">
        <v>3997</v>
      </c>
      <c r="U1373" s="16" t="s">
        <v>14877</v>
      </c>
      <c r="V1373" s="16">
        <v>20</v>
      </c>
      <c r="W1373" s="16">
        <v>43</v>
      </c>
      <c r="X1373" s="16">
        <v>45</v>
      </c>
      <c r="Y1373" s="16">
        <v>44</v>
      </c>
      <c r="Z1373" s="16">
        <v>46</v>
      </c>
      <c r="AA1373" s="16">
        <v>34</v>
      </c>
      <c r="AB1373" s="16" t="s">
        <v>455</v>
      </c>
      <c r="AC1373" s="16" t="s">
        <v>455</v>
      </c>
      <c r="AD1373" s="16" t="s">
        <v>455</v>
      </c>
    </row>
    <row r="1374" spans="1:30" s="16" customFormat="1" ht="14.25" customHeight="1">
      <c r="A1374" s="16">
        <v>5534</v>
      </c>
      <c r="B1374" s="16">
        <v>5534</v>
      </c>
      <c r="C1374" s="3">
        <v>41221</v>
      </c>
      <c r="D1374" s="3">
        <v>41266</v>
      </c>
      <c r="E1374" s="16" t="s">
        <v>1307</v>
      </c>
      <c r="F1374" s="16" t="s">
        <v>1308</v>
      </c>
      <c r="G1374" s="16" t="s">
        <v>4751</v>
      </c>
      <c r="H1374" s="16" t="s">
        <v>13227</v>
      </c>
      <c r="I1374" s="3">
        <v>41226</v>
      </c>
      <c r="J1374" s="16" t="s">
        <v>9040</v>
      </c>
      <c r="K1374" s="16" t="s">
        <v>9041</v>
      </c>
      <c r="L1374" s="16" t="s">
        <v>6430</v>
      </c>
      <c r="M1374" s="16" t="s">
        <v>9042</v>
      </c>
      <c r="N1374" s="16" t="s">
        <v>13228</v>
      </c>
      <c r="O1374" s="16" t="s">
        <v>11915</v>
      </c>
      <c r="P1374" s="3">
        <v>41262</v>
      </c>
      <c r="Q1374" s="28" t="s">
        <v>455</v>
      </c>
      <c r="R1374" s="16" t="s">
        <v>13229</v>
      </c>
      <c r="S1374" s="16" t="s">
        <v>11774</v>
      </c>
      <c r="T1374" s="16" t="s">
        <v>14834</v>
      </c>
      <c r="U1374" s="16" t="s">
        <v>14920</v>
      </c>
      <c r="V1374" s="16">
        <v>20</v>
      </c>
      <c r="W1374" s="16">
        <v>41</v>
      </c>
      <c r="X1374" s="16">
        <v>1</v>
      </c>
      <c r="Y1374" s="16">
        <v>44</v>
      </c>
      <c r="Z1374" s="16">
        <v>49</v>
      </c>
      <c r="AA1374" s="16">
        <v>25</v>
      </c>
      <c r="AB1374" s="16" t="s">
        <v>455</v>
      </c>
      <c r="AC1374" s="16" t="s">
        <v>455</v>
      </c>
      <c r="AD1374" s="16" t="s">
        <v>455</v>
      </c>
    </row>
    <row r="1375" spans="1:30" s="16" customFormat="1" ht="14.25" customHeight="1">
      <c r="A1375" s="16">
        <v>5535</v>
      </c>
      <c r="B1375" s="16">
        <v>5535</v>
      </c>
      <c r="C1375" s="3">
        <v>41221</v>
      </c>
      <c r="D1375" s="3">
        <v>41266</v>
      </c>
      <c r="E1375" s="16" t="s">
        <v>1307</v>
      </c>
      <c r="F1375" s="16" t="s">
        <v>14084</v>
      </c>
      <c r="G1375" s="16" t="s">
        <v>9028</v>
      </c>
      <c r="H1375" s="16" t="s">
        <v>12821</v>
      </c>
      <c r="I1375" s="3">
        <v>41226</v>
      </c>
      <c r="J1375" s="16" t="s">
        <v>9043</v>
      </c>
      <c r="K1375" s="16" t="s">
        <v>9044</v>
      </c>
      <c r="L1375" s="16" t="s">
        <v>9045</v>
      </c>
      <c r="M1375" s="16" t="s">
        <v>9046</v>
      </c>
      <c r="N1375" s="16" t="s">
        <v>14538</v>
      </c>
      <c r="O1375" s="16" t="s">
        <v>14534</v>
      </c>
      <c r="P1375" s="3">
        <v>41298</v>
      </c>
      <c r="Q1375" s="28" t="s">
        <v>455</v>
      </c>
      <c r="R1375" s="16" t="s">
        <v>14539</v>
      </c>
      <c r="S1375" s="16" t="s">
        <v>11775</v>
      </c>
      <c r="T1375" s="16" t="s">
        <v>14834</v>
      </c>
      <c r="U1375" s="16" t="s">
        <v>14919</v>
      </c>
      <c r="V1375" s="16">
        <v>19</v>
      </c>
      <c r="W1375" s="16">
        <v>42</v>
      </c>
      <c r="X1375" s="16">
        <v>28</v>
      </c>
      <c r="Y1375" s="16">
        <v>47</v>
      </c>
      <c r="Z1375" s="16">
        <v>51</v>
      </c>
      <c r="AA1375" s="16">
        <v>34</v>
      </c>
      <c r="AB1375" s="16" t="s">
        <v>455</v>
      </c>
      <c r="AC1375" s="16" t="s">
        <v>455</v>
      </c>
      <c r="AD1375" s="16" t="s">
        <v>455</v>
      </c>
    </row>
    <row r="1376" spans="1:30" s="16" customFormat="1" ht="14.25" customHeight="1">
      <c r="A1376" s="16">
        <v>5536</v>
      </c>
      <c r="B1376" s="16">
        <v>5536</v>
      </c>
      <c r="C1376" s="3">
        <v>41221</v>
      </c>
      <c r="D1376" s="3">
        <v>41266</v>
      </c>
      <c r="E1376" s="16" t="s">
        <v>1307</v>
      </c>
      <c r="F1376" s="16" t="s">
        <v>1308</v>
      </c>
      <c r="G1376" s="16" t="s">
        <v>9028</v>
      </c>
      <c r="H1376" s="16" t="s">
        <v>13500</v>
      </c>
      <c r="I1376" s="3">
        <v>41226</v>
      </c>
      <c r="J1376" s="16" t="s">
        <v>9047</v>
      </c>
      <c r="K1376" s="16" t="s">
        <v>9048</v>
      </c>
      <c r="L1376" s="16" t="s">
        <v>9049</v>
      </c>
      <c r="M1376" s="16" t="s">
        <v>15325</v>
      </c>
      <c r="N1376" s="16" t="s">
        <v>13501</v>
      </c>
      <c r="O1376" s="16" t="s">
        <v>9477</v>
      </c>
      <c r="P1376" s="3">
        <v>41269</v>
      </c>
      <c r="Q1376" s="28" t="s">
        <v>455</v>
      </c>
      <c r="R1376" s="16" t="s">
        <v>13502</v>
      </c>
      <c r="S1376" s="16" t="s">
        <v>11776</v>
      </c>
      <c r="T1376" s="16" t="s">
        <v>3997</v>
      </c>
      <c r="U1376" s="16" t="s">
        <v>15108</v>
      </c>
      <c r="V1376" s="16">
        <v>19</v>
      </c>
      <c r="W1376" s="16">
        <v>49</v>
      </c>
      <c r="X1376" s="16">
        <v>24</v>
      </c>
      <c r="Y1376" s="16">
        <v>47</v>
      </c>
      <c r="Z1376" s="16">
        <v>50</v>
      </c>
      <c r="AA1376" s="16">
        <v>3</v>
      </c>
      <c r="AB1376" s="16" t="s">
        <v>455</v>
      </c>
      <c r="AC1376" s="16" t="s">
        <v>455</v>
      </c>
      <c r="AD1376" s="16" t="s">
        <v>455</v>
      </c>
    </row>
    <row r="1377" spans="1:30" s="16" customFormat="1" ht="14.25" customHeight="1">
      <c r="A1377" s="16">
        <v>5537</v>
      </c>
      <c r="B1377" s="16">
        <v>5537</v>
      </c>
      <c r="C1377" s="3">
        <v>41221</v>
      </c>
      <c r="D1377" s="3">
        <v>41266</v>
      </c>
      <c r="E1377" s="16" t="s">
        <v>1307</v>
      </c>
      <c r="F1377" s="16" t="s">
        <v>1540</v>
      </c>
      <c r="G1377" s="16" t="s">
        <v>9050</v>
      </c>
      <c r="H1377" s="16" t="s">
        <v>9362</v>
      </c>
      <c r="I1377" s="3">
        <v>41226</v>
      </c>
      <c r="J1377" s="16" t="s">
        <v>9051</v>
      </c>
      <c r="K1377" s="16" t="s">
        <v>9052</v>
      </c>
      <c r="L1377" s="16" t="s">
        <v>9053</v>
      </c>
      <c r="M1377" s="16" t="s">
        <v>9054</v>
      </c>
      <c r="N1377" s="16" t="s">
        <v>9363</v>
      </c>
      <c r="O1377" s="16" t="s">
        <v>9364</v>
      </c>
      <c r="P1377" s="3">
        <v>41234</v>
      </c>
      <c r="Q1377" s="28" t="s">
        <v>455</v>
      </c>
      <c r="R1377" s="16" t="s">
        <v>9901</v>
      </c>
      <c r="S1377" s="16" t="s">
        <v>11777</v>
      </c>
      <c r="T1377" s="16" t="s">
        <v>14834</v>
      </c>
      <c r="U1377" s="16" t="s">
        <v>14944</v>
      </c>
      <c r="V1377" s="16">
        <v>19</v>
      </c>
      <c r="W1377" s="16">
        <v>31</v>
      </c>
      <c r="X1377" s="16">
        <v>37</v>
      </c>
      <c r="Y1377" s="16">
        <v>43</v>
      </c>
      <c r="Z1377" s="16">
        <v>44</v>
      </c>
      <c r="AA1377" s="16">
        <v>49</v>
      </c>
      <c r="AB1377" s="16" t="s">
        <v>455</v>
      </c>
      <c r="AC1377" s="16" t="s">
        <v>455</v>
      </c>
      <c r="AD1377" s="16" t="s">
        <v>455</v>
      </c>
    </row>
    <row r="1378" spans="1:30" s="16" customFormat="1" ht="14.25" customHeight="1">
      <c r="A1378" s="16">
        <v>5538</v>
      </c>
      <c r="B1378" s="16">
        <v>5538</v>
      </c>
      <c r="C1378" s="3">
        <v>41221</v>
      </c>
      <c r="D1378" s="3">
        <v>41266</v>
      </c>
      <c r="E1378" s="16" t="s">
        <v>1307</v>
      </c>
      <c r="F1378" s="16" t="s">
        <v>1308</v>
      </c>
      <c r="G1378" s="16" t="s">
        <v>162</v>
      </c>
      <c r="H1378" s="16" t="s">
        <v>9365</v>
      </c>
      <c r="I1378" s="3">
        <v>41225</v>
      </c>
      <c r="J1378" s="16" t="s">
        <v>9055</v>
      </c>
      <c r="K1378" s="16" t="s">
        <v>9056</v>
      </c>
      <c r="L1378" s="16" t="s">
        <v>4186</v>
      </c>
      <c r="M1378" s="16" t="s">
        <v>9057</v>
      </c>
      <c r="N1378" s="16" t="s">
        <v>9366</v>
      </c>
      <c r="O1378" s="16" t="s">
        <v>7977</v>
      </c>
      <c r="P1378" s="3">
        <v>41235</v>
      </c>
      <c r="Q1378" s="28" t="s">
        <v>455</v>
      </c>
      <c r="R1378" s="16" t="s">
        <v>11778</v>
      </c>
      <c r="S1378" s="16" t="s">
        <v>11779</v>
      </c>
      <c r="T1378" s="16" t="s">
        <v>14834</v>
      </c>
      <c r="U1378" s="16" t="s">
        <v>14894</v>
      </c>
      <c r="V1378" s="16">
        <v>20</v>
      </c>
      <c r="W1378" s="16">
        <v>56</v>
      </c>
      <c r="X1378" s="16">
        <v>46</v>
      </c>
      <c r="Y1378" s="16">
        <v>45</v>
      </c>
      <c r="Z1378" s="16">
        <v>15</v>
      </c>
      <c r="AA1378" s="16">
        <v>24</v>
      </c>
      <c r="AB1378" s="16" t="s">
        <v>455</v>
      </c>
      <c r="AC1378" s="16" t="s">
        <v>455</v>
      </c>
      <c r="AD1378" s="16" t="s">
        <v>455</v>
      </c>
    </row>
    <row r="1379" spans="1:30" s="16" customFormat="1" ht="14.25" customHeight="1">
      <c r="A1379" s="16">
        <v>5540</v>
      </c>
      <c r="B1379" s="16">
        <v>5540</v>
      </c>
      <c r="C1379" s="3">
        <v>41221</v>
      </c>
      <c r="D1379" s="3">
        <v>41266</v>
      </c>
      <c r="E1379" s="16" t="s">
        <v>1307</v>
      </c>
      <c r="F1379" s="16" t="s">
        <v>1308</v>
      </c>
      <c r="G1379" s="16" t="s">
        <v>9058</v>
      </c>
      <c r="H1379" s="16" t="s">
        <v>9367</v>
      </c>
      <c r="I1379" s="3">
        <v>41226</v>
      </c>
      <c r="J1379" s="16" t="s">
        <v>9059</v>
      </c>
      <c r="K1379" s="16" t="s">
        <v>9060</v>
      </c>
      <c r="L1379" s="16" t="s">
        <v>9061</v>
      </c>
      <c r="M1379" s="16" t="s">
        <v>9062</v>
      </c>
      <c r="N1379" s="16" t="s">
        <v>9368</v>
      </c>
      <c r="O1379" s="16" t="s">
        <v>4593</v>
      </c>
      <c r="P1379" s="3">
        <v>41233</v>
      </c>
      <c r="Q1379" s="28" t="s">
        <v>455</v>
      </c>
      <c r="R1379" s="16" t="s">
        <v>11780</v>
      </c>
      <c r="S1379" s="16" t="s">
        <v>11781</v>
      </c>
      <c r="T1379" s="16" t="s">
        <v>3997</v>
      </c>
      <c r="U1379" s="16" t="s">
        <v>14927</v>
      </c>
      <c r="V1379" s="16">
        <v>20</v>
      </c>
      <c r="W1379" s="16">
        <v>57</v>
      </c>
      <c r="X1379" s="16">
        <v>53</v>
      </c>
      <c r="Y1379" s="16">
        <v>42</v>
      </c>
      <c r="Z1379" s="16">
        <v>31</v>
      </c>
      <c r="AA1379" s="16">
        <v>27</v>
      </c>
      <c r="AB1379" s="16" t="s">
        <v>455</v>
      </c>
      <c r="AC1379" s="16" t="s">
        <v>455</v>
      </c>
      <c r="AD1379" s="16" t="s">
        <v>455</v>
      </c>
    </row>
    <row r="1380" spans="1:30" s="16" customFormat="1" ht="14.25" customHeight="1">
      <c r="A1380" s="16">
        <v>5541</v>
      </c>
      <c r="B1380" s="16">
        <v>5541</v>
      </c>
      <c r="C1380" s="3">
        <v>41221</v>
      </c>
      <c r="D1380" s="3">
        <v>41266</v>
      </c>
      <c r="E1380" s="16" t="s">
        <v>1307</v>
      </c>
      <c r="F1380" s="16" t="s">
        <v>1540</v>
      </c>
      <c r="G1380" s="16" t="s">
        <v>4747</v>
      </c>
      <c r="H1380" s="16" t="s">
        <v>9239</v>
      </c>
      <c r="I1380" s="3">
        <v>41225</v>
      </c>
      <c r="J1380" s="16" t="s">
        <v>9063</v>
      </c>
      <c r="K1380" s="16" t="s">
        <v>9064</v>
      </c>
      <c r="L1380" s="16" t="s">
        <v>5433</v>
      </c>
      <c r="M1380" s="16" t="s">
        <v>9065</v>
      </c>
      <c r="N1380" s="16" t="s">
        <v>9240</v>
      </c>
      <c r="O1380" s="16" t="s">
        <v>6632</v>
      </c>
      <c r="P1380" s="3">
        <v>41226</v>
      </c>
      <c r="Q1380" s="28" t="s">
        <v>455</v>
      </c>
      <c r="R1380" s="16" t="s">
        <v>11782</v>
      </c>
      <c r="S1380" s="16" t="s">
        <v>11783</v>
      </c>
      <c r="T1380" s="16" t="s">
        <v>3997</v>
      </c>
      <c r="U1380" s="16" t="s">
        <v>15026</v>
      </c>
      <c r="V1380" s="16">
        <v>19</v>
      </c>
      <c r="W1380" s="16">
        <v>48</v>
      </c>
      <c r="X1380" s="16">
        <v>49</v>
      </c>
      <c r="Y1380" s="16">
        <v>43</v>
      </c>
      <c r="Z1380" s="16">
        <v>45</v>
      </c>
      <c r="AA1380" s="16">
        <v>17</v>
      </c>
      <c r="AB1380" s="16" t="s">
        <v>455</v>
      </c>
      <c r="AC1380" s="16" t="s">
        <v>455</v>
      </c>
      <c r="AD1380" s="16" t="s">
        <v>455</v>
      </c>
    </row>
    <row r="1381" spans="1:30" s="16" customFormat="1" ht="14.25" customHeight="1">
      <c r="A1381" s="16">
        <v>5542</v>
      </c>
      <c r="B1381" s="16">
        <v>5542</v>
      </c>
      <c r="C1381" s="3">
        <v>41221</v>
      </c>
      <c r="D1381" s="3">
        <v>41266</v>
      </c>
      <c r="E1381" s="16" t="s">
        <v>1307</v>
      </c>
      <c r="F1381" s="16" t="s">
        <v>1540</v>
      </c>
      <c r="G1381" s="16" t="s">
        <v>9066</v>
      </c>
      <c r="H1381" s="16" t="s">
        <v>12672</v>
      </c>
      <c r="I1381" s="3">
        <v>41256</v>
      </c>
      <c r="J1381" s="16" t="s">
        <v>9063</v>
      </c>
      <c r="K1381" s="16" t="s">
        <v>9067</v>
      </c>
      <c r="L1381" s="16" t="s">
        <v>9068</v>
      </c>
      <c r="M1381" s="16" t="s">
        <v>9069</v>
      </c>
      <c r="N1381" s="16" t="s">
        <v>12673</v>
      </c>
      <c r="O1381" s="16" t="s">
        <v>3718</v>
      </c>
      <c r="P1381" s="3">
        <v>41256</v>
      </c>
      <c r="Q1381" s="28" t="s">
        <v>455</v>
      </c>
      <c r="R1381" s="16" t="s">
        <v>12674</v>
      </c>
      <c r="S1381" s="16" t="s">
        <v>11784</v>
      </c>
      <c r="T1381" s="16" t="s">
        <v>14834</v>
      </c>
      <c r="U1381" s="16" t="s">
        <v>14920</v>
      </c>
      <c r="V1381" s="16">
        <v>19</v>
      </c>
      <c r="W1381" s="16">
        <v>37</v>
      </c>
      <c r="X1381" s="16">
        <v>21</v>
      </c>
      <c r="Y1381" s="16">
        <v>43</v>
      </c>
      <c r="Z1381" s="16">
        <v>52</v>
      </c>
      <c r="AA1381" s="16">
        <v>57</v>
      </c>
      <c r="AB1381" s="16" t="s">
        <v>455</v>
      </c>
      <c r="AC1381" s="16" t="s">
        <v>455</v>
      </c>
      <c r="AD1381" s="16" t="s">
        <v>455</v>
      </c>
    </row>
    <row r="1382" spans="1:30" s="16" customFormat="1" ht="14.25" customHeight="1">
      <c r="A1382" s="16">
        <v>5543</v>
      </c>
      <c r="B1382" s="16">
        <v>5543</v>
      </c>
      <c r="C1382" s="3">
        <v>41221</v>
      </c>
      <c r="D1382" s="3">
        <v>41266</v>
      </c>
      <c r="E1382" s="16" t="s">
        <v>1307</v>
      </c>
      <c r="F1382" s="16" t="s">
        <v>1308</v>
      </c>
      <c r="G1382" s="16" t="s">
        <v>7869</v>
      </c>
      <c r="H1382" s="16" t="s">
        <v>13230</v>
      </c>
      <c r="I1382" s="3">
        <v>41256</v>
      </c>
      <c r="J1382" s="16" t="s">
        <v>9070</v>
      </c>
      <c r="K1382" s="16" t="s">
        <v>9071</v>
      </c>
      <c r="L1382" s="16" t="s">
        <v>9072</v>
      </c>
      <c r="M1382" s="16" t="s">
        <v>9073</v>
      </c>
      <c r="N1382" s="16" t="s">
        <v>13231</v>
      </c>
      <c r="O1382" s="16" t="s">
        <v>1844</v>
      </c>
      <c r="P1382" s="3">
        <v>41263</v>
      </c>
      <c r="Q1382" s="16" t="s">
        <v>11982</v>
      </c>
      <c r="R1382" s="16" t="s">
        <v>13232</v>
      </c>
      <c r="S1382" s="16" t="s">
        <v>11785</v>
      </c>
      <c r="T1382" s="16" t="s">
        <v>14834</v>
      </c>
      <c r="U1382" s="16" t="s">
        <v>14926</v>
      </c>
      <c r="V1382" s="16">
        <v>16</v>
      </c>
      <c r="W1382" s="16">
        <v>37</v>
      </c>
      <c r="X1382" s="16">
        <v>30</v>
      </c>
      <c r="Y1382" s="16">
        <v>43</v>
      </c>
      <c r="Z1382" s="16">
        <v>37</v>
      </c>
      <c r="AA1382" s="16">
        <v>41</v>
      </c>
      <c r="AB1382" s="16" t="s">
        <v>455</v>
      </c>
      <c r="AC1382" s="16" t="s">
        <v>455</v>
      </c>
      <c r="AD1382" s="16" t="s">
        <v>455</v>
      </c>
    </row>
    <row r="1383" spans="1:30" s="16" customFormat="1" ht="14.25" customHeight="1">
      <c r="A1383" s="16">
        <v>5544</v>
      </c>
      <c r="B1383" s="16">
        <v>5544</v>
      </c>
      <c r="C1383" s="3">
        <v>41221</v>
      </c>
      <c r="D1383" s="3">
        <v>41266</v>
      </c>
      <c r="E1383" s="16" t="s">
        <v>1307</v>
      </c>
      <c r="F1383" s="16" t="s">
        <v>1308</v>
      </c>
      <c r="G1383" s="16" t="s">
        <v>9074</v>
      </c>
      <c r="H1383" s="16" t="s">
        <v>9241</v>
      </c>
      <c r="I1383" s="3">
        <v>41226</v>
      </c>
      <c r="J1383" s="16" t="s">
        <v>9075</v>
      </c>
      <c r="K1383" s="16" t="s">
        <v>9076</v>
      </c>
      <c r="L1383" s="16" t="s">
        <v>9077</v>
      </c>
      <c r="M1383" s="16" t="s">
        <v>9078</v>
      </c>
      <c r="N1383" s="16" t="s">
        <v>9369</v>
      </c>
      <c r="O1383" s="16" t="s">
        <v>5629</v>
      </c>
      <c r="P1383" s="3">
        <v>41234</v>
      </c>
      <c r="Q1383" s="28" t="s">
        <v>455</v>
      </c>
      <c r="R1383" s="16" t="s">
        <v>11786</v>
      </c>
      <c r="S1383" s="16" t="s">
        <v>11787</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4.25" customHeight="1">
      <c r="A1384" s="16">
        <v>5546</v>
      </c>
      <c r="B1384" s="16">
        <v>5546</v>
      </c>
      <c r="C1384" s="3">
        <v>41221</v>
      </c>
      <c r="D1384" s="3">
        <v>41266</v>
      </c>
      <c r="E1384" s="16" t="s">
        <v>1307</v>
      </c>
      <c r="F1384" s="16" t="s">
        <v>14084</v>
      </c>
      <c r="G1384" s="16" t="s">
        <v>9079</v>
      </c>
      <c r="H1384" s="16" t="s">
        <v>14114</v>
      </c>
      <c r="I1384" s="3">
        <v>41226</v>
      </c>
      <c r="J1384" s="16" t="s">
        <v>9080</v>
      </c>
      <c r="K1384" s="16" t="s">
        <v>9081</v>
      </c>
      <c r="L1384" s="16" t="s">
        <v>9082</v>
      </c>
      <c r="M1384" s="16" t="s">
        <v>9083</v>
      </c>
      <c r="N1384" s="16" t="s">
        <v>14115</v>
      </c>
      <c r="O1384" s="16" t="s">
        <v>14060</v>
      </c>
      <c r="P1384" s="3">
        <v>41290</v>
      </c>
      <c r="Q1384" s="28" t="s">
        <v>455</v>
      </c>
      <c r="R1384" s="16" t="s">
        <v>14116</v>
      </c>
      <c r="S1384" s="16" t="s">
        <v>11788</v>
      </c>
      <c r="T1384" s="16" t="s">
        <v>3997</v>
      </c>
      <c r="U1384" s="16" t="s">
        <v>14843</v>
      </c>
      <c r="V1384" s="16">
        <v>18</v>
      </c>
      <c r="W1384" s="16">
        <v>57</v>
      </c>
      <c r="X1384" s="16">
        <v>17</v>
      </c>
      <c r="Y1384" s="16">
        <v>48</v>
      </c>
      <c r="Z1384" s="16">
        <v>21</v>
      </c>
      <c r="AA1384" s="16">
        <v>6</v>
      </c>
      <c r="AB1384" s="16" t="s">
        <v>455</v>
      </c>
      <c r="AC1384" s="16" t="s">
        <v>455</v>
      </c>
      <c r="AD1384" s="16" t="s">
        <v>455</v>
      </c>
    </row>
    <row r="1385" spans="1:30" s="16" customFormat="1" ht="14.25" customHeight="1">
      <c r="A1385" s="16">
        <v>5547</v>
      </c>
      <c r="B1385" s="16">
        <v>5547</v>
      </c>
      <c r="C1385" s="3">
        <v>41221</v>
      </c>
      <c r="D1385" s="3">
        <v>41266</v>
      </c>
      <c r="E1385" s="16" t="s">
        <v>1307</v>
      </c>
      <c r="F1385" s="16" t="s">
        <v>14084</v>
      </c>
      <c r="G1385" s="16" t="s">
        <v>9079</v>
      </c>
      <c r="H1385" s="16" t="s">
        <v>14117</v>
      </c>
      <c r="I1385" s="3">
        <v>41226</v>
      </c>
      <c r="J1385" s="16" t="s">
        <v>9080</v>
      </c>
      <c r="K1385" s="16" t="s">
        <v>9084</v>
      </c>
      <c r="L1385" s="16" t="s">
        <v>9085</v>
      </c>
      <c r="M1385" s="16" t="s">
        <v>9083</v>
      </c>
      <c r="N1385" s="16" t="s">
        <v>14118</v>
      </c>
      <c r="O1385" s="16" t="s">
        <v>14060</v>
      </c>
      <c r="P1385" s="3">
        <v>41291</v>
      </c>
      <c r="Q1385" s="28" t="s">
        <v>455</v>
      </c>
      <c r="R1385" s="16" t="s">
        <v>14119</v>
      </c>
      <c r="S1385" s="16" t="s">
        <v>11789</v>
      </c>
      <c r="T1385" s="16" t="s">
        <v>14834</v>
      </c>
      <c r="U1385" s="16" t="s">
        <v>15138</v>
      </c>
      <c r="V1385" s="16">
        <v>18</v>
      </c>
      <c r="W1385" s="16">
        <v>57</v>
      </c>
      <c r="X1385" s="16">
        <v>58</v>
      </c>
      <c r="Y1385" s="16">
        <v>48</v>
      </c>
      <c r="Z1385" s="16">
        <v>27</v>
      </c>
      <c r="AA1385" s="16">
        <v>37</v>
      </c>
      <c r="AB1385" s="16" t="s">
        <v>455</v>
      </c>
      <c r="AC1385" s="16" t="s">
        <v>455</v>
      </c>
      <c r="AD1385" s="16" t="s">
        <v>455</v>
      </c>
    </row>
    <row r="1386" spans="1:30" s="16" customFormat="1" ht="14.25" customHeight="1">
      <c r="A1386" s="16">
        <v>5548</v>
      </c>
      <c r="B1386" s="16">
        <v>5548</v>
      </c>
      <c r="C1386" s="3">
        <v>41221</v>
      </c>
      <c r="D1386" s="3">
        <v>41266</v>
      </c>
      <c r="E1386" s="16" t="s">
        <v>1307</v>
      </c>
      <c r="F1386" s="16" t="s">
        <v>1540</v>
      </c>
      <c r="G1386" s="16" t="s">
        <v>2111</v>
      </c>
      <c r="H1386" s="16" t="s">
        <v>14149</v>
      </c>
      <c r="I1386" s="3">
        <v>41225</v>
      </c>
      <c r="J1386" s="16" t="s">
        <v>9086</v>
      </c>
      <c r="K1386" s="16" t="s">
        <v>9087</v>
      </c>
      <c r="L1386" s="16" t="s">
        <v>4437</v>
      </c>
      <c r="M1386" s="16" t="s">
        <v>9088</v>
      </c>
      <c r="N1386" s="16" t="s">
        <v>14150</v>
      </c>
      <c r="O1386" s="16" t="s">
        <v>3734</v>
      </c>
      <c r="P1386" s="3">
        <v>41295</v>
      </c>
      <c r="Q1386" s="28" t="s">
        <v>12822</v>
      </c>
      <c r="R1386" s="16" t="s">
        <v>14151</v>
      </c>
      <c r="S1386" s="16" t="s">
        <v>11790</v>
      </c>
      <c r="T1386" s="16" t="s">
        <v>3997</v>
      </c>
      <c r="U1386" s="16" t="s">
        <v>14877</v>
      </c>
      <c r="V1386" s="16">
        <v>19</v>
      </c>
      <c r="W1386" s="16">
        <v>56</v>
      </c>
      <c r="X1386" s="16">
        <v>75</v>
      </c>
      <c r="Y1386" s="16">
        <v>43</v>
      </c>
      <c r="Z1386" s="16">
        <v>29</v>
      </c>
      <c r="AA1386" s="16">
        <v>23</v>
      </c>
      <c r="AB1386" s="16" t="s">
        <v>455</v>
      </c>
      <c r="AC1386" s="16" t="s">
        <v>455</v>
      </c>
      <c r="AD1386" s="16" t="s">
        <v>455</v>
      </c>
    </row>
    <row r="1387" spans="1:30" s="16" customFormat="1" ht="14.25" customHeight="1">
      <c r="A1387" s="16">
        <v>5549</v>
      </c>
      <c r="B1387" s="16">
        <v>5549</v>
      </c>
      <c r="C1387" s="3">
        <v>41221</v>
      </c>
      <c r="D1387" s="3">
        <v>41266</v>
      </c>
      <c r="E1387" s="16" t="s">
        <v>1307</v>
      </c>
      <c r="F1387" s="16" t="s">
        <v>1540</v>
      </c>
      <c r="G1387" s="16" t="s">
        <v>9089</v>
      </c>
      <c r="H1387" s="16" t="s">
        <v>11983</v>
      </c>
      <c r="I1387" s="3">
        <v>41248</v>
      </c>
      <c r="J1387" s="16" t="s">
        <v>9090</v>
      </c>
      <c r="K1387" s="16" t="s">
        <v>15715</v>
      </c>
      <c r="L1387" s="16" t="s">
        <v>9091</v>
      </c>
      <c r="M1387" s="16" t="s">
        <v>9092</v>
      </c>
      <c r="N1387" s="16" t="s">
        <v>12176</v>
      </c>
      <c r="O1387" s="16" t="s">
        <v>5053</v>
      </c>
      <c r="P1387" s="3">
        <v>41250</v>
      </c>
      <c r="Q1387" s="28" t="s">
        <v>455</v>
      </c>
      <c r="R1387" s="16" t="s">
        <v>11984</v>
      </c>
      <c r="S1387" s="16" t="s">
        <v>11791</v>
      </c>
      <c r="T1387" s="16" t="s">
        <v>3997</v>
      </c>
      <c r="U1387" s="16" t="s">
        <v>14845</v>
      </c>
      <c r="V1387" s="16">
        <v>19</v>
      </c>
      <c r="W1387" s="16">
        <v>56</v>
      </c>
      <c r="X1387" s="16">
        <v>48</v>
      </c>
      <c r="Y1387" s="16">
        <v>44</v>
      </c>
      <c r="Z1387" s="16">
        <v>4</v>
      </c>
      <c r="AA1387" s="16">
        <v>3</v>
      </c>
      <c r="AB1387" s="16" t="s">
        <v>455</v>
      </c>
      <c r="AC1387" s="16" t="s">
        <v>455</v>
      </c>
      <c r="AD1387" s="16" t="s">
        <v>455</v>
      </c>
    </row>
    <row r="1388" spans="1:30" s="16" customFormat="1" ht="14.25" customHeight="1">
      <c r="A1388" s="16">
        <v>5550</v>
      </c>
      <c r="B1388" s="16">
        <v>5550</v>
      </c>
      <c r="C1388" s="3">
        <v>41221</v>
      </c>
      <c r="D1388" s="3">
        <v>41266</v>
      </c>
      <c r="E1388" s="16" t="s">
        <v>1307</v>
      </c>
      <c r="F1388" s="16" t="s">
        <v>14084</v>
      </c>
      <c r="G1388" s="16" t="s">
        <v>9079</v>
      </c>
      <c r="H1388" s="16" t="s">
        <v>14120</v>
      </c>
      <c r="I1388" s="3">
        <v>41226</v>
      </c>
      <c r="J1388" s="16" t="s">
        <v>9093</v>
      </c>
      <c r="K1388" s="16" t="s">
        <v>9094</v>
      </c>
      <c r="L1388" s="16" t="s">
        <v>9095</v>
      </c>
      <c r="M1388" s="16" t="s">
        <v>9096</v>
      </c>
      <c r="N1388" s="16" t="s">
        <v>14121</v>
      </c>
      <c r="O1388" s="16" t="s">
        <v>14060</v>
      </c>
      <c r="P1388" s="3">
        <v>41291</v>
      </c>
      <c r="Q1388" s="28" t="s">
        <v>455</v>
      </c>
      <c r="R1388" s="16" t="s">
        <v>14122</v>
      </c>
      <c r="S1388" s="16" t="s">
        <v>11792</v>
      </c>
      <c r="T1388" s="16" t="s">
        <v>3997</v>
      </c>
      <c r="U1388" s="16" t="s">
        <v>14908</v>
      </c>
      <c r="V1388" s="16">
        <v>18</v>
      </c>
      <c r="W1388" s="16">
        <v>54</v>
      </c>
      <c r="X1388" s="16">
        <v>46</v>
      </c>
      <c r="Y1388" s="16">
        <v>48</v>
      </c>
      <c r="Z1388" s="16">
        <v>18</v>
      </c>
      <c r="AA1388" s="16">
        <v>51</v>
      </c>
      <c r="AB1388" s="16" t="s">
        <v>455</v>
      </c>
      <c r="AC1388" s="16" t="s">
        <v>455</v>
      </c>
      <c r="AD1388" s="16" t="s">
        <v>455</v>
      </c>
    </row>
    <row r="1389" spans="1:30" s="16" customFormat="1" ht="14.25" customHeight="1">
      <c r="A1389" s="16">
        <v>5551</v>
      </c>
      <c r="B1389" s="16">
        <v>5551</v>
      </c>
      <c r="C1389" s="3">
        <v>41221</v>
      </c>
      <c r="D1389" s="3">
        <v>41266</v>
      </c>
      <c r="E1389" s="16" t="s">
        <v>1307</v>
      </c>
      <c r="F1389" s="16" t="s">
        <v>14084</v>
      </c>
      <c r="G1389" s="16" t="s">
        <v>9079</v>
      </c>
      <c r="H1389" s="16" t="s">
        <v>14123</v>
      </c>
      <c r="I1389" s="3">
        <v>41226</v>
      </c>
      <c r="J1389" s="16" t="s">
        <v>9097</v>
      </c>
      <c r="K1389" s="16" t="s">
        <v>9098</v>
      </c>
      <c r="L1389" s="16" t="s">
        <v>9099</v>
      </c>
      <c r="M1389" s="16" t="s">
        <v>9100</v>
      </c>
      <c r="N1389" s="16" t="s">
        <v>14124</v>
      </c>
      <c r="O1389" s="16" t="s">
        <v>14060</v>
      </c>
      <c r="P1389" s="3">
        <v>41292</v>
      </c>
      <c r="Q1389" s="28" t="s">
        <v>455</v>
      </c>
      <c r="R1389" s="16" t="s">
        <v>14125</v>
      </c>
      <c r="S1389" s="16" t="s">
        <v>11793</v>
      </c>
      <c r="T1389" s="16" t="s">
        <v>3997</v>
      </c>
      <c r="U1389" s="16" t="s">
        <v>14845</v>
      </c>
      <c r="V1389" s="16">
        <v>19</v>
      </c>
      <c r="W1389" s="16">
        <v>1</v>
      </c>
      <c r="X1389" s="16">
        <v>8</v>
      </c>
      <c r="Y1389" s="16">
        <v>48</v>
      </c>
      <c r="Z1389" s="16">
        <v>22</v>
      </c>
      <c r="AA1389" s="16">
        <v>19</v>
      </c>
      <c r="AB1389" s="16" t="s">
        <v>455</v>
      </c>
      <c r="AC1389" s="16" t="s">
        <v>455</v>
      </c>
      <c r="AD1389" s="16" t="s">
        <v>455</v>
      </c>
    </row>
    <row r="1390" spans="1:30" s="16" customFormat="1" ht="14.25" customHeight="1">
      <c r="A1390" s="16" t="s">
        <v>9146</v>
      </c>
      <c r="B1390" s="16">
        <v>5529</v>
      </c>
      <c r="C1390" s="3">
        <v>41221</v>
      </c>
      <c r="D1390" s="3">
        <v>41266</v>
      </c>
      <c r="E1390" s="16" t="s">
        <v>1454</v>
      </c>
      <c r="F1390" s="16" t="s">
        <v>1540</v>
      </c>
      <c r="G1390" s="16" t="s">
        <v>3946</v>
      </c>
      <c r="H1390" s="16" t="s">
        <v>455</v>
      </c>
      <c r="I1390" s="16" t="s">
        <v>455</v>
      </c>
      <c r="J1390" s="16" t="s">
        <v>9101</v>
      </c>
      <c r="K1390" s="16" t="s">
        <v>9102</v>
      </c>
      <c r="L1390" s="16" t="s">
        <v>9103</v>
      </c>
      <c r="M1390" s="16" t="s">
        <v>9104</v>
      </c>
      <c r="N1390" s="16" t="s">
        <v>455</v>
      </c>
      <c r="O1390" s="16" t="s">
        <v>455</v>
      </c>
      <c r="P1390" s="16" t="s">
        <v>455</v>
      </c>
      <c r="Q1390" s="16" t="s">
        <v>9147</v>
      </c>
      <c r="R1390" s="16" t="s">
        <v>455</v>
      </c>
      <c r="S1390" s="16" t="s">
        <v>11794</v>
      </c>
      <c r="T1390" s="16" t="s">
        <v>14834</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4.25" customHeight="1">
      <c r="A1391" s="16">
        <v>5545</v>
      </c>
      <c r="B1391" s="16">
        <v>5545</v>
      </c>
      <c r="C1391" s="3">
        <v>41221</v>
      </c>
      <c r="D1391" s="3">
        <v>41266</v>
      </c>
      <c r="E1391" s="16" t="s">
        <v>1307</v>
      </c>
      <c r="F1391" s="16" t="s">
        <v>1540</v>
      </c>
      <c r="G1391" s="16" t="s">
        <v>9105</v>
      </c>
      <c r="H1391" s="16" t="s">
        <v>9242</v>
      </c>
      <c r="I1391" s="3">
        <v>41227</v>
      </c>
      <c r="J1391" s="16" t="s">
        <v>9106</v>
      </c>
      <c r="K1391" s="16" t="s">
        <v>9107</v>
      </c>
      <c r="L1391" s="16" t="s">
        <v>9108</v>
      </c>
      <c r="M1391" s="16" t="s">
        <v>9109</v>
      </c>
      <c r="N1391" s="16" t="s">
        <v>9243</v>
      </c>
      <c r="O1391" s="16" t="s">
        <v>9244</v>
      </c>
      <c r="P1391" s="3">
        <v>41232</v>
      </c>
      <c r="Q1391" s="28" t="s">
        <v>455</v>
      </c>
      <c r="R1391" s="16" t="s">
        <v>11795</v>
      </c>
      <c r="S1391" s="16" t="s">
        <v>11796</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4.25" customHeight="1">
      <c r="A1392" s="16">
        <v>5552</v>
      </c>
      <c r="B1392" s="16">
        <v>5552</v>
      </c>
      <c r="C1392" s="3">
        <v>41222</v>
      </c>
      <c r="D1392" s="3">
        <v>41267</v>
      </c>
      <c r="E1392" s="16" t="s">
        <v>1307</v>
      </c>
      <c r="F1392" s="16" t="s">
        <v>1540</v>
      </c>
      <c r="G1392" s="16" t="s">
        <v>1531</v>
      </c>
      <c r="H1392" s="16" t="s">
        <v>9370</v>
      </c>
      <c r="I1392" s="3">
        <v>41234</v>
      </c>
      <c r="J1392" s="16" t="s">
        <v>9148</v>
      </c>
      <c r="K1392" s="16" t="s">
        <v>9149</v>
      </c>
      <c r="L1392" s="16" t="s">
        <v>9150</v>
      </c>
      <c r="M1392" s="16" t="s">
        <v>9151</v>
      </c>
      <c r="N1392" s="16" t="s">
        <v>9371</v>
      </c>
      <c r="O1392" s="16" t="s">
        <v>6632</v>
      </c>
      <c r="P1392" s="3">
        <v>41236</v>
      </c>
      <c r="Q1392" s="28" t="s">
        <v>455</v>
      </c>
      <c r="R1392" s="16" t="s">
        <v>11797</v>
      </c>
      <c r="S1392" s="16" t="s">
        <v>11798</v>
      </c>
      <c r="T1392" s="16" t="s">
        <v>14834</v>
      </c>
      <c r="U1392" s="16" t="s">
        <v>15139</v>
      </c>
      <c r="V1392" s="16">
        <v>19</v>
      </c>
      <c r="W1392" s="16">
        <v>49</v>
      </c>
      <c r="X1392" s="16">
        <v>20</v>
      </c>
      <c r="Y1392" s="16">
        <v>43</v>
      </c>
      <c r="Z1392" s="16">
        <v>57</v>
      </c>
      <c r="AA1392" s="16">
        <v>16</v>
      </c>
      <c r="AB1392" s="16" t="s">
        <v>455</v>
      </c>
      <c r="AC1392" s="16" t="s">
        <v>455</v>
      </c>
      <c r="AD1392" s="16" t="s">
        <v>455</v>
      </c>
    </row>
    <row r="1393" spans="1:30" s="16" customFormat="1" ht="14.25" customHeight="1">
      <c r="A1393" s="16">
        <v>5553</v>
      </c>
      <c r="B1393" s="16">
        <v>5553</v>
      </c>
      <c r="C1393" s="3">
        <v>41222</v>
      </c>
      <c r="D1393" s="3">
        <v>41267</v>
      </c>
      <c r="E1393" s="16" t="s">
        <v>1307</v>
      </c>
      <c r="F1393" s="16" t="s">
        <v>1308</v>
      </c>
      <c r="G1393" s="16" t="s">
        <v>1701</v>
      </c>
      <c r="H1393" s="16" t="s">
        <v>14755</v>
      </c>
      <c r="I1393" s="3">
        <v>41261</v>
      </c>
      <c r="J1393" s="16" t="s">
        <v>9152</v>
      </c>
      <c r="K1393" s="16" t="s">
        <v>9153</v>
      </c>
      <c r="L1393" s="16" t="s">
        <v>9154</v>
      </c>
      <c r="M1393" s="16" t="s">
        <v>12823</v>
      </c>
      <c r="N1393" s="16" t="s">
        <v>14756</v>
      </c>
      <c r="O1393" s="16" t="s">
        <v>9258</v>
      </c>
      <c r="P1393" s="3">
        <v>41309</v>
      </c>
      <c r="Q1393" s="28" t="s">
        <v>11985</v>
      </c>
      <c r="R1393" s="16" t="s">
        <v>14757</v>
      </c>
      <c r="S1393" s="16" t="s">
        <v>11799</v>
      </c>
      <c r="T1393" s="16" t="s">
        <v>3997</v>
      </c>
      <c r="U1393" s="16" t="s">
        <v>15077</v>
      </c>
      <c r="V1393" s="16">
        <v>18</v>
      </c>
      <c r="W1393" s="16">
        <v>51</v>
      </c>
      <c r="X1393" s="16">
        <v>49</v>
      </c>
      <c r="Y1393" s="16">
        <v>41</v>
      </c>
      <c r="Z1393" s="16">
        <v>58</v>
      </c>
      <c r="AA1393" s="16">
        <v>4</v>
      </c>
      <c r="AB1393" s="16" t="s">
        <v>455</v>
      </c>
      <c r="AC1393" s="16" t="s">
        <v>455</v>
      </c>
      <c r="AD1393" s="16" t="s">
        <v>455</v>
      </c>
    </row>
    <row r="1394" spans="1:30" s="16" customFormat="1" ht="14.25" customHeight="1">
      <c r="A1394" s="16">
        <v>5554</v>
      </c>
      <c r="B1394" s="16">
        <v>5554</v>
      </c>
      <c r="C1394" s="3">
        <v>41222</v>
      </c>
      <c r="D1394" s="3">
        <v>41267</v>
      </c>
      <c r="E1394" s="16" t="s">
        <v>1307</v>
      </c>
      <c r="F1394" s="16" t="s">
        <v>1308</v>
      </c>
      <c r="G1394" s="16" t="s">
        <v>3438</v>
      </c>
      <c r="H1394" s="16" t="s">
        <v>9245</v>
      </c>
      <c r="I1394" s="3">
        <v>41229</v>
      </c>
      <c r="J1394" s="16" t="s">
        <v>9155</v>
      </c>
      <c r="K1394" s="16" t="s">
        <v>9156</v>
      </c>
      <c r="L1394" s="16" t="s">
        <v>9157</v>
      </c>
      <c r="M1394" s="16" t="s">
        <v>9158</v>
      </c>
      <c r="N1394" s="16" t="s">
        <v>9246</v>
      </c>
      <c r="O1394" s="16" t="s">
        <v>4884</v>
      </c>
      <c r="P1394" s="3">
        <v>41232</v>
      </c>
      <c r="Q1394" s="28" t="s">
        <v>455</v>
      </c>
      <c r="R1394" s="16" t="s">
        <v>11800</v>
      </c>
      <c r="S1394" s="16" t="s">
        <v>11801</v>
      </c>
      <c r="T1394" s="16" t="s">
        <v>14834</v>
      </c>
      <c r="U1394" s="16" t="s">
        <v>14864</v>
      </c>
      <c r="V1394" s="16">
        <v>19</v>
      </c>
      <c r="W1394" s="16">
        <v>49</v>
      </c>
      <c r="X1394" s="16">
        <v>51</v>
      </c>
      <c r="Y1394" s="16">
        <v>43</v>
      </c>
      <c r="Z1394" s="16">
        <v>9</v>
      </c>
      <c r="AA1394" s="16">
        <v>45</v>
      </c>
      <c r="AB1394" s="16" t="s">
        <v>455</v>
      </c>
      <c r="AC1394" s="16" t="s">
        <v>455</v>
      </c>
      <c r="AD1394" s="16" t="s">
        <v>455</v>
      </c>
    </row>
    <row r="1395" spans="1:30" s="16" customFormat="1" ht="14.25" customHeight="1">
      <c r="A1395" s="16">
        <v>5555</v>
      </c>
      <c r="B1395" s="16">
        <v>5555</v>
      </c>
      <c r="C1395" s="3">
        <v>41222</v>
      </c>
      <c r="D1395" s="3">
        <v>41267</v>
      </c>
      <c r="E1395" s="16" t="s">
        <v>1307</v>
      </c>
      <c r="F1395" s="16" t="s">
        <v>1540</v>
      </c>
      <c r="G1395" s="16" t="s">
        <v>3946</v>
      </c>
      <c r="H1395" s="16" t="s">
        <v>9247</v>
      </c>
      <c r="I1395" s="3">
        <v>41227</v>
      </c>
      <c r="J1395" s="16" t="s">
        <v>9159</v>
      </c>
      <c r="K1395" s="16" t="s">
        <v>9160</v>
      </c>
      <c r="L1395" s="16" t="s">
        <v>9161</v>
      </c>
      <c r="M1395" s="16" t="s">
        <v>9162</v>
      </c>
      <c r="N1395" s="16" t="s">
        <v>9248</v>
      </c>
      <c r="O1395" s="16" t="s">
        <v>5694</v>
      </c>
      <c r="P1395" s="3">
        <v>41232</v>
      </c>
      <c r="Q1395" s="28" t="s">
        <v>455</v>
      </c>
      <c r="R1395" s="16" t="s">
        <v>11802</v>
      </c>
      <c r="S1395" s="16" t="s">
        <v>11803</v>
      </c>
      <c r="T1395" s="16" t="s">
        <v>3997</v>
      </c>
      <c r="U1395" s="16" t="s">
        <v>15026</v>
      </c>
      <c r="V1395" s="16">
        <v>19</v>
      </c>
      <c r="W1395" s="16">
        <v>57</v>
      </c>
      <c r="X1395" s="16">
        <v>50</v>
      </c>
      <c r="Y1395" s="16">
        <v>44</v>
      </c>
      <c r="Z1395" s="16">
        <v>9</v>
      </c>
      <c r="AA1395" s="16">
        <v>8</v>
      </c>
      <c r="AB1395" s="16" t="s">
        <v>455</v>
      </c>
      <c r="AC1395" s="16" t="s">
        <v>455</v>
      </c>
      <c r="AD1395" s="16" t="s">
        <v>455</v>
      </c>
    </row>
    <row r="1396" spans="1:30" s="16" customFormat="1" ht="14.25" customHeight="1">
      <c r="A1396" s="16">
        <v>5556</v>
      </c>
      <c r="B1396" s="16">
        <v>5556</v>
      </c>
      <c r="C1396" s="3">
        <v>41222</v>
      </c>
      <c r="D1396" s="3">
        <v>41267</v>
      </c>
      <c r="E1396" s="16" t="s">
        <v>1307</v>
      </c>
      <c r="F1396" s="16" t="s">
        <v>1308</v>
      </c>
      <c r="G1396" s="16" t="s">
        <v>9163</v>
      </c>
      <c r="H1396" s="16" t="s">
        <v>11804</v>
      </c>
      <c r="I1396" s="3">
        <v>41226</v>
      </c>
      <c r="J1396" s="16" t="s">
        <v>9164</v>
      </c>
      <c r="K1396" s="16" t="s">
        <v>9165</v>
      </c>
      <c r="L1396" s="16" t="s">
        <v>9166</v>
      </c>
      <c r="M1396" s="16" t="s">
        <v>9167</v>
      </c>
      <c r="N1396" s="16" t="s">
        <v>11805</v>
      </c>
      <c r="O1396" s="16" t="s">
        <v>6137</v>
      </c>
      <c r="P1396" s="3">
        <v>41241</v>
      </c>
      <c r="Q1396" s="28" t="s">
        <v>455</v>
      </c>
      <c r="R1396" s="16" t="s">
        <v>11806</v>
      </c>
      <c r="S1396" s="16" t="s">
        <v>11807</v>
      </c>
      <c r="T1396" s="16" t="s">
        <v>14834</v>
      </c>
      <c r="U1396" s="16" t="s">
        <v>14919</v>
      </c>
      <c r="V1396" s="16">
        <v>19</v>
      </c>
      <c r="W1396" s="16">
        <v>33</v>
      </c>
      <c r="X1396" s="16">
        <v>35</v>
      </c>
      <c r="Y1396" s="16">
        <v>46</v>
      </c>
      <c r="Z1396" s="16">
        <v>51</v>
      </c>
      <c r="AA1396" s="16">
        <v>24</v>
      </c>
      <c r="AB1396" s="16" t="s">
        <v>455</v>
      </c>
      <c r="AC1396" s="16" t="s">
        <v>455</v>
      </c>
      <c r="AD1396" s="16" t="s">
        <v>455</v>
      </c>
    </row>
    <row r="1397" spans="1:30" s="16" customFormat="1" ht="14.25" customHeight="1">
      <c r="A1397" s="16">
        <v>5558</v>
      </c>
      <c r="B1397" s="16">
        <v>5558</v>
      </c>
      <c r="C1397" s="3">
        <v>41222</v>
      </c>
      <c r="D1397" s="3">
        <v>41267</v>
      </c>
      <c r="E1397" s="16" t="s">
        <v>1307</v>
      </c>
      <c r="F1397" s="16" t="s">
        <v>1308</v>
      </c>
      <c r="G1397" s="16" t="s">
        <v>3946</v>
      </c>
      <c r="H1397" s="16" t="s">
        <v>9249</v>
      </c>
      <c r="I1397" s="3">
        <v>41225</v>
      </c>
      <c r="J1397" s="16" t="s">
        <v>9168</v>
      </c>
      <c r="K1397" s="16" t="s">
        <v>9169</v>
      </c>
      <c r="L1397" s="16" t="s">
        <v>9103</v>
      </c>
      <c r="M1397" s="16" t="s">
        <v>9170</v>
      </c>
      <c r="N1397" s="16" t="s">
        <v>9250</v>
      </c>
      <c r="O1397" s="16" t="s">
        <v>4884</v>
      </c>
      <c r="P1397" s="3">
        <v>41227</v>
      </c>
      <c r="Q1397" s="28" t="s">
        <v>455</v>
      </c>
      <c r="R1397" s="16" t="s">
        <v>11808</v>
      </c>
      <c r="S1397" s="16" t="s">
        <v>11794</v>
      </c>
      <c r="T1397" s="16" t="s">
        <v>14834</v>
      </c>
      <c r="U1397" s="16" t="s">
        <v>14926</v>
      </c>
      <c r="V1397" s="16">
        <v>20</v>
      </c>
      <c r="W1397" s="16">
        <v>0</v>
      </c>
      <c r="X1397" s="16">
        <v>4</v>
      </c>
      <c r="Y1397" s="16">
        <v>44</v>
      </c>
      <c r="Z1397" s="16">
        <v>8</v>
      </c>
      <c r="AA1397" s="16">
        <v>20</v>
      </c>
      <c r="AB1397" s="16" t="s">
        <v>455</v>
      </c>
      <c r="AC1397" s="16" t="s">
        <v>455</v>
      </c>
      <c r="AD1397" s="16" t="s">
        <v>455</v>
      </c>
    </row>
    <row r="1398" spans="1:30" s="16" customFormat="1" ht="14.25" customHeight="1">
      <c r="A1398" s="16">
        <v>5557</v>
      </c>
      <c r="B1398" s="16">
        <v>5557</v>
      </c>
      <c r="C1398" s="3">
        <v>41220</v>
      </c>
      <c r="D1398" s="3">
        <v>41265</v>
      </c>
      <c r="E1398" s="16" t="s">
        <v>1307</v>
      </c>
      <c r="F1398" s="16" t="s">
        <v>1540</v>
      </c>
      <c r="G1398" s="16" t="s">
        <v>1531</v>
      </c>
      <c r="H1398" s="16" t="s">
        <v>12824</v>
      </c>
      <c r="I1398" s="3">
        <v>41260</v>
      </c>
      <c r="J1398" s="16" t="s">
        <v>9196</v>
      </c>
      <c r="K1398" s="16" t="s">
        <v>9197</v>
      </c>
      <c r="L1398" s="16" t="s">
        <v>9198</v>
      </c>
      <c r="M1398" s="16" t="s">
        <v>9199</v>
      </c>
      <c r="N1398" s="16" t="s">
        <v>12825</v>
      </c>
      <c r="O1398" s="16" t="s">
        <v>3718</v>
      </c>
      <c r="P1398" s="3">
        <v>41260</v>
      </c>
      <c r="Q1398" s="28" t="s">
        <v>455</v>
      </c>
      <c r="R1398" s="16" t="s">
        <v>12826</v>
      </c>
      <c r="S1398" s="16" t="s">
        <v>11809</v>
      </c>
      <c r="T1398" s="16" t="s">
        <v>3997</v>
      </c>
      <c r="U1398" s="16" t="s">
        <v>14908</v>
      </c>
      <c r="V1398" s="16">
        <v>19</v>
      </c>
      <c r="W1398" s="16">
        <v>56</v>
      </c>
      <c r="X1398" s="16">
        <v>9</v>
      </c>
      <c r="Y1398" s="16">
        <v>43</v>
      </c>
      <c r="Z1398" s="16">
        <v>55</v>
      </c>
      <c r="AA1398" s="16">
        <v>30</v>
      </c>
      <c r="AB1398" s="16" t="s">
        <v>455</v>
      </c>
      <c r="AC1398" s="16" t="s">
        <v>455</v>
      </c>
      <c r="AD1398" s="16" t="s">
        <v>455</v>
      </c>
    </row>
    <row r="1399" spans="1:30" s="16" customFormat="1" ht="14.25" customHeight="1">
      <c r="A1399" s="16">
        <v>5539</v>
      </c>
      <c r="B1399" s="16">
        <v>5539</v>
      </c>
      <c r="C1399" s="3">
        <v>41220</v>
      </c>
      <c r="D1399" s="3">
        <v>41265</v>
      </c>
      <c r="E1399" s="16" t="s">
        <v>1307</v>
      </c>
      <c r="F1399" s="16" t="s">
        <v>1308</v>
      </c>
      <c r="G1399" s="16" t="s">
        <v>162</v>
      </c>
      <c r="H1399" s="16" t="s">
        <v>9372</v>
      </c>
      <c r="I1399" s="3">
        <v>41233</v>
      </c>
      <c r="J1399" s="16" t="s">
        <v>9200</v>
      </c>
      <c r="K1399" s="16" t="s">
        <v>9201</v>
      </c>
      <c r="L1399" s="16" t="s">
        <v>4186</v>
      </c>
      <c r="M1399" s="16" t="s">
        <v>9202</v>
      </c>
      <c r="N1399" s="16" t="s">
        <v>9373</v>
      </c>
      <c r="O1399" s="16" t="s">
        <v>7977</v>
      </c>
      <c r="P1399" s="3">
        <v>41235</v>
      </c>
      <c r="Q1399" s="28" t="s">
        <v>455</v>
      </c>
      <c r="R1399" s="16" t="s">
        <v>11810</v>
      </c>
      <c r="S1399" s="16" t="s">
        <v>11811</v>
      </c>
      <c r="T1399" s="16" t="s">
        <v>14834</v>
      </c>
      <c r="U1399" s="16" t="s">
        <v>14864</v>
      </c>
      <c r="V1399" s="16">
        <v>20</v>
      </c>
      <c r="W1399" s="16">
        <v>56</v>
      </c>
      <c r="X1399" s="16">
        <v>26</v>
      </c>
      <c r="Y1399" s="16">
        <v>45</v>
      </c>
      <c r="Z1399" s="16">
        <v>15</v>
      </c>
      <c r="AA1399" s="16">
        <v>25</v>
      </c>
      <c r="AB1399" s="16" t="s">
        <v>455</v>
      </c>
      <c r="AC1399" s="16" t="s">
        <v>455</v>
      </c>
      <c r="AD1399" s="16" t="s">
        <v>455</v>
      </c>
    </row>
    <row r="1400" spans="1:30" s="16" customFormat="1" ht="14.25" customHeight="1">
      <c r="A1400" s="16">
        <v>5608</v>
      </c>
      <c r="B1400" s="16">
        <v>5608</v>
      </c>
      <c r="C1400" s="3">
        <v>41233</v>
      </c>
      <c r="D1400" s="3">
        <v>41289</v>
      </c>
      <c r="E1400" s="16" t="s">
        <v>1307</v>
      </c>
      <c r="F1400" s="16" t="s">
        <v>1308</v>
      </c>
      <c r="G1400" s="16" t="s">
        <v>5196</v>
      </c>
      <c r="H1400" s="16" t="s">
        <v>15805</v>
      </c>
      <c r="I1400" s="3">
        <v>41233</v>
      </c>
      <c r="J1400" s="16" t="s">
        <v>9022</v>
      </c>
      <c r="K1400" s="16" t="s">
        <v>9374</v>
      </c>
      <c r="L1400" s="16" t="s">
        <v>9024</v>
      </c>
      <c r="M1400" s="16" t="s">
        <v>9025</v>
      </c>
      <c r="N1400" s="16" t="s">
        <v>15806</v>
      </c>
      <c r="O1400" s="16" t="s">
        <v>4884</v>
      </c>
      <c r="P1400" s="3">
        <v>41354</v>
      </c>
      <c r="Q1400" s="28" t="s">
        <v>15487</v>
      </c>
      <c r="R1400" s="16" t="s">
        <v>15807</v>
      </c>
      <c r="S1400" s="16" t="s">
        <v>11767</v>
      </c>
      <c r="T1400" s="16" t="s">
        <v>14834</v>
      </c>
      <c r="U1400" s="16" t="s">
        <v>14926</v>
      </c>
      <c r="V1400" s="16">
        <v>19</v>
      </c>
      <c r="W1400" s="16">
        <v>49</v>
      </c>
      <c r="X1400" s="16">
        <v>23</v>
      </c>
      <c r="Y1400" s="16">
        <v>42</v>
      </c>
      <c r="Z1400" s="16">
        <v>7</v>
      </c>
      <c r="AA1400" s="16">
        <v>2</v>
      </c>
      <c r="AB1400" s="16" t="s">
        <v>455</v>
      </c>
      <c r="AC1400" s="16" t="s">
        <v>455</v>
      </c>
      <c r="AD1400" s="16" t="s">
        <v>455</v>
      </c>
    </row>
    <row r="1401" spans="1:30" s="16" customFormat="1" ht="14.25" customHeight="1">
      <c r="A1401" s="16">
        <v>4650</v>
      </c>
      <c r="B1401" s="16">
        <v>4650</v>
      </c>
      <c r="C1401" s="3">
        <v>41226</v>
      </c>
      <c r="D1401" s="3">
        <v>41409</v>
      </c>
      <c r="E1401" s="16" t="s">
        <v>1316</v>
      </c>
      <c r="F1401" s="16" t="s">
        <v>1308</v>
      </c>
      <c r="G1401" s="16" t="s">
        <v>9375</v>
      </c>
      <c r="H1401" s="16" t="s">
        <v>455</v>
      </c>
      <c r="I1401" s="16" t="s">
        <v>455</v>
      </c>
      <c r="J1401" s="16" t="s">
        <v>9376</v>
      </c>
      <c r="K1401" s="16" t="s">
        <v>13631</v>
      </c>
      <c r="L1401" s="16" t="s">
        <v>9377</v>
      </c>
      <c r="M1401" s="16" t="s">
        <v>9378</v>
      </c>
      <c r="N1401" s="16" t="s">
        <v>455</v>
      </c>
      <c r="O1401" s="16" t="s">
        <v>455</v>
      </c>
      <c r="P1401" s="16" t="s">
        <v>455</v>
      </c>
      <c r="Q1401" s="28" t="s">
        <v>18574</v>
      </c>
      <c r="R1401" s="16" t="s">
        <v>455</v>
      </c>
      <c r="S1401" s="16" t="s">
        <v>11812</v>
      </c>
      <c r="T1401" s="16" t="s">
        <v>14834</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4.25" customHeight="1">
      <c r="A1402" s="16">
        <v>4651</v>
      </c>
      <c r="B1402" s="16">
        <v>4651</v>
      </c>
      <c r="C1402" s="3">
        <v>41226</v>
      </c>
      <c r="D1402" s="3">
        <v>41300</v>
      </c>
      <c r="E1402" s="16" t="s">
        <v>1307</v>
      </c>
      <c r="F1402" s="16" t="s">
        <v>1308</v>
      </c>
      <c r="G1402" s="16" t="s">
        <v>6888</v>
      </c>
      <c r="H1402" s="16" t="s">
        <v>15961</v>
      </c>
      <c r="I1402" s="3">
        <v>41324</v>
      </c>
      <c r="J1402" s="16" t="s">
        <v>9379</v>
      </c>
      <c r="K1402" s="16" t="s">
        <v>15326</v>
      </c>
      <c r="L1402" s="16" t="s">
        <v>6891</v>
      </c>
      <c r="M1402" s="16" t="s">
        <v>9380</v>
      </c>
      <c r="N1402" s="16" t="s">
        <v>16021</v>
      </c>
      <c r="O1402" s="16" t="s">
        <v>4884</v>
      </c>
      <c r="P1402" s="3">
        <v>41369</v>
      </c>
      <c r="Q1402" s="28" t="s">
        <v>13632</v>
      </c>
      <c r="R1402" s="16" t="s">
        <v>15962</v>
      </c>
      <c r="S1402" s="16" t="s">
        <v>11813</v>
      </c>
      <c r="T1402" s="16" t="s">
        <v>14834</v>
      </c>
      <c r="U1402" s="16" t="s">
        <v>15746</v>
      </c>
      <c r="V1402" s="16">
        <v>18</v>
      </c>
      <c r="W1402" s="16">
        <v>23</v>
      </c>
      <c r="X1402" s="16">
        <v>13</v>
      </c>
      <c r="Y1402" s="16">
        <v>46</v>
      </c>
      <c r="Z1402" s="16">
        <v>2</v>
      </c>
      <c r="AA1402" s="16">
        <v>13</v>
      </c>
      <c r="AB1402" s="16" t="s">
        <v>455</v>
      </c>
      <c r="AC1402" s="16" t="s">
        <v>455</v>
      </c>
      <c r="AD1402" s="16" t="s">
        <v>455</v>
      </c>
    </row>
    <row r="1403" spans="1:30" s="16" customFormat="1" ht="14.25" customHeight="1">
      <c r="A1403" s="16">
        <v>5027</v>
      </c>
      <c r="B1403" s="16">
        <v>5027</v>
      </c>
      <c r="C1403" s="3">
        <v>41226</v>
      </c>
      <c r="D1403" s="3">
        <v>41359</v>
      </c>
      <c r="E1403" s="16" t="s">
        <v>1307</v>
      </c>
      <c r="F1403" s="16" t="s">
        <v>1308</v>
      </c>
      <c r="G1403" s="16" t="s">
        <v>1670</v>
      </c>
      <c r="H1403" s="16" t="s">
        <v>15808</v>
      </c>
      <c r="I1403" s="3">
        <v>41359</v>
      </c>
      <c r="J1403" s="16" t="s">
        <v>9381</v>
      </c>
      <c r="K1403" s="16" t="s">
        <v>9382</v>
      </c>
      <c r="L1403" s="16" t="s">
        <v>4534</v>
      </c>
      <c r="M1403" s="16" t="s">
        <v>12827</v>
      </c>
      <c r="N1403" s="16" t="s">
        <v>15860</v>
      </c>
      <c r="O1403" s="16" t="s">
        <v>3837</v>
      </c>
      <c r="P1403" s="3">
        <v>41359</v>
      </c>
      <c r="Q1403" s="28" t="s">
        <v>14758</v>
      </c>
      <c r="R1403" s="16" t="s">
        <v>15809</v>
      </c>
      <c r="S1403" s="16" t="s">
        <v>11814</v>
      </c>
      <c r="T1403" s="16" t="s">
        <v>14834</v>
      </c>
      <c r="U1403" s="16" t="s">
        <v>15850</v>
      </c>
      <c r="V1403" s="16">
        <v>17</v>
      </c>
      <c r="W1403" s="16">
        <v>20</v>
      </c>
      <c r="X1403" s="16">
        <v>18</v>
      </c>
      <c r="Y1403" s="16">
        <v>44</v>
      </c>
      <c r="Z1403" s="16">
        <v>56</v>
      </c>
      <c r="AA1403" s="16">
        <v>17</v>
      </c>
      <c r="AB1403" s="16" t="s">
        <v>455</v>
      </c>
      <c r="AC1403" s="16" t="s">
        <v>455</v>
      </c>
      <c r="AD1403" s="16" t="s">
        <v>455</v>
      </c>
    </row>
    <row r="1404" spans="1:30" s="16" customFormat="1" ht="14.25" customHeight="1">
      <c r="A1404" s="16">
        <v>5028</v>
      </c>
      <c r="B1404" s="16">
        <v>5028</v>
      </c>
      <c r="C1404" s="3">
        <v>41226</v>
      </c>
      <c r="D1404" s="3">
        <v>41309</v>
      </c>
      <c r="E1404" s="16" t="s">
        <v>1307</v>
      </c>
      <c r="F1404" s="16" t="s">
        <v>1308</v>
      </c>
      <c r="G1404" s="16" t="s">
        <v>6863</v>
      </c>
      <c r="H1404" s="16" t="s">
        <v>15140</v>
      </c>
      <c r="I1404" s="3">
        <v>41310</v>
      </c>
      <c r="J1404" s="16" t="s">
        <v>9383</v>
      </c>
      <c r="K1404" s="16" t="s">
        <v>9384</v>
      </c>
      <c r="L1404" s="16" t="s">
        <v>6866</v>
      </c>
      <c r="M1404" s="16" t="s">
        <v>12828</v>
      </c>
      <c r="N1404" s="16" t="s">
        <v>15141</v>
      </c>
      <c r="O1404" s="16" t="s">
        <v>4593</v>
      </c>
      <c r="P1404" s="3">
        <v>41310</v>
      </c>
      <c r="Q1404" s="28" t="s">
        <v>14759</v>
      </c>
      <c r="R1404" s="16" t="s">
        <v>15142</v>
      </c>
      <c r="S1404" s="16" t="s">
        <v>11815</v>
      </c>
      <c r="T1404" s="16" t="s">
        <v>3997</v>
      </c>
      <c r="U1404" s="16" t="s">
        <v>15143</v>
      </c>
      <c r="V1404" s="16">
        <v>20</v>
      </c>
      <c r="W1404" s="16">
        <v>20</v>
      </c>
      <c r="X1404" s="16">
        <v>49</v>
      </c>
      <c r="Y1404" s="16">
        <v>41</v>
      </c>
      <c r="Z1404" s="16">
        <v>57</v>
      </c>
      <c r="AA1404" s="16">
        <v>14</v>
      </c>
      <c r="AB1404" s="16" t="s">
        <v>455</v>
      </c>
      <c r="AC1404" s="16" t="s">
        <v>455</v>
      </c>
      <c r="AD1404" s="16" t="s">
        <v>455</v>
      </c>
    </row>
    <row r="1405" spans="1:30" s="16" customFormat="1" ht="14.25" customHeight="1">
      <c r="A1405" s="16">
        <v>5030</v>
      </c>
      <c r="B1405" s="16">
        <v>5030</v>
      </c>
      <c r="C1405" s="3">
        <v>41226</v>
      </c>
      <c r="D1405" s="3">
        <v>41274</v>
      </c>
      <c r="E1405" s="16" t="s">
        <v>1307</v>
      </c>
      <c r="F1405" s="16" t="s">
        <v>1308</v>
      </c>
      <c r="G1405" s="16" t="s">
        <v>9385</v>
      </c>
      <c r="H1405" s="16" t="s">
        <v>14760</v>
      </c>
      <c r="I1405" s="3">
        <v>41302</v>
      </c>
      <c r="J1405" s="16" t="s">
        <v>9386</v>
      </c>
      <c r="K1405" s="16" t="s">
        <v>9387</v>
      </c>
      <c r="L1405" s="16" t="s">
        <v>9388</v>
      </c>
      <c r="M1405" s="16" t="s">
        <v>12829</v>
      </c>
      <c r="N1405" s="16" t="s">
        <v>15144</v>
      </c>
      <c r="O1405" s="16" t="s">
        <v>9302</v>
      </c>
      <c r="P1405" s="3">
        <v>41310</v>
      </c>
      <c r="Q1405" s="28" t="s">
        <v>12830</v>
      </c>
      <c r="R1405" s="16" t="s">
        <v>14761</v>
      </c>
      <c r="S1405" s="16" t="s">
        <v>11816</v>
      </c>
      <c r="T1405" s="16" t="s">
        <v>3997</v>
      </c>
      <c r="U1405" s="16" t="s">
        <v>14908</v>
      </c>
      <c r="V1405" s="16">
        <v>20</v>
      </c>
      <c r="W1405" s="16">
        <v>13</v>
      </c>
      <c r="X1405" s="16">
        <v>56</v>
      </c>
      <c r="Y1405" s="16">
        <v>41</v>
      </c>
      <c r="Z1405" s="16">
        <v>50</v>
      </c>
      <c r="AA1405" s="16">
        <v>57</v>
      </c>
      <c r="AB1405" s="16" t="s">
        <v>455</v>
      </c>
      <c r="AC1405" s="16" t="s">
        <v>455</v>
      </c>
      <c r="AD1405" s="16" t="s">
        <v>455</v>
      </c>
    </row>
    <row r="1406" spans="1:30" s="16" customFormat="1" ht="14.25" customHeight="1">
      <c r="A1406" s="16">
        <v>5031</v>
      </c>
      <c r="B1406" s="16">
        <v>5031</v>
      </c>
      <c r="C1406" s="3">
        <v>41226</v>
      </c>
      <c r="D1406" s="3">
        <v>41274</v>
      </c>
      <c r="E1406" s="16" t="s">
        <v>1307</v>
      </c>
      <c r="F1406" s="16" t="s">
        <v>1308</v>
      </c>
      <c r="G1406" s="16" t="s">
        <v>9385</v>
      </c>
      <c r="H1406" s="16" t="s">
        <v>14762</v>
      </c>
      <c r="I1406" s="3">
        <v>41302</v>
      </c>
      <c r="J1406" s="16" t="s">
        <v>9389</v>
      </c>
      <c r="K1406" s="16" t="s">
        <v>9390</v>
      </c>
      <c r="L1406" s="16" t="s">
        <v>9388</v>
      </c>
      <c r="M1406" s="16" t="s">
        <v>12831</v>
      </c>
      <c r="N1406" s="16" t="s">
        <v>14763</v>
      </c>
      <c r="O1406" s="16" t="s">
        <v>9302</v>
      </c>
      <c r="P1406" s="3">
        <v>41309</v>
      </c>
      <c r="Q1406" s="28" t="s">
        <v>12832</v>
      </c>
      <c r="R1406" s="16" t="s">
        <v>14764</v>
      </c>
      <c r="S1406" s="16" t="s">
        <v>11817</v>
      </c>
      <c r="T1406" s="16" t="s">
        <v>3997</v>
      </c>
      <c r="U1406" s="16" t="s">
        <v>15077</v>
      </c>
      <c r="V1406" s="16">
        <v>20</v>
      </c>
      <c r="W1406" s="16">
        <v>15</v>
      </c>
      <c r="X1406" s="16">
        <v>16</v>
      </c>
      <c r="Y1406" s="16">
        <v>41</v>
      </c>
      <c r="Z1406" s="16">
        <v>52</v>
      </c>
      <c r="AA1406" s="16">
        <v>36</v>
      </c>
      <c r="AB1406" s="16" t="s">
        <v>455</v>
      </c>
      <c r="AC1406" s="16" t="s">
        <v>455</v>
      </c>
      <c r="AD1406" s="16" t="s">
        <v>455</v>
      </c>
    </row>
    <row r="1407" spans="1:30" s="16" customFormat="1" ht="14.25" customHeight="1">
      <c r="A1407" s="16">
        <v>5032</v>
      </c>
      <c r="B1407" s="16">
        <v>5032</v>
      </c>
      <c r="C1407" s="3">
        <v>41226</v>
      </c>
      <c r="D1407" s="3">
        <v>41369</v>
      </c>
      <c r="E1407" s="16" t="s">
        <v>1307</v>
      </c>
      <c r="F1407" s="16" t="s">
        <v>1308</v>
      </c>
      <c r="G1407" s="16" t="s">
        <v>9385</v>
      </c>
      <c r="H1407" s="16" t="s">
        <v>17051</v>
      </c>
      <c r="I1407" s="3">
        <v>41302</v>
      </c>
      <c r="J1407" s="16" t="s">
        <v>9391</v>
      </c>
      <c r="K1407" s="16" t="s">
        <v>16022</v>
      </c>
      <c r="L1407" s="16" t="s">
        <v>9388</v>
      </c>
      <c r="M1407" s="16" t="s">
        <v>9392</v>
      </c>
      <c r="N1407" s="16" t="s">
        <v>17052</v>
      </c>
      <c r="O1407" s="16" t="s">
        <v>9258</v>
      </c>
      <c r="P1407" s="3">
        <v>41381</v>
      </c>
      <c r="Q1407" s="28" t="s">
        <v>16023</v>
      </c>
      <c r="R1407" s="16" t="s">
        <v>17053</v>
      </c>
      <c r="S1407" s="16" t="s">
        <v>11818</v>
      </c>
      <c r="T1407" s="16" t="s">
        <v>3997</v>
      </c>
      <c r="U1407" s="16" t="s">
        <v>17054</v>
      </c>
      <c r="V1407" s="16">
        <v>20</v>
      </c>
      <c r="W1407" s="16">
        <v>15</v>
      </c>
      <c r="X1407" s="16">
        <v>77</v>
      </c>
      <c r="Y1407" s="16">
        <v>41</v>
      </c>
      <c r="Z1407" s="16">
        <v>53</v>
      </c>
      <c r="AA1407" s="16">
        <v>5</v>
      </c>
      <c r="AB1407" s="16" t="s">
        <v>455</v>
      </c>
      <c r="AC1407" s="16" t="s">
        <v>455</v>
      </c>
      <c r="AD1407" s="16" t="s">
        <v>455</v>
      </c>
    </row>
    <row r="1408" spans="1:30" s="16" customFormat="1" ht="14.25" customHeight="1">
      <c r="A1408" s="16">
        <v>5033</v>
      </c>
      <c r="B1408" s="16">
        <v>5033</v>
      </c>
      <c r="C1408" s="3">
        <v>41226</v>
      </c>
      <c r="D1408" s="3">
        <v>41272</v>
      </c>
      <c r="E1408" s="16" t="s">
        <v>1307</v>
      </c>
      <c r="F1408" s="16" t="s">
        <v>11847</v>
      </c>
      <c r="G1408" s="16" t="s">
        <v>9393</v>
      </c>
      <c r="H1408" s="16" t="s">
        <v>12833</v>
      </c>
      <c r="I1408" s="3">
        <v>41261</v>
      </c>
      <c r="J1408" s="16" t="s">
        <v>9394</v>
      </c>
      <c r="K1408" s="16" t="s">
        <v>9402</v>
      </c>
      <c r="L1408" s="16" t="s">
        <v>9395</v>
      </c>
      <c r="M1408" s="16" t="s">
        <v>9396</v>
      </c>
      <c r="N1408" s="16" t="s">
        <v>13233</v>
      </c>
      <c r="O1408" s="16" t="s">
        <v>13090</v>
      </c>
      <c r="P1408" s="3">
        <v>41263</v>
      </c>
      <c r="Q1408" s="28" t="s">
        <v>11986</v>
      </c>
      <c r="R1408" s="16" t="s">
        <v>12834</v>
      </c>
      <c r="S1408" s="16" t="s">
        <v>11819</v>
      </c>
      <c r="T1408" s="16" t="s">
        <v>3997</v>
      </c>
      <c r="U1408" s="16" t="s">
        <v>15145</v>
      </c>
      <c r="V1408" s="16">
        <v>22</v>
      </c>
      <c r="W1408" s="16">
        <v>25</v>
      </c>
      <c r="X1408" s="16">
        <v>36</v>
      </c>
      <c r="Y1408" s="16">
        <v>46</v>
      </c>
      <c r="Z1408" s="16">
        <v>34</v>
      </c>
      <c r="AA1408" s="16">
        <v>9</v>
      </c>
      <c r="AB1408" s="16" t="s">
        <v>455</v>
      </c>
      <c r="AC1408" s="16" t="s">
        <v>455</v>
      </c>
      <c r="AD1408" s="16" t="s">
        <v>455</v>
      </c>
    </row>
    <row r="1409" spans="1:30" s="16" customFormat="1" ht="14.25" customHeight="1">
      <c r="A1409" s="16">
        <v>5034</v>
      </c>
      <c r="B1409" s="16">
        <v>5034</v>
      </c>
      <c r="C1409" s="3">
        <v>41226</v>
      </c>
      <c r="D1409" s="3">
        <v>41271</v>
      </c>
      <c r="E1409" s="16" t="s">
        <v>1307</v>
      </c>
      <c r="F1409" s="16" t="s">
        <v>11847</v>
      </c>
      <c r="G1409" s="16" t="s">
        <v>9393</v>
      </c>
      <c r="H1409" s="16" t="s">
        <v>12835</v>
      </c>
      <c r="I1409" s="3">
        <v>41260</v>
      </c>
      <c r="J1409" s="16" t="s">
        <v>9397</v>
      </c>
      <c r="K1409" s="16" t="s">
        <v>9398</v>
      </c>
      <c r="L1409" s="16" t="s">
        <v>9399</v>
      </c>
      <c r="M1409" s="16" t="s">
        <v>9400</v>
      </c>
      <c r="N1409" s="16" t="s">
        <v>12836</v>
      </c>
      <c r="O1409" s="16" t="s">
        <v>12724</v>
      </c>
      <c r="P1409" s="3">
        <v>41261</v>
      </c>
      <c r="Q1409" s="28" t="s">
        <v>455</v>
      </c>
      <c r="R1409" s="16" t="s">
        <v>12837</v>
      </c>
      <c r="S1409" s="16" t="s">
        <v>11820</v>
      </c>
      <c r="T1409" s="16" t="s">
        <v>14834</v>
      </c>
      <c r="U1409" s="16" t="s">
        <v>14926</v>
      </c>
      <c r="V1409" s="16">
        <v>22</v>
      </c>
      <c r="W1409" s="16">
        <v>25</v>
      </c>
      <c r="X1409" s="16">
        <v>33</v>
      </c>
      <c r="Y1409" s="16">
        <v>46</v>
      </c>
      <c r="Z1409" s="16">
        <v>34</v>
      </c>
      <c r="AA1409" s="16">
        <v>16</v>
      </c>
      <c r="AB1409" s="16" t="s">
        <v>455</v>
      </c>
      <c r="AC1409" s="16" t="s">
        <v>455</v>
      </c>
      <c r="AD1409" s="16" t="s">
        <v>455</v>
      </c>
    </row>
    <row r="1410" spans="1:30" s="16" customFormat="1" ht="14.25" customHeight="1">
      <c r="A1410" s="16">
        <v>5035</v>
      </c>
      <c r="B1410" s="16">
        <v>5035</v>
      </c>
      <c r="C1410" s="3">
        <v>41226</v>
      </c>
      <c r="D1410" s="3">
        <v>41271</v>
      </c>
      <c r="E1410" s="16" t="s">
        <v>1307</v>
      </c>
      <c r="F1410" s="16" t="s">
        <v>11847</v>
      </c>
      <c r="G1410" s="16" t="s">
        <v>9393</v>
      </c>
      <c r="H1410" s="16" t="s">
        <v>12838</v>
      </c>
      <c r="I1410" s="3">
        <v>41260</v>
      </c>
      <c r="J1410" s="16" t="s">
        <v>9401</v>
      </c>
      <c r="K1410" s="16" t="s">
        <v>9402</v>
      </c>
      <c r="L1410" s="16" t="s">
        <v>9395</v>
      </c>
      <c r="M1410" s="16" t="s">
        <v>9403</v>
      </c>
      <c r="N1410" s="16" t="s">
        <v>12839</v>
      </c>
      <c r="O1410" s="16" t="s">
        <v>12840</v>
      </c>
      <c r="P1410" s="3">
        <v>41260</v>
      </c>
      <c r="Q1410" s="28" t="s">
        <v>11987</v>
      </c>
      <c r="R1410" s="16" t="s">
        <v>12841</v>
      </c>
      <c r="S1410" s="16" t="s">
        <v>11821</v>
      </c>
      <c r="T1410" s="16" t="s">
        <v>3997</v>
      </c>
      <c r="U1410" s="16" t="s">
        <v>15076</v>
      </c>
      <c r="V1410" s="16">
        <v>22</v>
      </c>
      <c r="W1410" s="16">
        <v>25</v>
      </c>
      <c r="X1410" s="16">
        <v>36</v>
      </c>
      <c r="Y1410" s="16">
        <v>46</v>
      </c>
      <c r="Z1410" s="16">
        <v>34</v>
      </c>
      <c r="AA1410" s="16">
        <v>16</v>
      </c>
      <c r="AB1410" s="16" t="s">
        <v>455</v>
      </c>
      <c r="AC1410" s="16" t="s">
        <v>455</v>
      </c>
      <c r="AD1410" s="16" t="s">
        <v>455</v>
      </c>
    </row>
    <row r="1411" spans="1:30" s="16" customFormat="1" ht="14.25" customHeight="1">
      <c r="A1411" s="16">
        <v>5036</v>
      </c>
      <c r="B1411" s="16">
        <v>5036</v>
      </c>
      <c r="C1411" s="3">
        <v>41226</v>
      </c>
      <c r="D1411" s="3">
        <v>41271</v>
      </c>
      <c r="E1411" s="16" t="s">
        <v>1307</v>
      </c>
      <c r="F1411" s="16" t="s">
        <v>11847</v>
      </c>
      <c r="G1411" s="16" t="s">
        <v>9393</v>
      </c>
      <c r="H1411" s="16" t="s">
        <v>12842</v>
      </c>
      <c r="I1411" s="3">
        <v>41260</v>
      </c>
      <c r="J1411" s="16" t="s">
        <v>9404</v>
      </c>
      <c r="K1411" s="16" t="s">
        <v>9405</v>
      </c>
      <c r="L1411" s="16" t="s">
        <v>9395</v>
      </c>
      <c r="M1411" s="16" t="s">
        <v>9406</v>
      </c>
      <c r="N1411" s="16" t="s">
        <v>12843</v>
      </c>
      <c r="O1411" s="16" t="s">
        <v>12026</v>
      </c>
      <c r="P1411" s="3">
        <v>41261</v>
      </c>
      <c r="Q1411" s="28" t="s">
        <v>455</v>
      </c>
      <c r="R1411" s="16" t="s">
        <v>12844</v>
      </c>
      <c r="S1411" s="16" t="s">
        <v>11822</v>
      </c>
      <c r="T1411" s="16" t="s">
        <v>14834</v>
      </c>
      <c r="U1411" s="16" t="s">
        <v>14853</v>
      </c>
      <c r="V1411" s="16">
        <v>22</v>
      </c>
      <c r="W1411" s="16">
        <v>25</v>
      </c>
      <c r="X1411" s="16">
        <v>25</v>
      </c>
      <c r="Y1411" s="16">
        <v>46</v>
      </c>
      <c r="Z1411" s="16">
        <v>34</v>
      </c>
      <c r="AA1411" s="16">
        <v>49</v>
      </c>
      <c r="AB1411" s="16" t="s">
        <v>455</v>
      </c>
      <c r="AC1411" s="16" t="s">
        <v>455</v>
      </c>
      <c r="AD1411" s="16" t="s">
        <v>455</v>
      </c>
    </row>
    <row r="1412" spans="1:30" s="16" customFormat="1" ht="14.25" customHeight="1">
      <c r="A1412" s="16">
        <v>5037</v>
      </c>
      <c r="B1412" s="16">
        <v>5037</v>
      </c>
      <c r="C1412" s="3">
        <v>41226</v>
      </c>
      <c r="D1412" s="3">
        <v>41271</v>
      </c>
      <c r="E1412" s="16" t="s">
        <v>1307</v>
      </c>
      <c r="F1412" s="16" t="s">
        <v>11847</v>
      </c>
      <c r="G1412" s="16" t="s">
        <v>9393</v>
      </c>
      <c r="H1412" s="16" t="s">
        <v>13234</v>
      </c>
      <c r="I1412" s="3">
        <v>41261</v>
      </c>
      <c r="J1412" s="16" t="s">
        <v>9407</v>
      </c>
      <c r="K1412" s="16" t="s">
        <v>9408</v>
      </c>
      <c r="L1412" s="16" t="s">
        <v>9395</v>
      </c>
      <c r="M1412" s="16" t="s">
        <v>9409</v>
      </c>
      <c r="N1412" s="16" t="s">
        <v>13235</v>
      </c>
      <c r="O1412" s="16" t="s">
        <v>13087</v>
      </c>
      <c r="P1412" s="3">
        <v>41261</v>
      </c>
      <c r="Q1412" s="28" t="s">
        <v>455</v>
      </c>
      <c r="R1412" s="16" t="s">
        <v>10249</v>
      </c>
      <c r="S1412" s="16" t="s">
        <v>11823</v>
      </c>
      <c r="T1412" s="16" t="s">
        <v>14834</v>
      </c>
      <c r="U1412" s="16" t="s">
        <v>14853</v>
      </c>
      <c r="V1412" s="16">
        <v>22</v>
      </c>
      <c r="W1412" s="16">
        <v>24</v>
      </c>
      <c r="X1412" s="16">
        <v>11</v>
      </c>
      <c r="Y1412" s="16">
        <v>46</v>
      </c>
      <c r="Z1412" s="16">
        <v>29</v>
      </c>
      <c r="AA1412" s="16">
        <v>39</v>
      </c>
      <c r="AB1412" s="16" t="s">
        <v>455</v>
      </c>
      <c r="AC1412" s="16" t="s">
        <v>455</v>
      </c>
      <c r="AD1412" s="16" t="s">
        <v>455</v>
      </c>
    </row>
    <row r="1413" spans="1:30" s="16" customFormat="1" ht="14.25" customHeight="1">
      <c r="A1413" s="16">
        <v>5038</v>
      </c>
      <c r="B1413" s="16">
        <v>5038</v>
      </c>
      <c r="C1413" s="3">
        <v>41226</v>
      </c>
      <c r="D1413" s="3">
        <v>41271</v>
      </c>
      <c r="E1413" s="16" t="s">
        <v>1307</v>
      </c>
      <c r="F1413" s="16" t="s">
        <v>11847</v>
      </c>
      <c r="G1413" s="16" t="s">
        <v>9393</v>
      </c>
      <c r="H1413" s="16" t="s">
        <v>12845</v>
      </c>
      <c r="I1413" s="3">
        <v>41261</v>
      </c>
      <c r="J1413" s="16" t="s">
        <v>9410</v>
      </c>
      <c r="K1413" s="16" t="s">
        <v>9411</v>
      </c>
      <c r="L1413" s="16" t="s">
        <v>9395</v>
      </c>
      <c r="M1413" s="16" t="s">
        <v>12177</v>
      </c>
      <c r="N1413" s="16" t="s">
        <v>13236</v>
      </c>
      <c r="O1413" s="16" t="s">
        <v>12724</v>
      </c>
      <c r="P1413" s="3">
        <v>41263</v>
      </c>
      <c r="Q1413" s="28" t="s">
        <v>12178</v>
      </c>
      <c r="R1413" s="16" t="s">
        <v>12846</v>
      </c>
      <c r="S1413" s="16" t="s">
        <v>11824</v>
      </c>
      <c r="T1413" s="16" t="s">
        <v>14834</v>
      </c>
      <c r="U1413" s="16" t="s">
        <v>14926</v>
      </c>
      <c r="V1413" s="16">
        <v>22</v>
      </c>
      <c r="W1413" s="16">
        <v>26</v>
      </c>
      <c r="X1413" s="16">
        <v>20</v>
      </c>
      <c r="Y1413" s="16">
        <v>46</v>
      </c>
      <c r="Z1413" s="16">
        <v>34</v>
      </c>
      <c r="AA1413" s="16">
        <v>29</v>
      </c>
      <c r="AB1413" s="16" t="s">
        <v>455</v>
      </c>
      <c r="AC1413" s="16" t="s">
        <v>455</v>
      </c>
      <c r="AD1413" s="16" t="s">
        <v>455</v>
      </c>
    </row>
    <row r="1414" spans="1:30" s="16" customFormat="1" ht="14.25" customHeight="1">
      <c r="A1414" s="16">
        <v>5039</v>
      </c>
      <c r="B1414" s="16">
        <v>5039</v>
      </c>
      <c r="C1414" s="3">
        <v>41226</v>
      </c>
      <c r="D1414" s="3">
        <v>41271</v>
      </c>
      <c r="E1414" s="16" t="s">
        <v>1307</v>
      </c>
      <c r="F1414" s="16" t="s">
        <v>11847</v>
      </c>
      <c r="G1414" s="16" t="s">
        <v>9393</v>
      </c>
      <c r="H1414" s="16" t="s">
        <v>13237</v>
      </c>
      <c r="I1414" s="3">
        <v>41261</v>
      </c>
      <c r="J1414" s="16" t="s">
        <v>9412</v>
      </c>
      <c r="K1414" s="16" t="s">
        <v>9413</v>
      </c>
      <c r="L1414" s="16" t="s">
        <v>9395</v>
      </c>
      <c r="M1414" s="16" t="s">
        <v>9414</v>
      </c>
      <c r="N1414" s="16" t="s">
        <v>13238</v>
      </c>
      <c r="O1414" s="16" t="s">
        <v>12026</v>
      </c>
      <c r="P1414" s="3">
        <v>41262</v>
      </c>
      <c r="Q1414" s="28" t="s">
        <v>455</v>
      </c>
      <c r="R1414" s="16" t="s">
        <v>13239</v>
      </c>
      <c r="S1414" s="16" t="s">
        <v>11825</v>
      </c>
      <c r="T1414" s="16" t="s">
        <v>14834</v>
      </c>
      <c r="U1414" s="16" t="s">
        <v>15094</v>
      </c>
      <c r="V1414" s="16">
        <v>22</v>
      </c>
      <c r="W1414" s="16">
        <v>26</v>
      </c>
      <c r="X1414" s="16">
        <v>49</v>
      </c>
      <c r="Y1414" s="16">
        <v>46</v>
      </c>
      <c r="Z1414" s="16">
        <v>31</v>
      </c>
      <c r="AA1414" s="16">
        <v>4</v>
      </c>
      <c r="AB1414" s="16" t="s">
        <v>455</v>
      </c>
      <c r="AC1414" s="16" t="s">
        <v>455</v>
      </c>
      <c r="AD1414" s="16" t="s">
        <v>455</v>
      </c>
    </row>
    <row r="1415" spans="1:30" s="16" customFormat="1" ht="14.25" customHeight="1">
      <c r="A1415" s="16">
        <v>5040</v>
      </c>
      <c r="B1415" s="16">
        <v>5040</v>
      </c>
      <c r="C1415" s="3">
        <v>41226</v>
      </c>
      <c r="D1415" s="3">
        <v>41271</v>
      </c>
      <c r="E1415" s="16" t="s">
        <v>1307</v>
      </c>
      <c r="F1415" s="16" t="s">
        <v>11847</v>
      </c>
      <c r="G1415" s="16" t="s">
        <v>9393</v>
      </c>
      <c r="H1415" s="16" t="s">
        <v>12847</v>
      </c>
      <c r="I1415" s="3">
        <v>41261</v>
      </c>
      <c r="J1415" s="16" t="s">
        <v>9415</v>
      </c>
      <c r="K1415" s="16" t="s">
        <v>9416</v>
      </c>
      <c r="L1415" s="16" t="s">
        <v>9395</v>
      </c>
      <c r="M1415" s="16" t="s">
        <v>12179</v>
      </c>
      <c r="N1415" s="16" t="s">
        <v>13240</v>
      </c>
      <c r="O1415" s="16" t="s">
        <v>12026</v>
      </c>
      <c r="P1415" s="3">
        <v>41261</v>
      </c>
      <c r="Q1415" s="28" t="s">
        <v>12180</v>
      </c>
      <c r="R1415" s="16" t="s">
        <v>12848</v>
      </c>
      <c r="S1415" s="16" t="s">
        <v>11826</v>
      </c>
      <c r="T1415" s="16" t="s">
        <v>3997</v>
      </c>
      <c r="U1415" s="16" t="s">
        <v>14877</v>
      </c>
      <c r="V1415" s="16">
        <v>22</v>
      </c>
      <c r="W1415" s="16">
        <v>25</v>
      </c>
      <c r="X1415" s="16">
        <v>50</v>
      </c>
      <c r="Y1415" s="16">
        <v>46</v>
      </c>
      <c r="Z1415" s="16">
        <v>33</v>
      </c>
      <c r="AA1415" s="16">
        <v>54</v>
      </c>
      <c r="AB1415" s="16" t="s">
        <v>455</v>
      </c>
      <c r="AC1415" s="16" t="s">
        <v>455</v>
      </c>
      <c r="AD1415" s="16" t="s">
        <v>455</v>
      </c>
    </row>
    <row r="1416" spans="1:30" s="16" customFormat="1" ht="14.25" customHeight="1">
      <c r="A1416" s="16">
        <v>5041</v>
      </c>
      <c r="B1416" s="16">
        <v>5041</v>
      </c>
      <c r="C1416" s="3">
        <v>41226</v>
      </c>
      <c r="D1416" s="3">
        <v>41305</v>
      </c>
      <c r="E1416" s="16" t="s">
        <v>1307</v>
      </c>
      <c r="F1416" s="16" t="s">
        <v>1308</v>
      </c>
      <c r="G1416" s="16" t="s">
        <v>1648</v>
      </c>
      <c r="H1416" s="16" t="s">
        <v>15258</v>
      </c>
      <c r="I1416" s="3">
        <v>41312</v>
      </c>
      <c r="J1416" s="16" t="s">
        <v>9417</v>
      </c>
      <c r="K1416" s="16" t="s">
        <v>9418</v>
      </c>
      <c r="L1416" s="16" t="s">
        <v>4303</v>
      </c>
      <c r="M1416" s="16" t="s">
        <v>9419</v>
      </c>
      <c r="N1416" s="16" t="s">
        <v>15259</v>
      </c>
      <c r="O1416" s="16" t="s">
        <v>9302</v>
      </c>
      <c r="P1416" s="3">
        <v>41346</v>
      </c>
      <c r="Q1416" s="16" t="s">
        <v>14126</v>
      </c>
      <c r="R1416" s="16" t="s">
        <v>15592</v>
      </c>
      <c r="S1416" s="16" t="s">
        <v>11827</v>
      </c>
      <c r="T1416" s="16" t="s">
        <v>14834</v>
      </c>
      <c r="U1416" s="16" t="s">
        <v>14926</v>
      </c>
      <c r="V1416" s="16">
        <v>18</v>
      </c>
      <c r="W1416" s="16">
        <v>36</v>
      </c>
      <c r="X1416" s="16">
        <v>4</v>
      </c>
      <c r="Y1416" s="16">
        <v>45</v>
      </c>
      <c r="Z1416" s="16">
        <v>20</v>
      </c>
      <c r="AA1416" s="16">
        <v>58</v>
      </c>
      <c r="AB1416" s="16" t="s">
        <v>455</v>
      </c>
      <c r="AC1416" s="16" t="s">
        <v>455</v>
      </c>
      <c r="AD1416" s="16" t="s">
        <v>455</v>
      </c>
    </row>
    <row r="1417" spans="1:30" s="16" customFormat="1" ht="14.25" customHeight="1">
      <c r="A1417" s="16">
        <v>5042</v>
      </c>
      <c r="B1417" s="16">
        <v>5042</v>
      </c>
      <c r="C1417" s="3">
        <v>41226</v>
      </c>
      <c r="D1417" s="3">
        <v>41305</v>
      </c>
      <c r="E1417" s="16" t="s">
        <v>1307</v>
      </c>
      <c r="F1417" s="16" t="s">
        <v>1308</v>
      </c>
      <c r="G1417" s="16" t="s">
        <v>1648</v>
      </c>
      <c r="H1417" s="16" t="s">
        <v>15260</v>
      </c>
      <c r="I1417" s="3">
        <v>41312</v>
      </c>
      <c r="J1417" s="16" t="s">
        <v>9420</v>
      </c>
      <c r="K1417" s="16" t="s">
        <v>9421</v>
      </c>
      <c r="L1417" s="16" t="s">
        <v>4303</v>
      </c>
      <c r="M1417" s="16" t="s">
        <v>9422</v>
      </c>
      <c r="N1417" s="16" t="s">
        <v>15261</v>
      </c>
      <c r="O1417" s="16" t="s">
        <v>9302</v>
      </c>
      <c r="P1417" s="3">
        <v>41320</v>
      </c>
      <c r="Q1417" s="16" t="s">
        <v>14127</v>
      </c>
      <c r="R1417" s="16" t="s">
        <v>15262</v>
      </c>
      <c r="S1417" s="16" t="s">
        <v>11828</v>
      </c>
      <c r="T1417" s="16" t="s">
        <v>14834</v>
      </c>
      <c r="U1417" s="16" t="s">
        <v>14926</v>
      </c>
      <c r="V1417" s="16">
        <v>20</v>
      </c>
      <c r="W1417" s="16">
        <v>20</v>
      </c>
      <c r="X1417" s="16">
        <v>17</v>
      </c>
      <c r="Y1417" s="16">
        <v>42</v>
      </c>
      <c r="Z1417" s="16">
        <v>24</v>
      </c>
      <c r="AA1417" s="16">
        <v>19</v>
      </c>
      <c r="AB1417" s="16" t="s">
        <v>455</v>
      </c>
      <c r="AC1417" s="16" t="s">
        <v>455</v>
      </c>
      <c r="AD1417" s="16" t="s">
        <v>455</v>
      </c>
    </row>
    <row r="1418" spans="1:30" s="16" customFormat="1" ht="14.25" customHeight="1">
      <c r="A1418" s="16">
        <v>5043</v>
      </c>
      <c r="B1418" s="16">
        <v>5043</v>
      </c>
      <c r="C1418" s="3">
        <v>41226</v>
      </c>
      <c r="D1418" s="3">
        <v>41271</v>
      </c>
      <c r="E1418" s="16" t="s">
        <v>1307</v>
      </c>
      <c r="F1418" s="16" t="s">
        <v>1308</v>
      </c>
      <c r="G1418" s="16" t="s">
        <v>1648</v>
      </c>
      <c r="H1418" s="16" t="s">
        <v>15263</v>
      </c>
      <c r="I1418" s="3">
        <v>41305</v>
      </c>
      <c r="J1418" s="16" t="s">
        <v>9423</v>
      </c>
      <c r="K1418" s="16" t="s">
        <v>9424</v>
      </c>
      <c r="L1418" s="16" t="s">
        <v>4303</v>
      </c>
      <c r="M1418" s="16" t="s">
        <v>9425</v>
      </c>
      <c r="N1418" s="16" t="s">
        <v>15264</v>
      </c>
      <c r="O1418" s="16" t="s">
        <v>9302</v>
      </c>
      <c r="P1418" s="3">
        <v>41323</v>
      </c>
      <c r="Q1418" s="28" t="s">
        <v>455</v>
      </c>
      <c r="R1418" s="16" t="s">
        <v>15265</v>
      </c>
      <c r="S1418" s="16" t="s">
        <v>11829</v>
      </c>
      <c r="T1418" s="16" t="s">
        <v>14834</v>
      </c>
      <c r="U1418" s="16" t="s">
        <v>15044</v>
      </c>
      <c r="V1418" s="16">
        <v>19</v>
      </c>
      <c r="W1418" s="16">
        <v>51</v>
      </c>
      <c r="X1418" s="16">
        <v>35</v>
      </c>
      <c r="Y1418" s="16">
        <v>43</v>
      </c>
      <c r="Z1418" s="16">
        <v>55</v>
      </c>
      <c r="AA1418" s="16">
        <v>75</v>
      </c>
      <c r="AB1418" s="16" t="s">
        <v>455</v>
      </c>
      <c r="AC1418" s="16" t="s">
        <v>455</v>
      </c>
      <c r="AD1418" s="16" t="s">
        <v>455</v>
      </c>
    </row>
    <row r="1419" spans="1:30" s="16" customFormat="1" ht="14.25" customHeight="1">
      <c r="A1419" s="16">
        <v>5044</v>
      </c>
      <c r="B1419" s="16">
        <v>5044</v>
      </c>
      <c r="C1419" s="3">
        <v>41226</v>
      </c>
      <c r="D1419" s="3">
        <v>41271</v>
      </c>
      <c r="E1419" s="16" t="s">
        <v>1307</v>
      </c>
      <c r="F1419" s="16" t="s">
        <v>1308</v>
      </c>
      <c r="G1419" s="16" t="s">
        <v>9426</v>
      </c>
      <c r="H1419" s="16" t="s">
        <v>14626</v>
      </c>
      <c r="I1419" s="3">
        <v>41304</v>
      </c>
      <c r="J1419" s="16" t="s">
        <v>9427</v>
      </c>
      <c r="K1419" s="16" t="s">
        <v>9428</v>
      </c>
      <c r="L1419" s="16" t="s">
        <v>9429</v>
      </c>
      <c r="M1419" s="16" t="s">
        <v>9430</v>
      </c>
      <c r="N1419" s="16" t="s">
        <v>14627</v>
      </c>
      <c r="O1419" s="16" t="s">
        <v>4593</v>
      </c>
      <c r="P1419" s="3">
        <v>41334</v>
      </c>
      <c r="Q1419" s="28" t="s">
        <v>12181</v>
      </c>
      <c r="R1419" s="16" t="s">
        <v>14628</v>
      </c>
      <c r="S1419" s="16" t="s">
        <v>11830</v>
      </c>
      <c r="T1419" s="16" t="s">
        <v>3997</v>
      </c>
      <c r="U1419" s="16" t="s">
        <v>15146</v>
      </c>
      <c r="V1419" s="16">
        <v>19</v>
      </c>
      <c r="W1419" s="16">
        <v>41</v>
      </c>
      <c r="X1419" s="16">
        <v>14</v>
      </c>
      <c r="Y1419" s="16">
        <v>43</v>
      </c>
      <c r="Z1419" s="16">
        <v>34</v>
      </c>
      <c r="AA1419" s="16">
        <v>57</v>
      </c>
      <c r="AB1419" s="16" t="s">
        <v>455</v>
      </c>
      <c r="AC1419" s="16" t="s">
        <v>455</v>
      </c>
      <c r="AD1419" s="16" t="s">
        <v>455</v>
      </c>
    </row>
    <row r="1420" spans="1:30" s="16" customFormat="1" ht="14.25" customHeight="1">
      <c r="A1420" s="16">
        <v>5045</v>
      </c>
      <c r="B1420" s="16">
        <v>5045</v>
      </c>
      <c r="C1420" s="3">
        <v>41226</v>
      </c>
      <c r="D1420" s="3">
        <v>41309</v>
      </c>
      <c r="E1420" s="16" t="s">
        <v>1307</v>
      </c>
      <c r="F1420" s="16" t="s">
        <v>1308</v>
      </c>
      <c r="G1420" s="16" t="s">
        <v>9431</v>
      </c>
      <c r="H1420" s="16" t="s">
        <v>15963</v>
      </c>
      <c r="I1420" s="3">
        <v>41310</v>
      </c>
      <c r="J1420" s="16" t="s">
        <v>9432</v>
      </c>
      <c r="K1420" s="16" t="s">
        <v>9433</v>
      </c>
      <c r="L1420" s="16" t="s">
        <v>9434</v>
      </c>
      <c r="M1420" s="16" t="s">
        <v>9435</v>
      </c>
      <c r="N1420" s="16" t="s">
        <v>16024</v>
      </c>
      <c r="O1420" s="16" t="s">
        <v>13644</v>
      </c>
      <c r="P1420" s="3">
        <v>41369</v>
      </c>
      <c r="Q1420" s="16" t="s">
        <v>14128</v>
      </c>
      <c r="R1420" s="16" t="s">
        <v>15964</v>
      </c>
      <c r="S1420" s="16" t="s">
        <v>11831</v>
      </c>
      <c r="T1420" s="16" t="s">
        <v>14834</v>
      </c>
      <c r="U1420" s="16" t="s">
        <v>15044</v>
      </c>
      <c r="V1420" s="16">
        <v>17</v>
      </c>
      <c r="W1420" s="16">
        <v>24</v>
      </c>
      <c r="X1420" s="16">
        <v>90</v>
      </c>
      <c r="Y1420" s="16">
        <v>41</v>
      </c>
      <c r="Z1420" s="16">
        <v>13</v>
      </c>
      <c r="AA1420" s="16">
        <v>3</v>
      </c>
      <c r="AB1420" s="16" t="s">
        <v>455</v>
      </c>
      <c r="AC1420" s="16" t="s">
        <v>455</v>
      </c>
      <c r="AD1420" s="16" t="s">
        <v>455</v>
      </c>
    </row>
    <row r="1421" spans="1:30" s="16" customFormat="1" ht="14.25" customHeight="1">
      <c r="A1421" s="16">
        <v>5046</v>
      </c>
      <c r="B1421" s="16">
        <v>5046</v>
      </c>
      <c r="C1421" s="3">
        <v>41226</v>
      </c>
      <c r="D1421" s="3">
        <v>41271</v>
      </c>
      <c r="E1421" s="16" t="s">
        <v>1307</v>
      </c>
      <c r="F1421" s="16" t="s">
        <v>1308</v>
      </c>
      <c r="G1421" s="16" t="s">
        <v>9431</v>
      </c>
      <c r="H1421" s="16" t="s">
        <v>16025</v>
      </c>
      <c r="I1421" s="3">
        <v>41305</v>
      </c>
      <c r="J1421" s="16" t="s">
        <v>9436</v>
      </c>
      <c r="K1421" s="16" t="s">
        <v>9437</v>
      </c>
      <c r="L1421" s="16" t="s">
        <v>9434</v>
      </c>
      <c r="M1421" s="16" t="s">
        <v>9451</v>
      </c>
      <c r="N1421" s="16" t="s">
        <v>16026</v>
      </c>
      <c r="O1421" s="16" t="s">
        <v>13644</v>
      </c>
      <c r="P1421" s="3">
        <v>41372</v>
      </c>
      <c r="Q1421" s="16" t="s">
        <v>455</v>
      </c>
      <c r="R1421" s="16" t="s">
        <v>16027</v>
      </c>
      <c r="S1421" s="16" t="s">
        <v>11832</v>
      </c>
      <c r="T1421" s="16" t="s">
        <v>14834</v>
      </c>
      <c r="U1421" s="16" t="s">
        <v>15044</v>
      </c>
      <c r="V1421" s="16">
        <v>17</v>
      </c>
      <c r="W1421" s="16">
        <v>24</v>
      </c>
      <c r="X1421" s="16">
        <v>8</v>
      </c>
      <c r="Y1421" s="16">
        <v>41</v>
      </c>
      <c r="Z1421" s="16">
        <v>13</v>
      </c>
      <c r="AA1421" s="16">
        <v>2</v>
      </c>
      <c r="AB1421" s="16" t="s">
        <v>455</v>
      </c>
      <c r="AC1421" s="16" t="s">
        <v>455</v>
      </c>
      <c r="AD1421" s="16" t="s">
        <v>455</v>
      </c>
    </row>
    <row r="1422" spans="1:30" s="16" customFormat="1" ht="14.25" customHeight="1">
      <c r="A1422" s="16">
        <v>5047</v>
      </c>
      <c r="B1422" s="16">
        <v>5047</v>
      </c>
      <c r="C1422" s="3">
        <v>41226</v>
      </c>
      <c r="D1422" s="3">
        <v>41271</v>
      </c>
      <c r="E1422" s="16" t="s">
        <v>1307</v>
      </c>
      <c r="F1422" s="16" t="s">
        <v>1308</v>
      </c>
      <c r="G1422" s="16" t="s">
        <v>9431</v>
      </c>
      <c r="H1422" s="16" t="s">
        <v>16028</v>
      </c>
      <c r="I1422" s="3">
        <v>41305</v>
      </c>
      <c r="J1422" s="16" t="s">
        <v>9438</v>
      </c>
      <c r="K1422" s="16" t="s">
        <v>9439</v>
      </c>
      <c r="L1422" s="16" t="s">
        <v>9434</v>
      </c>
      <c r="M1422" s="16" t="s">
        <v>12182</v>
      </c>
      <c r="N1422" s="16" t="s">
        <v>16029</v>
      </c>
      <c r="O1422" s="16" t="s">
        <v>13100</v>
      </c>
      <c r="P1422" s="3">
        <v>41372</v>
      </c>
      <c r="Q1422" s="28" t="s">
        <v>12183</v>
      </c>
      <c r="R1422" s="16" t="s">
        <v>16030</v>
      </c>
      <c r="S1422" s="16" t="s">
        <v>11833</v>
      </c>
      <c r="T1422" s="16" t="s">
        <v>14834</v>
      </c>
      <c r="U1422" s="16" t="s">
        <v>15831</v>
      </c>
      <c r="V1422" s="16">
        <v>17</v>
      </c>
      <c r="W1422" s="16">
        <v>24</v>
      </c>
      <c r="X1422" s="16">
        <v>8</v>
      </c>
      <c r="Y1422" s="16">
        <v>41</v>
      </c>
      <c r="Z1422" s="16">
        <v>13</v>
      </c>
      <c r="AA1422" s="16">
        <v>2</v>
      </c>
      <c r="AB1422" s="16" t="s">
        <v>455</v>
      </c>
      <c r="AC1422" s="16" t="s">
        <v>455</v>
      </c>
      <c r="AD1422" s="16" t="s">
        <v>455</v>
      </c>
    </row>
    <row r="1423" spans="1:30" s="16" customFormat="1" ht="14.25" customHeight="1">
      <c r="A1423" s="16">
        <v>5048</v>
      </c>
      <c r="B1423" s="16">
        <v>5048</v>
      </c>
      <c r="C1423" s="3">
        <v>41226</v>
      </c>
      <c r="D1423" s="3">
        <v>41271</v>
      </c>
      <c r="E1423" s="16" t="s">
        <v>1307</v>
      </c>
      <c r="F1423" s="16" t="s">
        <v>1308</v>
      </c>
      <c r="G1423" s="16" t="s">
        <v>9431</v>
      </c>
      <c r="H1423" s="16" t="s">
        <v>15965</v>
      </c>
      <c r="I1423" s="3">
        <v>41305</v>
      </c>
      <c r="J1423" s="16" t="s">
        <v>9440</v>
      </c>
      <c r="K1423" s="16" t="s">
        <v>9441</v>
      </c>
      <c r="L1423" s="16" t="s">
        <v>9434</v>
      </c>
      <c r="M1423" s="16" t="s">
        <v>9442</v>
      </c>
      <c r="N1423" s="16" t="s">
        <v>16031</v>
      </c>
      <c r="O1423" s="16" t="s">
        <v>13100</v>
      </c>
      <c r="P1423" s="3">
        <v>41372</v>
      </c>
      <c r="Q1423" s="28" t="s">
        <v>455</v>
      </c>
      <c r="R1423" s="16" t="s">
        <v>15966</v>
      </c>
      <c r="S1423" s="16" t="s">
        <v>11834</v>
      </c>
      <c r="T1423" s="16" t="s">
        <v>14834</v>
      </c>
      <c r="U1423" s="16" t="s">
        <v>15831</v>
      </c>
      <c r="V1423" s="16">
        <v>17</v>
      </c>
      <c r="W1423" s="16">
        <v>24</v>
      </c>
      <c r="X1423" s="16">
        <v>81</v>
      </c>
      <c r="Y1423" s="16">
        <v>41</v>
      </c>
      <c r="Z1423" s="16">
        <v>13</v>
      </c>
      <c r="AA1423" s="16">
        <v>30</v>
      </c>
      <c r="AB1423" s="16" t="s">
        <v>455</v>
      </c>
      <c r="AC1423" s="16" t="s">
        <v>455</v>
      </c>
      <c r="AD1423" s="16" t="s">
        <v>455</v>
      </c>
    </row>
    <row r="1424" spans="1:30" s="16" customFormat="1" ht="14.25" customHeight="1">
      <c r="A1424" s="16">
        <v>5049</v>
      </c>
      <c r="B1424" s="16">
        <v>5049</v>
      </c>
      <c r="C1424" s="3">
        <v>41226</v>
      </c>
      <c r="D1424" s="3">
        <v>41400</v>
      </c>
      <c r="E1424" s="16" t="s">
        <v>1316</v>
      </c>
      <c r="F1424" s="16" t="s">
        <v>1308</v>
      </c>
      <c r="G1424" s="16" t="s">
        <v>9431</v>
      </c>
      <c r="H1424" s="16" t="s">
        <v>455</v>
      </c>
      <c r="I1424" s="16">
        <v>41457</v>
      </c>
      <c r="J1424" s="16" t="s">
        <v>9443</v>
      </c>
      <c r="K1424" s="16" t="s">
        <v>9444</v>
      </c>
      <c r="L1424" s="16" t="s">
        <v>9434</v>
      </c>
      <c r="M1424" s="16" t="s">
        <v>9445</v>
      </c>
      <c r="N1424" s="16" t="s">
        <v>455</v>
      </c>
      <c r="O1424" s="16" t="s">
        <v>455</v>
      </c>
      <c r="P1424" s="16" t="s">
        <v>455</v>
      </c>
      <c r="Q1424" s="28" t="s">
        <v>20318</v>
      </c>
      <c r="R1424" s="16" t="s">
        <v>455</v>
      </c>
      <c r="S1424" s="16" t="s">
        <v>11835</v>
      </c>
      <c r="T1424" s="16" t="s">
        <v>14834</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4.25" customHeight="1">
      <c r="A1425" s="16">
        <v>5050</v>
      </c>
      <c r="B1425" s="16">
        <v>5050</v>
      </c>
      <c r="C1425" s="3">
        <v>41226</v>
      </c>
      <c r="D1425" s="3">
        <v>41271</v>
      </c>
      <c r="E1425" s="16" t="s">
        <v>1307</v>
      </c>
      <c r="F1425" s="16" t="s">
        <v>1308</v>
      </c>
      <c r="G1425" s="16" t="s">
        <v>9431</v>
      </c>
      <c r="H1425" s="16" t="s">
        <v>16032</v>
      </c>
      <c r="I1425" s="3">
        <v>41305</v>
      </c>
      <c r="J1425" s="16" t="s">
        <v>9446</v>
      </c>
      <c r="K1425" s="16" t="s">
        <v>9447</v>
      </c>
      <c r="L1425" s="16" t="s">
        <v>9434</v>
      </c>
      <c r="M1425" s="16" t="s">
        <v>9448</v>
      </c>
      <c r="N1425" s="16" t="s">
        <v>16033</v>
      </c>
      <c r="O1425" s="16" t="s">
        <v>13100</v>
      </c>
      <c r="P1425" s="3">
        <v>41372</v>
      </c>
      <c r="Q1425" s="28" t="s">
        <v>455</v>
      </c>
      <c r="R1425" s="16" t="s">
        <v>16034</v>
      </c>
      <c r="S1425" s="16" t="s">
        <v>11836</v>
      </c>
      <c r="T1425" s="16" t="s">
        <v>14834</v>
      </c>
      <c r="U1425" s="16" t="s">
        <v>15746</v>
      </c>
      <c r="V1425" s="16">
        <v>17</v>
      </c>
      <c r="W1425" s="16">
        <v>41</v>
      </c>
      <c r="X1425" s="16">
        <v>51</v>
      </c>
      <c r="Y1425" s="16">
        <v>41</v>
      </c>
      <c r="Z1425" s="16">
        <v>21</v>
      </c>
      <c r="AA1425" s="16">
        <v>73</v>
      </c>
      <c r="AB1425" s="16" t="s">
        <v>455</v>
      </c>
      <c r="AC1425" s="16" t="s">
        <v>455</v>
      </c>
      <c r="AD1425" s="16" t="s">
        <v>455</v>
      </c>
    </row>
    <row r="1426" spans="1:30" s="16" customFormat="1" ht="14.25" customHeight="1">
      <c r="A1426" s="16" t="s">
        <v>11988</v>
      </c>
      <c r="B1426" s="16">
        <v>5051</v>
      </c>
      <c r="C1426" s="3">
        <v>41226</v>
      </c>
      <c r="D1426" s="3">
        <v>41271</v>
      </c>
      <c r="E1426" s="16" t="s">
        <v>1454</v>
      </c>
      <c r="F1426" s="16" t="s">
        <v>1308</v>
      </c>
      <c r="G1426" s="16" t="s">
        <v>9431</v>
      </c>
      <c r="H1426" s="16" t="s">
        <v>455</v>
      </c>
      <c r="I1426" s="16" t="s">
        <v>455</v>
      </c>
      <c r="J1426" s="16" t="s">
        <v>9449</v>
      </c>
      <c r="K1426" s="16" t="s">
        <v>9450</v>
      </c>
      <c r="L1426" s="16" t="s">
        <v>9434</v>
      </c>
      <c r="M1426" s="16" t="s">
        <v>9451</v>
      </c>
      <c r="N1426" s="16" t="s">
        <v>455</v>
      </c>
      <c r="O1426" s="16" t="s">
        <v>455</v>
      </c>
      <c r="P1426" s="16" t="s">
        <v>455</v>
      </c>
      <c r="Q1426" s="16" t="s">
        <v>11989</v>
      </c>
      <c r="R1426" s="16" t="s">
        <v>455</v>
      </c>
      <c r="S1426" s="16" t="s">
        <v>11837</v>
      </c>
      <c r="T1426" s="16" t="s">
        <v>14834</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4.25" customHeight="1">
      <c r="A1427" s="16">
        <v>5052</v>
      </c>
      <c r="B1427" s="16">
        <v>5052</v>
      </c>
      <c r="C1427" s="3">
        <v>41226</v>
      </c>
      <c r="D1427" s="3">
        <v>41271</v>
      </c>
      <c r="E1427" s="16" t="s">
        <v>1307</v>
      </c>
      <c r="F1427" s="16" t="s">
        <v>11847</v>
      </c>
      <c r="G1427" s="16" t="s">
        <v>9452</v>
      </c>
      <c r="H1427" s="16" t="s">
        <v>13241</v>
      </c>
      <c r="I1427" s="3">
        <v>41262</v>
      </c>
      <c r="J1427" s="16" t="s">
        <v>9453</v>
      </c>
      <c r="K1427" s="16" t="s">
        <v>9454</v>
      </c>
      <c r="L1427" s="16" t="s">
        <v>9455</v>
      </c>
      <c r="M1427" s="16" t="s">
        <v>9456</v>
      </c>
      <c r="N1427" s="16" t="s">
        <v>13242</v>
      </c>
      <c r="O1427" s="16" t="s">
        <v>12721</v>
      </c>
      <c r="P1427" s="3">
        <v>41262</v>
      </c>
      <c r="Q1427" s="28" t="s">
        <v>455</v>
      </c>
      <c r="R1427" s="16" t="s">
        <v>13243</v>
      </c>
      <c r="S1427" s="16" t="s">
        <v>11838</v>
      </c>
      <c r="T1427" s="16" t="s">
        <v>3997</v>
      </c>
      <c r="U1427" s="16" t="s">
        <v>15026</v>
      </c>
      <c r="V1427" s="16">
        <v>22</v>
      </c>
      <c r="W1427" s="16">
        <v>16</v>
      </c>
      <c r="X1427" s="16">
        <v>59</v>
      </c>
      <c r="Y1427" s="16">
        <v>46</v>
      </c>
      <c r="Z1427" s="16">
        <v>22</v>
      </c>
      <c r="AA1427" s="16">
        <v>27</v>
      </c>
      <c r="AB1427" s="16" t="s">
        <v>455</v>
      </c>
      <c r="AC1427" s="16" t="s">
        <v>455</v>
      </c>
      <c r="AD1427" s="16" t="s">
        <v>455</v>
      </c>
    </row>
    <row r="1428" spans="1:30" s="16" customFormat="1" ht="14.25" customHeight="1">
      <c r="A1428" s="16">
        <v>5053</v>
      </c>
      <c r="B1428" s="16">
        <v>5053</v>
      </c>
      <c r="C1428" s="3">
        <v>41226</v>
      </c>
      <c r="D1428" s="3">
        <v>41271</v>
      </c>
      <c r="E1428" s="16" t="s">
        <v>1307</v>
      </c>
      <c r="F1428" s="16" t="s">
        <v>11847</v>
      </c>
      <c r="G1428" s="16" t="s">
        <v>9452</v>
      </c>
      <c r="H1428" s="16" t="s">
        <v>13244</v>
      </c>
      <c r="I1428" s="3">
        <v>41262</v>
      </c>
      <c r="J1428" s="16" t="s">
        <v>9457</v>
      </c>
      <c r="K1428" s="16" t="s">
        <v>9458</v>
      </c>
      <c r="L1428" s="16" t="s">
        <v>9459</v>
      </c>
      <c r="M1428" s="16" t="s">
        <v>9460</v>
      </c>
      <c r="N1428" s="16" t="s">
        <v>13245</v>
      </c>
      <c r="O1428" s="16" t="s">
        <v>12647</v>
      </c>
      <c r="P1428" s="3">
        <v>41262</v>
      </c>
      <c r="Q1428" s="28" t="s">
        <v>455</v>
      </c>
      <c r="R1428" s="16" t="s">
        <v>13246</v>
      </c>
      <c r="S1428" s="16" t="s">
        <v>11839</v>
      </c>
      <c r="T1428" s="16" t="s">
        <v>14834</v>
      </c>
      <c r="U1428" s="16" t="s">
        <v>14926</v>
      </c>
      <c r="V1428" s="16">
        <v>22</v>
      </c>
      <c r="W1428" s="16">
        <v>14</v>
      </c>
      <c r="X1428" s="16">
        <v>54</v>
      </c>
      <c r="Y1428" s="16">
        <v>46</v>
      </c>
      <c r="Z1428" s="16">
        <v>24</v>
      </c>
      <c r="AA1428" s="16">
        <v>35</v>
      </c>
      <c r="AB1428" s="16" t="s">
        <v>455</v>
      </c>
      <c r="AC1428" s="16" t="s">
        <v>455</v>
      </c>
      <c r="AD1428" s="16" t="s">
        <v>455</v>
      </c>
    </row>
    <row r="1429" spans="1:30" s="16" customFormat="1" ht="14.25" customHeight="1">
      <c r="A1429" s="16">
        <v>5054</v>
      </c>
      <c r="B1429" s="16">
        <v>5054</v>
      </c>
      <c r="C1429" s="3">
        <v>41226</v>
      </c>
      <c r="D1429" s="3">
        <v>41271</v>
      </c>
      <c r="E1429" s="16" t="s">
        <v>1307</v>
      </c>
      <c r="F1429" s="16" t="s">
        <v>11847</v>
      </c>
      <c r="G1429" s="16" t="s">
        <v>9452</v>
      </c>
      <c r="H1429" s="16" t="s">
        <v>13247</v>
      </c>
      <c r="I1429" s="3">
        <v>41263</v>
      </c>
      <c r="J1429" s="16" t="s">
        <v>9461</v>
      </c>
      <c r="K1429" s="16" t="s">
        <v>9462</v>
      </c>
      <c r="L1429" s="16" t="s">
        <v>9455</v>
      </c>
      <c r="M1429" s="16" t="s">
        <v>9463</v>
      </c>
      <c r="N1429" s="16" t="s">
        <v>13248</v>
      </c>
      <c r="O1429" s="16" t="s">
        <v>12026</v>
      </c>
      <c r="P1429" s="3">
        <v>41263</v>
      </c>
      <c r="Q1429" s="28" t="s">
        <v>12184</v>
      </c>
      <c r="R1429" s="16" t="s">
        <v>13249</v>
      </c>
      <c r="S1429" s="16" t="s">
        <v>11840</v>
      </c>
      <c r="T1429" s="16" t="s">
        <v>14834</v>
      </c>
      <c r="U1429" s="16" t="s">
        <v>14969</v>
      </c>
      <c r="V1429" s="16">
        <v>22</v>
      </c>
      <c r="W1429" s="16">
        <v>15</v>
      </c>
      <c r="X1429" s="16">
        <v>54</v>
      </c>
      <c r="Y1429" s="16">
        <v>46</v>
      </c>
      <c r="Z1429" s="16">
        <v>22</v>
      </c>
      <c r="AA1429" s="16">
        <v>3</v>
      </c>
      <c r="AB1429" s="16" t="s">
        <v>455</v>
      </c>
      <c r="AC1429" s="16" t="s">
        <v>455</v>
      </c>
      <c r="AD1429" s="16" t="s">
        <v>455</v>
      </c>
    </row>
    <row r="1430" spans="1:30" s="16" customFormat="1" ht="14.25" customHeight="1">
      <c r="A1430" s="16">
        <v>5591</v>
      </c>
      <c r="B1430" s="16">
        <v>5591</v>
      </c>
      <c r="C1430" s="3">
        <v>41246</v>
      </c>
      <c r="D1430" s="3">
        <v>41291</v>
      </c>
      <c r="E1430" s="16" t="s">
        <v>1307</v>
      </c>
      <c r="F1430" s="16" t="s">
        <v>1308</v>
      </c>
      <c r="G1430" s="16" t="s">
        <v>161</v>
      </c>
      <c r="H1430" s="16" t="s">
        <v>13250</v>
      </c>
      <c r="I1430" s="3">
        <v>41250</v>
      </c>
      <c r="J1430" s="16" t="s">
        <v>11878</v>
      </c>
      <c r="K1430" s="16" t="s">
        <v>11879</v>
      </c>
      <c r="L1430" s="16" t="s">
        <v>4185</v>
      </c>
      <c r="M1430" s="16" t="s">
        <v>11880</v>
      </c>
      <c r="N1430" s="16" t="s">
        <v>13251</v>
      </c>
      <c r="O1430" s="16" t="s">
        <v>4942</v>
      </c>
      <c r="P1430" s="3">
        <v>41263</v>
      </c>
      <c r="Q1430" s="28" t="s">
        <v>455</v>
      </c>
      <c r="R1430" s="16" t="s">
        <v>13252</v>
      </c>
      <c r="S1430" s="16" t="s">
        <v>11881</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4.25" customHeight="1">
      <c r="A1431" s="16">
        <v>5592</v>
      </c>
      <c r="B1431" s="16">
        <v>5592</v>
      </c>
      <c r="C1431" s="3">
        <v>41246</v>
      </c>
      <c r="D1431" s="3">
        <v>41291</v>
      </c>
      <c r="E1431" s="16" t="s">
        <v>1307</v>
      </c>
      <c r="F1431" s="16" t="s">
        <v>1308</v>
      </c>
      <c r="G1431" s="16" t="s">
        <v>161</v>
      </c>
      <c r="H1431" s="16" t="s">
        <v>12849</v>
      </c>
      <c r="I1431" s="3">
        <v>41250</v>
      </c>
      <c r="J1431" s="16" t="s">
        <v>11878</v>
      </c>
      <c r="K1431" s="16" t="s">
        <v>11882</v>
      </c>
      <c r="L1431" s="16" t="s">
        <v>4185</v>
      </c>
      <c r="M1431" s="16" t="s">
        <v>11883</v>
      </c>
      <c r="N1431" s="16" t="s">
        <v>12850</v>
      </c>
      <c r="O1431" s="16" t="s">
        <v>4942</v>
      </c>
      <c r="P1431" s="3">
        <v>41261</v>
      </c>
      <c r="Q1431" s="28" t="s">
        <v>455</v>
      </c>
      <c r="R1431" s="16" t="s">
        <v>12851</v>
      </c>
      <c r="S1431" s="16" t="s">
        <v>11884</v>
      </c>
      <c r="T1431" s="16" t="s">
        <v>3997</v>
      </c>
      <c r="U1431" s="16" t="s">
        <v>15022</v>
      </c>
      <c r="V1431" s="16">
        <v>16</v>
      </c>
      <c r="W1431" s="16">
        <v>26</v>
      </c>
      <c r="X1431" s="16">
        <v>52</v>
      </c>
      <c r="Y1431" s="16">
        <v>41</v>
      </c>
      <c r="Z1431" s="16">
        <v>0</v>
      </c>
      <c r="AA1431" s="16">
        <v>0</v>
      </c>
      <c r="AB1431" s="16" t="s">
        <v>455</v>
      </c>
      <c r="AC1431" s="16" t="s">
        <v>455</v>
      </c>
      <c r="AD1431" s="16" t="s">
        <v>455</v>
      </c>
    </row>
    <row r="1432" spans="1:30" s="16" customFormat="1" ht="14.25" customHeight="1">
      <c r="A1432" s="16">
        <v>5593</v>
      </c>
      <c r="B1432" s="16">
        <v>5593</v>
      </c>
      <c r="C1432" s="3">
        <v>41246</v>
      </c>
      <c r="D1432" s="3">
        <v>41291</v>
      </c>
      <c r="E1432" s="16" t="s">
        <v>1307</v>
      </c>
      <c r="F1432" s="16" t="s">
        <v>1308</v>
      </c>
      <c r="G1432" s="16" t="s">
        <v>161</v>
      </c>
      <c r="H1432" s="16" t="s">
        <v>13253</v>
      </c>
      <c r="I1432" s="3">
        <v>41250</v>
      </c>
      <c r="J1432" s="16" t="s">
        <v>11878</v>
      </c>
      <c r="K1432" s="16" t="s">
        <v>11885</v>
      </c>
      <c r="L1432" s="16" t="s">
        <v>4185</v>
      </c>
      <c r="M1432" s="16" t="s">
        <v>11886</v>
      </c>
      <c r="N1432" s="16" t="s">
        <v>13254</v>
      </c>
      <c r="O1432" s="16" t="s">
        <v>6235</v>
      </c>
      <c r="P1432" s="3">
        <v>41263</v>
      </c>
      <c r="Q1432" s="28" t="s">
        <v>455</v>
      </c>
      <c r="R1432" s="16" t="s">
        <v>13255</v>
      </c>
      <c r="S1432" s="16" t="s">
        <v>11887</v>
      </c>
      <c r="T1432" s="16" t="s">
        <v>14834</v>
      </c>
      <c r="U1432" s="16" t="s">
        <v>14944</v>
      </c>
      <c r="V1432" s="16">
        <v>16</v>
      </c>
      <c r="W1432" s="16">
        <v>26</v>
      </c>
      <c r="X1432" s="16">
        <v>12</v>
      </c>
      <c r="Y1432" s="16">
        <v>41</v>
      </c>
      <c r="Z1432" s="16">
        <v>0</v>
      </c>
      <c r="AA1432" s="16">
        <v>12</v>
      </c>
      <c r="AB1432" s="16" t="s">
        <v>455</v>
      </c>
      <c r="AC1432" s="16" t="s">
        <v>455</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11878</v>
      </c>
      <c r="K1433" s="16" t="s">
        <v>11888</v>
      </c>
      <c r="L1433" s="16" t="s">
        <v>4185</v>
      </c>
      <c r="M1433" s="16" t="s">
        <v>11886</v>
      </c>
      <c r="N1433" s="16" t="s">
        <v>455</v>
      </c>
      <c r="O1433" s="16" t="s">
        <v>455</v>
      </c>
      <c r="P1433" s="16" t="s">
        <v>455</v>
      </c>
      <c r="Q1433" s="16" t="s">
        <v>14152</v>
      </c>
      <c r="R1433" s="16" t="s">
        <v>455</v>
      </c>
      <c r="S1433" s="16" t="s">
        <v>11889</v>
      </c>
      <c r="T1433" s="16" t="s">
        <v>14834</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4.25" customHeight="1">
      <c r="A1434" s="16">
        <v>5595</v>
      </c>
      <c r="B1434" s="16">
        <v>5595</v>
      </c>
      <c r="C1434" s="3">
        <v>41246</v>
      </c>
      <c r="D1434" s="3">
        <v>41291</v>
      </c>
      <c r="E1434" s="16" t="s">
        <v>1307</v>
      </c>
      <c r="F1434" s="16" t="s">
        <v>1308</v>
      </c>
      <c r="G1434" s="16" t="s">
        <v>161</v>
      </c>
      <c r="H1434" s="16" t="s">
        <v>13256</v>
      </c>
      <c r="I1434" s="3">
        <v>41250</v>
      </c>
      <c r="J1434" s="16" t="s">
        <v>11878</v>
      </c>
      <c r="K1434" s="16" t="s">
        <v>11890</v>
      </c>
      <c r="L1434" s="16" t="s">
        <v>4185</v>
      </c>
      <c r="M1434" s="16" t="s">
        <v>11886</v>
      </c>
      <c r="N1434" s="16" t="s">
        <v>13257</v>
      </c>
      <c r="O1434" s="16" t="s">
        <v>4942</v>
      </c>
      <c r="P1434" s="3">
        <v>41261</v>
      </c>
      <c r="Q1434" s="28" t="s">
        <v>455</v>
      </c>
      <c r="R1434" s="16" t="s">
        <v>13258</v>
      </c>
      <c r="S1434" s="16" t="s">
        <v>11891</v>
      </c>
      <c r="T1434" s="16" t="s">
        <v>14834</v>
      </c>
      <c r="U1434" s="16" t="s">
        <v>4039</v>
      </c>
      <c r="V1434" s="16">
        <v>16</v>
      </c>
      <c r="W1434" s="16">
        <v>26</v>
      </c>
      <c r="X1434" s="16">
        <v>42</v>
      </c>
      <c r="Y1434" s="16">
        <v>41</v>
      </c>
      <c r="Z1434" s="16">
        <v>1</v>
      </c>
      <c r="AA1434" s="16">
        <v>19</v>
      </c>
      <c r="AB1434" s="16" t="s">
        <v>455</v>
      </c>
      <c r="AC1434" s="16" t="s">
        <v>455</v>
      </c>
      <c r="AD1434" s="16" t="s">
        <v>455</v>
      </c>
    </row>
    <row r="1435" spans="1:30" s="16" customFormat="1" ht="14.25" customHeight="1">
      <c r="A1435" s="16">
        <v>5596</v>
      </c>
      <c r="B1435" s="16">
        <v>5596</v>
      </c>
      <c r="C1435" s="3">
        <v>41246</v>
      </c>
      <c r="D1435" s="3">
        <v>41291</v>
      </c>
      <c r="E1435" s="16" t="s">
        <v>1307</v>
      </c>
      <c r="F1435" s="16" t="s">
        <v>1308</v>
      </c>
      <c r="G1435" s="16" t="s">
        <v>161</v>
      </c>
      <c r="H1435" s="16" t="s">
        <v>13259</v>
      </c>
      <c r="I1435" s="3">
        <v>41250</v>
      </c>
      <c r="J1435" s="16" t="s">
        <v>11878</v>
      </c>
      <c r="K1435" s="16" t="s">
        <v>11892</v>
      </c>
      <c r="L1435" s="16" t="s">
        <v>4185</v>
      </c>
      <c r="M1435" s="16" t="s">
        <v>11886</v>
      </c>
      <c r="N1435" s="16" t="s">
        <v>13260</v>
      </c>
      <c r="O1435" s="16" t="s">
        <v>13094</v>
      </c>
      <c r="P1435" s="3">
        <v>41262</v>
      </c>
      <c r="Q1435" s="28" t="s">
        <v>455</v>
      </c>
      <c r="R1435" s="16" t="s">
        <v>13261</v>
      </c>
      <c r="S1435" s="16" t="s">
        <v>11893</v>
      </c>
      <c r="T1435" s="16" t="s">
        <v>14834</v>
      </c>
      <c r="U1435" s="16" t="s">
        <v>15147</v>
      </c>
      <c r="V1435" s="16">
        <v>16</v>
      </c>
      <c r="W1435" s="16">
        <v>17</v>
      </c>
      <c r="X1435" s="16">
        <v>55</v>
      </c>
      <c r="Y1435" s="16">
        <v>40</v>
      </c>
      <c r="Z1435" s="16">
        <v>48</v>
      </c>
      <c r="AA1435" s="16">
        <v>19</v>
      </c>
      <c r="AB1435" s="16" t="s">
        <v>455</v>
      </c>
      <c r="AC1435" s="16" t="s">
        <v>455</v>
      </c>
      <c r="AD1435" s="16" t="s">
        <v>455</v>
      </c>
    </row>
    <row r="1436" spans="1:30" s="16" customFormat="1" ht="14.25" customHeight="1">
      <c r="A1436" s="16">
        <v>5597</v>
      </c>
      <c r="B1436" s="16">
        <v>5597</v>
      </c>
      <c r="C1436" s="3">
        <v>41246</v>
      </c>
      <c r="D1436" s="3">
        <v>41291</v>
      </c>
      <c r="E1436" s="16" t="s">
        <v>1307</v>
      </c>
      <c r="F1436" s="16" t="s">
        <v>1308</v>
      </c>
      <c r="G1436" s="16" t="s">
        <v>161</v>
      </c>
      <c r="H1436" s="16" t="s">
        <v>13262</v>
      </c>
      <c r="I1436" s="3">
        <v>41250</v>
      </c>
      <c r="J1436" s="16" t="s">
        <v>11878</v>
      </c>
      <c r="K1436" s="16" t="s">
        <v>11894</v>
      </c>
      <c r="L1436" s="16" t="s">
        <v>4185</v>
      </c>
      <c r="M1436" s="16" t="s">
        <v>11886</v>
      </c>
      <c r="N1436" s="16" t="s">
        <v>13263</v>
      </c>
      <c r="O1436" s="16" t="s">
        <v>4942</v>
      </c>
      <c r="P1436" s="3">
        <v>41264</v>
      </c>
      <c r="Q1436" s="28" t="s">
        <v>455</v>
      </c>
      <c r="R1436" s="16" t="s">
        <v>13264</v>
      </c>
      <c r="S1436" s="16" t="s">
        <v>11895</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4.25" customHeight="1">
      <c r="A1437" s="16">
        <v>5598</v>
      </c>
      <c r="B1437" s="16">
        <v>5598</v>
      </c>
      <c r="C1437" s="3">
        <v>41246</v>
      </c>
      <c r="D1437" s="3">
        <v>41291</v>
      </c>
      <c r="E1437" s="16" t="s">
        <v>1307</v>
      </c>
      <c r="F1437" s="16" t="s">
        <v>1308</v>
      </c>
      <c r="G1437" s="16" t="s">
        <v>161</v>
      </c>
      <c r="H1437" s="16" t="s">
        <v>13265</v>
      </c>
      <c r="I1437" s="3">
        <v>41250</v>
      </c>
      <c r="J1437" s="16" t="s">
        <v>11878</v>
      </c>
      <c r="K1437" s="16" t="s">
        <v>11896</v>
      </c>
      <c r="L1437" s="16" t="s">
        <v>4185</v>
      </c>
      <c r="M1437" s="16" t="s">
        <v>11886</v>
      </c>
      <c r="N1437" s="16" t="s">
        <v>13266</v>
      </c>
      <c r="O1437" s="16" t="s">
        <v>2750</v>
      </c>
      <c r="P1437" s="3">
        <v>41261</v>
      </c>
      <c r="Q1437" s="28" t="s">
        <v>455</v>
      </c>
      <c r="R1437" s="16" t="s">
        <v>13267</v>
      </c>
      <c r="S1437" s="16" t="s">
        <v>11897</v>
      </c>
      <c r="T1437" s="16" t="s">
        <v>14834</v>
      </c>
      <c r="U1437" s="16" t="s">
        <v>14944</v>
      </c>
      <c r="V1437" s="16">
        <v>16</v>
      </c>
      <c r="W1437" s="16">
        <v>27</v>
      </c>
      <c r="X1437" s="16">
        <v>11</v>
      </c>
      <c r="Y1437" s="16">
        <v>41</v>
      </c>
      <c r="Z1437" s="16">
        <v>0</v>
      </c>
      <c r="AA1437" s="16">
        <v>30</v>
      </c>
      <c r="AB1437" s="16" t="s">
        <v>455</v>
      </c>
      <c r="AC1437" s="16" t="s">
        <v>455</v>
      </c>
      <c r="AD1437" s="16" t="s">
        <v>455</v>
      </c>
    </row>
    <row r="1438" spans="1:30" s="16" customFormat="1" ht="14.25" customHeight="1">
      <c r="A1438" s="16">
        <v>5599</v>
      </c>
      <c r="B1438" s="16">
        <v>5599</v>
      </c>
      <c r="C1438" s="3">
        <v>41246</v>
      </c>
      <c r="D1438" s="3">
        <v>41291</v>
      </c>
      <c r="E1438" s="16" t="s">
        <v>1307</v>
      </c>
      <c r="F1438" s="16" t="s">
        <v>1308</v>
      </c>
      <c r="G1438" s="16" t="s">
        <v>161</v>
      </c>
      <c r="H1438" s="16" t="s">
        <v>13268</v>
      </c>
      <c r="I1438" s="3">
        <v>41250</v>
      </c>
      <c r="J1438" s="16" t="s">
        <v>11878</v>
      </c>
      <c r="K1438" s="16" t="s">
        <v>11898</v>
      </c>
      <c r="L1438" s="16" t="s">
        <v>4185</v>
      </c>
      <c r="M1438" s="16" t="s">
        <v>11886</v>
      </c>
      <c r="N1438" s="16" t="s">
        <v>13269</v>
      </c>
      <c r="O1438" s="16" t="s">
        <v>7415</v>
      </c>
      <c r="P1438" s="3">
        <v>41262</v>
      </c>
      <c r="Q1438" s="28" t="s">
        <v>455</v>
      </c>
      <c r="R1438" s="16" t="s">
        <v>13270</v>
      </c>
      <c r="S1438" s="16" t="s">
        <v>11899</v>
      </c>
      <c r="T1438" s="16" t="s">
        <v>14834</v>
      </c>
      <c r="U1438" s="16" t="s">
        <v>15148</v>
      </c>
      <c r="V1438" s="16">
        <v>16</v>
      </c>
      <c r="W1438" s="16">
        <v>26</v>
      </c>
      <c r="X1438" s="16">
        <v>9</v>
      </c>
      <c r="Y1438" s="16">
        <v>41</v>
      </c>
      <c r="Z1438" s="16">
        <v>0</v>
      </c>
      <c r="AA1438" s="16">
        <v>36</v>
      </c>
      <c r="AB1438" s="16" t="s">
        <v>455</v>
      </c>
      <c r="AC1438" s="16" t="s">
        <v>455</v>
      </c>
      <c r="AD1438" s="16" t="s">
        <v>455</v>
      </c>
    </row>
    <row r="1439" spans="1:30" s="16" customFormat="1" ht="14.25" customHeight="1">
      <c r="A1439" s="16">
        <v>4652</v>
      </c>
      <c r="B1439" s="16">
        <v>4652</v>
      </c>
      <c r="C1439" s="3">
        <v>41226</v>
      </c>
      <c r="D1439" s="3">
        <v>41271</v>
      </c>
      <c r="E1439" s="16" t="s">
        <v>1307</v>
      </c>
      <c r="F1439" s="16" t="s">
        <v>11847</v>
      </c>
      <c r="G1439" s="16" t="s">
        <v>11900</v>
      </c>
      <c r="H1439" s="16" t="s">
        <v>13271</v>
      </c>
      <c r="I1439" s="3">
        <v>41262</v>
      </c>
      <c r="J1439" s="16" t="s">
        <v>11901</v>
      </c>
      <c r="K1439" s="16" t="s">
        <v>11902</v>
      </c>
      <c r="L1439" s="16" t="s">
        <v>11903</v>
      </c>
      <c r="M1439" s="16" t="s">
        <v>11904</v>
      </c>
      <c r="N1439" s="16" t="s">
        <v>13272</v>
      </c>
      <c r="O1439" s="16" t="s">
        <v>13087</v>
      </c>
      <c r="P1439" s="3">
        <v>41262</v>
      </c>
      <c r="Q1439" s="28" t="s">
        <v>455</v>
      </c>
      <c r="R1439" s="16" t="s">
        <v>13273</v>
      </c>
      <c r="S1439" s="16" t="s">
        <v>11905</v>
      </c>
      <c r="T1439" s="16" t="s">
        <v>14834</v>
      </c>
      <c r="U1439" s="16" t="s">
        <v>14853</v>
      </c>
      <c r="V1439" s="16">
        <v>22</v>
      </c>
      <c r="W1439" s="16">
        <v>32</v>
      </c>
      <c r="X1439" s="16">
        <v>6</v>
      </c>
      <c r="Y1439" s="16">
        <v>45</v>
      </c>
      <c r="Z1439" s="16">
        <v>21</v>
      </c>
      <c r="AA1439" s="16">
        <v>50</v>
      </c>
      <c r="AB1439" s="16" t="s">
        <v>455</v>
      </c>
      <c r="AC1439" s="16" t="s">
        <v>455</v>
      </c>
      <c r="AD1439" s="16" t="s">
        <v>455</v>
      </c>
    </row>
    <row r="1440" spans="1:30" s="16" customFormat="1" ht="14.25" customHeight="1">
      <c r="A1440" s="16">
        <v>5606</v>
      </c>
      <c r="B1440" s="16">
        <v>5606</v>
      </c>
      <c r="C1440" s="3">
        <v>41232</v>
      </c>
      <c r="D1440" s="3">
        <v>41277</v>
      </c>
      <c r="E1440" s="16" t="s">
        <v>1307</v>
      </c>
      <c r="F1440" s="16" t="s">
        <v>11847</v>
      </c>
      <c r="G1440" s="16" t="s">
        <v>11906</v>
      </c>
      <c r="H1440" s="16" t="s">
        <v>13274</v>
      </c>
      <c r="I1440" s="3">
        <v>41263</v>
      </c>
      <c r="J1440" s="16" t="s">
        <v>11907</v>
      </c>
      <c r="K1440" s="16" t="s">
        <v>11908</v>
      </c>
      <c r="L1440" s="16" t="s">
        <v>11909</v>
      </c>
      <c r="M1440" s="16" t="s">
        <v>11910</v>
      </c>
      <c r="N1440" s="16" t="s">
        <v>13453</v>
      </c>
      <c r="O1440" s="16" t="s">
        <v>13454</v>
      </c>
      <c r="P1440" s="3">
        <v>41263</v>
      </c>
      <c r="Q1440" s="28" t="s">
        <v>455</v>
      </c>
      <c r="R1440" s="16" t="s">
        <v>13275</v>
      </c>
      <c r="S1440" s="16" t="s">
        <v>11911</v>
      </c>
      <c r="T1440" s="16" t="s">
        <v>14834</v>
      </c>
      <c r="U1440" s="16" t="s">
        <v>14926</v>
      </c>
      <c r="V1440" s="16">
        <v>22</v>
      </c>
      <c r="W1440" s="16">
        <v>9</v>
      </c>
      <c r="X1440" s="16">
        <v>3</v>
      </c>
      <c r="Y1440" s="16">
        <v>44</v>
      </c>
      <c r="Z1440" s="16">
        <v>5</v>
      </c>
      <c r="AA1440" s="16">
        <v>37</v>
      </c>
      <c r="AB1440" s="16" t="s">
        <v>455</v>
      </c>
      <c r="AC1440" s="16" t="s">
        <v>455</v>
      </c>
      <c r="AD1440" s="16" t="s">
        <v>455</v>
      </c>
    </row>
    <row r="1441" spans="1:30" s="16" customFormat="1" ht="14.25" customHeight="1">
      <c r="A1441" s="16">
        <v>5188</v>
      </c>
      <c r="B1441" s="16">
        <v>5188</v>
      </c>
      <c r="C1441" s="3">
        <v>41249</v>
      </c>
      <c r="D1441" s="3">
        <v>41348</v>
      </c>
      <c r="E1441" s="16" t="s">
        <v>1307</v>
      </c>
      <c r="F1441" s="16" t="s">
        <v>1308</v>
      </c>
      <c r="G1441" s="16" t="s">
        <v>12185</v>
      </c>
      <c r="H1441" s="16" t="s">
        <v>15652</v>
      </c>
      <c r="I1441" s="3">
        <v>41305</v>
      </c>
      <c r="J1441" s="16" t="s">
        <v>12186</v>
      </c>
      <c r="K1441" s="16" t="s">
        <v>14559</v>
      </c>
      <c r="L1441" s="16" t="s">
        <v>12187</v>
      </c>
      <c r="M1441" s="16" t="s">
        <v>12188</v>
      </c>
      <c r="N1441" s="16" t="s">
        <v>15653</v>
      </c>
      <c r="O1441" s="16" t="s">
        <v>5289</v>
      </c>
      <c r="P1441" s="3">
        <v>41348</v>
      </c>
      <c r="Q1441" s="28" t="s">
        <v>14765</v>
      </c>
      <c r="R1441" s="16" t="s">
        <v>15654</v>
      </c>
      <c r="S1441" s="16" t="s">
        <v>12189</v>
      </c>
      <c r="T1441" s="16" t="s">
        <v>14834</v>
      </c>
      <c r="U1441" s="16" t="s">
        <v>14926</v>
      </c>
      <c r="V1441" s="16">
        <v>19</v>
      </c>
      <c r="W1441" s="16">
        <v>59</v>
      </c>
      <c r="X1441" s="16">
        <v>78</v>
      </c>
      <c r="Y1441" s="16">
        <v>44</v>
      </c>
      <c r="Z1441" s="16">
        <v>3</v>
      </c>
      <c r="AA1441" s="16">
        <v>72</v>
      </c>
      <c r="AB1441" s="16" t="s">
        <v>455</v>
      </c>
      <c r="AC1441" s="16" t="s">
        <v>455</v>
      </c>
      <c r="AD1441" s="16" t="s">
        <v>455</v>
      </c>
    </row>
    <row r="1442" spans="1:30" s="16" customFormat="1" ht="14.25" customHeight="1">
      <c r="A1442" s="16">
        <v>5187</v>
      </c>
      <c r="B1442" s="16">
        <v>5187</v>
      </c>
      <c r="C1442" s="3">
        <v>41249</v>
      </c>
      <c r="D1442" s="3">
        <v>41302</v>
      </c>
      <c r="E1442" s="16" t="s">
        <v>1307</v>
      </c>
      <c r="F1442" s="16" t="s">
        <v>1308</v>
      </c>
      <c r="G1442" s="16" t="s">
        <v>12185</v>
      </c>
      <c r="H1442" s="16" t="s">
        <v>15655</v>
      </c>
      <c r="I1442" s="3">
        <v>41304</v>
      </c>
      <c r="J1442" s="16" t="s">
        <v>12190</v>
      </c>
      <c r="K1442" s="16" t="s">
        <v>14560</v>
      </c>
      <c r="L1442" s="16" t="s">
        <v>12187</v>
      </c>
      <c r="M1442" s="16" t="s">
        <v>12191</v>
      </c>
      <c r="N1442" s="16" t="s">
        <v>15656</v>
      </c>
      <c r="O1442" s="16" t="s">
        <v>5289</v>
      </c>
      <c r="P1442" s="3">
        <v>41346</v>
      </c>
      <c r="Q1442" s="28" t="s">
        <v>14629</v>
      </c>
      <c r="R1442" s="16" t="s">
        <v>15657</v>
      </c>
      <c r="S1442" s="16" t="s">
        <v>12192</v>
      </c>
      <c r="T1442" s="16" t="s">
        <v>14834</v>
      </c>
      <c r="U1442" s="16" t="s">
        <v>14926</v>
      </c>
      <c r="V1442" s="16">
        <v>20</v>
      </c>
      <c r="W1442" s="16">
        <v>1</v>
      </c>
      <c r="X1442" s="16">
        <v>0</v>
      </c>
      <c r="Y1442" s="16">
        <v>44</v>
      </c>
      <c r="Z1442" s="16">
        <v>5</v>
      </c>
      <c r="AA1442" s="16">
        <v>59</v>
      </c>
      <c r="AB1442" s="16" t="s">
        <v>455</v>
      </c>
      <c r="AC1442" s="16" t="s">
        <v>455</v>
      </c>
      <c r="AD1442" s="16" t="s">
        <v>455</v>
      </c>
    </row>
    <row r="1443" spans="1:30" s="16" customFormat="1" ht="14.25" customHeight="1">
      <c r="A1443" s="16">
        <v>5186</v>
      </c>
      <c r="B1443" s="16">
        <v>5186</v>
      </c>
      <c r="C1443" s="3">
        <v>41249</v>
      </c>
      <c r="D1443" s="3">
        <v>41302</v>
      </c>
      <c r="E1443" s="16" t="s">
        <v>1307</v>
      </c>
      <c r="F1443" s="16" t="s">
        <v>1308</v>
      </c>
      <c r="G1443" s="16" t="s">
        <v>12185</v>
      </c>
      <c r="H1443" s="16" t="s">
        <v>15716</v>
      </c>
      <c r="I1443" s="3">
        <v>41305</v>
      </c>
      <c r="J1443" s="16" t="s">
        <v>12193</v>
      </c>
      <c r="K1443" s="16" t="s">
        <v>14561</v>
      </c>
      <c r="L1443" s="16" t="s">
        <v>12187</v>
      </c>
      <c r="M1443" s="16" t="s">
        <v>12194</v>
      </c>
      <c r="N1443" s="16" t="s">
        <v>15717</v>
      </c>
      <c r="O1443" s="16" t="s">
        <v>5289</v>
      </c>
      <c r="P1443" s="3">
        <v>41347</v>
      </c>
      <c r="Q1443" s="28" t="s">
        <v>14630</v>
      </c>
      <c r="R1443" s="16" t="s">
        <v>15718</v>
      </c>
      <c r="S1443" s="16" t="s">
        <v>12195</v>
      </c>
      <c r="T1443" s="16" t="s">
        <v>14834</v>
      </c>
      <c r="U1443" s="16" t="s">
        <v>14926</v>
      </c>
      <c r="V1443" s="16">
        <v>19</v>
      </c>
      <c r="W1443" s="16">
        <v>59</v>
      </c>
      <c r="X1443" s="16">
        <v>3</v>
      </c>
      <c r="Y1443" s="16">
        <v>44</v>
      </c>
      <c r="Z1443" s="16">
        <v>3</v>
      </c>
      <c r="AA1443" s="16">
        <v>55</v>
      </c>
      <c r="AB1443" s="16" t="s">
        <v>455</v>
      </c>
      <c r="AC1443" s="16" t="s">
        <v>455</v>
      </c>
      <c r="AD1443" s="16" t="s">
        <v>455</v>
      </c>
    </row>
    <row r="1444" spans="1:30" s="16" customFormat="1" ht="14.25" customHeight="1">
      <c r="A1444" s="16">
        <v>5185</v>
      </c>
      <c r="B1444" s="16">
        <v>5185</v>
      </c>
      <c r="C1444" s="3">
        <v>41249</v>
      </c>
      <c r="D1444" s="3">
        <v>41302</v>
      </c>
      <c r="E1444" s="16" t="s">
        <v>1307</v>
      </c>
      <c r="F1444" s="16" t="s">
        <v>1308</v>
      </c>
      <c r="G1444" s="16" t="s">
        <v>12185</v>
      </c>
      <c r="H1444" s="16" t="s">
        <v>15658</v>
      </c>
      <c r="I1444" s="3">
        <v>41304</v>
      </c>
      <c r="J1444" s="16" t="s">
        <v>12196</v>
      </c>
      <c r="K1444" s="16" t="s">
        <v>14562</v>
      </c>
      <c r="L1444" s="16" t="s">
        <v>12187</v>
      </c>
      <c r="M1444" s="16" t="s">
        <v>12197</v>
      </c>
      <c r="N1444" s="16" t="s">
        <v>15659</v>
      </c>
      <c r="O1444" s="16" t="s">
        <v>5289</v>
      </c>
      <c r="P1444" s="3">
        <v>41345</v>
      </c>
      <c r="Q1444" s="28" t="s">
        <v>14631</v>
      </c>
      <c r="R1444" s="16" t="s">
        <v>15660</v>
      </c>
      <c r="S1444" s="16" t="s">
        <v>12198</v>
      </c>
      <c r="T1444" s="16" t="s">
        <v>14834</v>
      </c>
      <c r="U1444" s="16" t="s">
        <v>14926</v>
      </c>
      <c r="V1444" s="16">
        <v>19</v>
      </c>
      <c r="W1444" s="16">
        <v>58</v>
      </c>
      <c r="X1444" s="16">
        <v>52</v>
      </c>
      <c r="Y1444" s="16">
        <v>44</v>
      </c>
      <c r="Z1444" s="16">
        <v>4</v>
      </c>
      <c r="AA1444" s="16">
        <v>0</v>
      </c>
      <c r="AB1444" s="16" t="s">
        <v>455</v>
      </c>
      <c r="AC1444" s="16" t="s">
        <v>455</v>
      </c>
      <c r="AD1444" s="16" t="s">
        <v>455</v>
      </c>
    </row>
    <row r="1445" spans="1:30" s="16" customFormat="1" ht="14.25" customHeight="1">
      <c r="A1445" s="16">
        <v>5184</v>
      </c>
      <c r="B1445" s="16">
        <v>5184</v>
      </c>
      <c r="C1445" s="3">
        <v>41249</v>
      </c>
      <c r="D1445" s="3">
        <v>41304</v>
      </c>
      <c r="E1445" s="16" t="s">
        <v>1307</v>
      </c>
      <c r="F1445" s="16" t="s">
        <v>1308</v>
      </c>
      <c r="G1445" s="16" t="s">
        <v>12185</v>
      </c>
      <c r="H1445" s="16" t="s">
        <v>15810</v>
      </c>
      <c r="I1445" s="3">
        <v>41302</v>
      </c>
      <c r="J1445" s="16" t="s">
        <v>14563</v>
      </c>
      <c r="K1445" s="16" t="s">
        <v>12199</v>
      </c>
      <c r="L1445" s="16" t="s">
        <v>12187</v>
      </c>
      <c r="M1445" s="16" t="s">
        <v>12200</v>
      </c>
      <c r="N1445" s="16" t="s">
        <v>15811</v>
      </c>
      <c r="O1445" s="16" t="s">
        <v>15777</v>
      </c>
      <c r="P1445" s="3">
        <v>41354</v>
      </c>
      <c r="Q1445" s="28" t="s">
        <v>14632</v>
      </c>
      <c r="R1445" s="16" t="s">
        <v>15812</v>
      </c>
      <c r="S1445" s="16" t="s">
        <v>12201</v>
      </c>
      <c r="T1445" s="16" t="s">
        <v>14834</v>
      </c>
      <c r="U1445" s="16" t="s">
        <v>14926</v>
      </c>
      <c r="V1445" s="16">
        <v>19</v>
      </c>
      <c r="W1445" s="16">
        <v>59</v>
      </c>
      <c r="X1445" s="16">
        <v>25</v>
      </c>
      <c r="Y1445" s="16">
        <v>44</v>
      </c>
      <c r="Z1445" s="16">
        <v>5</v>
      </c>
      <c r="AA1445" s="16">
        <v>17</v>
      </c>
      <c r="AB1445" s="16" t="s">
        <v>455</v>
      </c>
      <c r="AC1445" s="16" t="s">
        <v>455</v>
      </c>
      <c r="AD1445" s="16" t="s">
        <v>455</v>
      </c>
    </row>
    <row r="1446" spans="1:30" s="16" customFormat="1" ht="14.25" customHeight="1">
      <c r="A1446" s="16">
        <v>5183</v>
      </c>
      <c r="B1446" s="16">
        <v>5183</v>
      </c>
      <c r="C1446" s="3">
        <v>41249</v>
      </c>
      <c r="D1446" s="3">
        <v>41307</v>
      </c>
      <c r="E1446" s="16" t="s">
        <v>1307</v>
      </c>
      <c r="F1446" s="16" t="s">
        <v>1308</v>
      </c>
      <c r="G1446" s="16" t="s">
        <v>12185</v>
      </c>
      <c r="H1446" s="16" t="s">
        <v>15719</v>
      </c>
      <c r="I1446" s="3">
        <v>41310</v>
      </c>
      <c r="J1446" s="16" t="s">
        <v>12202</v>
      </c>
      <c r="K1446" s="16" t="s">
        <v>14766</v>
      </c>
      <c r="L1446" s="16" t="s">
        <v>12187</v>
      </c>
      <c r="M1446" s="16" t="s">
        <v>12203</v>
      </c>
      <c r="N1446" s="16" t="s">
        <v>15813</v>
      </c>
      <c r="O1446" s="16" t="s">
        <v>7415</v>
      </c>
      <c r="P1446" s="3">
        <v>41352</v>
      </c>
      <c r="Q1446" s="28" t="s">
        <v>14767</v>
      </c>
      <c r="R1446" s="16" t="s">
        <v>15720</v>
      </c>
      <c r="S1446" s="16" t="s">
        <v>12204</v>
      </c>
      <c r="T1446" s="16" t="s">
        <v>14834</v>
      </c>
      <c r="U1446" s="16" t="s">
        <v>15044</v>
      </c>
      <c r="V1446" s="16">
        <v>20</v>
      </c>
      <c r="W1446" s="16">
        <v>0</v>
      </c>
      <c r="X1446" s="16">
        <v>93</v>
      </c>
      <c r="Y1446" s="16">
        <v>44</v>
      </c>
      <c r="Z1446" s="16">
        <v>5</v>
      </c>
      <c r="AA1446" s="16">
        <v>92</v>
      </c>
      <c r="AB1446" s="16" t="s">
        <v>455</v>
      </c>
      <c r="AC1446" s="16" t="s">
        <v>455</v>
      </c>
      <c r="AD1446" s="16" t="s">
        <v>455</v>
      </c>
    </row>
    <row r="1447" spans="1:30" s="16" customFormat="1" ht="14.25" customHeight="1">
      <c r="A1447" s="16">
        <v>5182</v>
      </c>
      <c r="B1447" s="16">
        <v>5182</v>
      </c>
      <c r="C1447" s="3">
        <v>41249</v>
      </c>
      <c r="D1447" s="3">
        <v>41294</v>
      </c>
      <c r="E1447" s="16" t="s">
        <v>1307</v>
      </c>
      <c r="F1447" s="16" t="s">
        <v>1308</v>
      </c>
      <c r="G1447" s="16" t="s">
        <v>12185</v>
      </c>
      <c r="H1447" s="16" t="s">
        <v>15661</v>
      </c>
      <c r="I1447" s="3">
        <v>41302</v>
      </c>
      <c r="J1447" s="16" t="s">
        <v>12205</v>
      </c>
      <c r="K1447" s="16" t="s">
        <v>14585</v>
      </c>
      <c r="L1447" s="16" t="s">
        <v>12187</v>
      </c>
      <c r="M1447" s="16" t="s">
        <v>12206</v>
      </c>
      <c r="N1447" s="16" t="s">
        <v>15662</v>
      </c>
      <c r="O1447" s="16" t="s">
        <v>5289</v>
      </c>
      <c r="P1447" s="3">
        <v>41345</v>
      </c>
      <c r="Q1447" s="28" t="s">
        <v>455</v>
      </c>
      <c r="R1447" s="16" t="s">
        <v>15663</v>
      </c>
      <c r="S1447" s="16" t="s">
        <v>12207</v>
      </c>
      <c r="T1447" s="16" t="s">
        <v>14834</v>
      </c>
      <c r="U1447" s="16" t="s">
        <v>15044</v>
      </c>
      <c r="V1447" s="16">
        <v>19</v>
      </c>
      <c r="W1447" s="16">
        <v>32</v>
      </c>
      <c r="X1447" s="16">
        <v>97</v>
      </c>
      <c r="Y1447" s="16">
        <v>44</v>
      </c>
      <c r="Z1447" s="16">
        <v>46</v>
      </c>
      <c r="AA1447" s="16">
        <v>98</v>
      </c>
      <c r="AB1447" s="16" t="s">
        <v>455</v>
      </c>
      <c r="AC1447" s="16" t="s">
        <v>455</v>
      </c>
      <c r="AD1447" s="16" t="s">
        <v>455</v>
      </c>
    </row>
    <row r="1448" spans="1:30" s="16" customFormat="1" ht="14.25" customHeight="1">
      <c r="A1448" s="16">
        <v>5181</v>
      </c>
      <c r="B1448" s="16">
        <v>5181</v>
      </c>
      <c r="C1448" s="3">
        <v>41249</v>
      </c>
      <c r="D1448" s="3">
        <v>41307</v>
      </c>
      <c r="E1448" s="16" t="s">
        <v>1307</v>
      </c>
      <c r="F1448" s="16" t="s">
        <v>1308</v>
      </c>
      <c r="G1448" s="16" t="s">
        <v>12185</v>
      </c>
      <c r="H1448" s="16" t="s">
        <v>15664</v>
      </c>
      <c r="I1448" s="3">
        <v>41304</v>
      </c>
      <c r="J1448" s="16" t="s">
        <v>12208</v>
      </c>
      <c r="K1448" s="16" t="s">
        <v>14633</v>
      </c>
      <c r="L1448" s="16" t="s">
        <v>12187</v>
      </c>
      <c r="M1448" s="16" t="s">
        <v>12209</v>
      </c>
      <c r="N1448" s="16" t="s">
        <v>15665</v>
      </c>
      <c r="O1448" s="16" t="s">
        <v>5289</v>
      </c>
      <c r="P1448" s="3">
        <v>41345</v>
      </c>
      <c r="Q1448" s="28" t="s">
        <v>14634</v>
      </c>
      <c r="R1448" s="16" t="s">
        <v>15666</v>
      </c>
      <c r="S1448" s="16" t="s">
        <v>12210</v>
      </c>
      <c r="T1448" s="16" t="s">
        <v>14834</v>
      </c>
      <c r="U1448" s="16" t="s">
        <v>14926</v>
      </c>
      <c r="V1448" s="16">
        <v>20</v>
      </c>
      <c r="W1448" s="16">
        <v>1</v>
      </c>
      <c r="X1448" s="16">
        <v>77</v>
      </c>
      <c r="Y1448" s="16">
        <v>44</v>
      </c>
      <c r="Z1448" s="16">
        <v>2</v>
      </c>
      <c r="AA1448" s="16">
        <v>30</v>
      </c>
      <c r="AB1448" s="16" t="s">
        <v>455</v>
      </c>
      <c r="AC1448" s="16" t="s">
        <v>455</v>
      </c>
      <c r="AD1448" s="16" t="s">
        <v>455</v>
      </c>
    </row>
    <row r="1449" spans="1:30" s="16" customFormat="1" ht="14.25" customHeight="1">
      <c r="A1449" s="16">
        <v>5180</v>
      </c>
      <c r="B1449" s="16">
        <v>5180</v>
      </c>
      <c r="C1449" s="3">
        <v>41249</v>
      </c>
      <c r="D1449" s="3">
        <v>41294</v>
      </c>
      <c r="E1449" s="16" t="s">
        <v>1307</v>
      </c>
      <c r="F1449" s="16" t="s">
        <v>1308</v>
      </c>
      <c r="G1449" s="16" t="s">
        <v>12185</v>
      </c>
      <c r="H1449" s="16" t="s">
        <v>15593</v>
      </c>
      <c r="I1449" s="3">
        <v>41298</v>
      </c>
      <c r="J1449" s="16" t="s">
        <v>12211</v>
      </c>
      <c r="K1449" s="16" t="s">
        <v>12212</v>
      </c>
      <c r="L1449" s="16" t="s">
        <v>12187</v>
      </c>
      <c r="M1449" s="16" t="s">
        <v>12213</v>
      </c>
      <c r="N1449" s="16" t="s">
        <v>15667</v>
      </c>
      <c r="O1449" s="16" t="s">
        <v>5289</v>
      </c>
      <c r="P1449" s="3">
        <v>41341</v>
      </c>
      <c r="Q1449" s="28" t="s">
        <v>455</v>
      </c>
      <c r="R1449" s="16" t="s">
        <v>15594</v>
      </c>
      <c r="S1449" s="16" t="s">
        <v>12214</v>
      </c>
      <c r="T1449" s="16" t="s">
        <v>14834</v>
      </c>
      <c r="U1449" s="16" t="s">
        <v>14926</v>
      </c>
      <c r="V1449" s="16">
        <v>20</v>
      </c>
      <c r="W1449" s="16">
        <v>1</v>
      </c>
      <c r="X1449" s="16">
        <v>55</v>
      </c>
      <c r="Y1449" s="16">
        <v>44</v>
      </c>
      <c r="Z1449" s="16">
        <v>4</v>
      </c>
      <c r="AA1449" s="16">
        <v>0</v>
      </c>
      <c r="AB1449" s="16" t="s">
        <v>455</v>
      </c>
      <c r="AC1449" s="16" t="s">
        <v>455</v>
      </c>
      <c r="AD1449" s="16" t="s">
        <v>455</v>
      </c>
    </row>
    <row r="1450" spans="1:30" s="16" customFormat="1" ht="14.25" customHeight="1">
      <c r="A1450" s="16">
        <v>5179</v>
      </c>
      <c r="B1450" s="16">
        <v>5179</v>
      </c>
      <c r="C1450" s="3">
        <v>41249</v>
      </c>
      <c r="D1450" s="3">
        <v>41351</v>
      </c>
      <c r="E1450" s="16" t="s">
        <v>1307</v>
      </c>
      <c r="F1450" s="16" t="s">
        <v>1308</v>
      </c>
      <c r="G1450" s="16" t="s">
        <v>12185</v>
      </c>
      <c r="H1450" s="16" t="s">
        <v>15721</v>
      </c>
      <c r="I1450" s="3">
        <v>41310</v>
      </c>
      <c r="J1450" s="16" t="s">
        <v>12215</v>
      </c>
      <c r="K1450" s="16" t="s">
        <v>14768</v>
      </c>
      <c r="L1450" s="16" t="s">
        <v>12187</v>
      </c>
      <c r="M1450" s="16" t="s">
        <v>12216</v>
      </c>
      <c r="N1450" s="16" t="s">
        <v>15722</v>
      </c>
      <c r="O1450" s="16" t="s">
        <v>5289</v>
      </c>
      <c r="P1450" s="3">
        <v>41351</v>
      </c>
      <c r="Q1450" s="28" t="s">
        <v>15278</v>
      </c>
      <c r="R1450" s="16" t="s">
        <v>15723</v>
      </c>
      <c r="S1450" s="16" t="s">
        <v>12217</v>
      </c>
      <c r="T1450" s="16" t="s">
        <v>14834</v>
      </c>
      <c r="U1450" s="16" t="s">
        <v>14926</v>
      </c>
      <c r="V1450" s="16">
        <v>20</v>
      </c>
      <c r="W1450" s="16">
        <v>1</v>
      </c>
      <c r="X1450" s="16">
        <v>10</v>
      </c>
      <c r="Y1450" s="16">
        <v>44</v>
      </c>
      <c r="Z1450" s="16">
        <v>4</v>
      </c>
      <c r="AA1450" s="16">
        <v>8</v>
      </c>
      <c r="AB1450" s="16" t="s">
        <v>455</v>
      </c>
      <c r="AC1450" s="16" t="s">
        <v>455</v>
      </c>
      <c r="AD1450" s="16" t="s">
        <v>455</v>
      </c>
    </row>
    <row r="1451" spans="1:30" s="16" customFormat="1" ht="14.25" customHeight="1">
      <c r="A1451" s="16">
        <v>5178</v>
      </c>
      <c r="B1451" s="16">
        <v>5178</v>
      </c>
      <c r="C1451" s="3">
        <v>41249</v>
      </c>
      <c r="D1451" s="3">
        <v>41303</v>
      </c>
      <c r="E1451" s="16" t="s">
        <v>1307</v>
      </c>
      <c r="F1451" s="16" t="s">
        <v>1308</v>
      </c>
      <c r="G1451" s="16" t="s">
        <v>12185</v>
      </c>
      <c r="H1451" s="16" t="s">
        <v>15595</v>
      </c>
      <c r="I1451" s="3">
        <v>41302</v>
      </c>
      <c r="J1451" s="16" t="s">
        <v>14564</v>
      </c>
      <c r="K1451" s="16" t="s">
        <v>12219</v>
      </c>
      <c r="L1451" s="16" t="s">
        <v>12187</v>
      </c>
      <c r="M1451" s="16" t="s">
        <v>12220</v>
      </c>
      <c r="N1451" s="16" t="s">
        <v>15596</v>
      </c>
      <c r="O1451" s="16" t="s">
        <v>5289</v>
      </c>
      <c r="P1451" s="3">
        <v>41344</v>
      </c>
      <c r="Q1451" s="16" t="s">
        <v>14129</v>
      </c>
      <c r="R1451" s="16" t="s">
        <v>15597</v>
      </c>
      <c r="S1451" s="16" t="s">
        <v>12221</v>
      </c>
      <c r="T1451" s="16" t="s">
        <v>14834</v>
      </c>
      <c r="U1451" s="16" t="s">
        <v>14926</v>
      </c>
      <c r="V1451" s="16">
        <v>20</v>
      </c>
      <c r="W1451" s="16">
        <v>1</v>
      </c>
      <c r="X1451" s="16">
        <v>12</v>
      </c>
      <c r="Y1451" s="16">
        <v>44</v>
      </c>
      <c r="Z1451" s="16">
        <v>3</v>
      </c>
      <c r="AA1451" s="16">
        <v>23</v>
      </c>
      <c r="AB1451" s="16" t="s">
        <v>455</v>
      </c>
      <c r="AC1451" s="16" t="s">
        <v>455</v>
      </c>
      <c r="AD1451" s="16" t="s">
        <v>455</v>
      </c>
    </row>
    <row r="1452" spans="1:30" s="16" customFormat="1" ht="14.25" customHeight="1">
      <c r="A1452" s="16">
        <v>5177</v>
      </c>
      <c r="B1452" s="16">
        <v>5177</v>
      </c>
      <c r="C1452" s="3">
        <v>41249</v>
      </c>
      <c r="D1452" s="3">
        <v>41294</v>
      </c>
      <c r="E1452" s="16" t="s">
        <v>1307</v>
      </c>
      <c r="F1452" s="16" t="s">
        <v>1308</v>
      </c>
      <c r="G1452" s="16" t="s">
        <v>12222</v>
      </c>
      <c r="H1452" s="16" t="s">
        <v>15905</v>
      </c>
      <c r="I1452" s="3">
        <v>41366</v>
      </c>
      <c r="J1452" s="16" t="s">
        <v>12223</v>
      </c>
      <c r="K1452" s="16" t="s">
        <v>12224</v>
      </c>
      <c r="L1452" s="16" t="s">
        <v>12225</v>
      </c>
      <c r="M1452" s="16" t="s">
        <v>12226</v>
      </c>
      <c r="N1452" s="16" t="s">
        <v>15967</v>
      </c>
      <c r="O1452" s="16" t="s">
        <v>11508</v>
      </c>
      <c r="P1452" s="3">
        <v>41366</v>
      </c>
      <c r="Q1452" s="28" t="s">
        <v>455</v>
      </c>
      <c r="R1452" s="16" t="s">
        <v>15906</v>
      </c>
      <c r="S1452" s="16" t="s">
        <v>12227</v>
      </c>
      <c r="T1452" s="16" t="s">
        <v>14834</v>
      </c>
      <c r="U1452" s="16" t="s">
        <v>15968</v>
      </c>
      <c r="V1452" s="16">
        <v>14</v>
      </c>
      <c r="W1452" s="16">
        <v>54</v>
      </c>
      <c r="X1452" s="16">
        <v>17</v>
      </c>
      <c r="Y1452" s="16">
        <v>43</v>
      </c>
      <c r="Z1452" s="16">
        <v>6</v>
      </c>
      <c r="AA1452" s="16">
        <v>70</v>
      </c>
      <c r="AB1452" s="16" t="s">
        <v>455</v>
      </c>
      <c r="AC1452" s="16" t="s">
        <v>455</v>
      </c>
      <c r="AD1452" s="16" t="s">
        <v>455</v>
      </c>
    </row>
    <row r="1453" spans="1:30" s="16" customFormat="1" ht="14.25" customHeight="1">
      <c r="A1453" s="16">
        <v>5176</v>
      </c>
      <c r="B1453" s="16">
        <v>5176</v>
      </c>
      <c r="C1453" s="3">
        <v>41249</v>
      </c>
      <c r="D1453" s="3">
        <v>41294</v>
      </c>
      <c r="E1453" s="16" t="s">
        <v>1307</v>
      </c>
      <c r="F1453" s="16" t="s">
        <v>1308</v>
      </c>
      <c r="G1453" s="16" t="s">
        <v>12222</v>
      </c>
      <c r="H1453" s="16" t="s">
        <v>15861</v>
      </c>
      <c r="I1453" s="3">
        <v>41365</v>
      </c>
      <c r="J1453" s="16" t="s">
        <v>12223</v>
      </c>
      <c r="K1453" s="16" t="s">
        <v>12228</v>
      </c>
      <c r="L1453" s="16" t="s">
        <v>12225</v>
      </c>
      <c r="M1453" s="16" t="s">
        <v>12229</v>
      </c>
      <c r="N1453" s="16" t="s">
        <v>15907</v>
      </c>
      <c r="O1453" s="16" t="s">
        <v>1844</v>
      </c>
      <c r="P1453" s="3">
        <v>41366</v>
      </c>
      <c r="Q1453" s="28" t="s">
        <v>455</v>
      </c>
      <c r="R1453" s="16" t="s">
        <v>15862</v>
      </c>
      <c r="S1453" s="16" t="s">
        <v>12230</v>
      </c>
      <c r="T1453" s="16" t="s">
        <v>14834</v>
      </c>
      <c r="U1453" s="16" t="s">
        <v>14926</v>
      </c>
      <c r="V1453" s="16">
        <v>15</v>
      </c>
      <c r="W1453" s="16">
        <v>5</v>
      </c>
      <c r="X1453" s="16">
        <v>10</v>
      </c>
      <c r="Y1453" s="16">
        <v>43</v>
      </c>
      <c r="Z1453" s="16">
        <v>7</v>
      </c>
      <c r="AA1453" s="16">
        <v>15</v>
      </c>
      <c r="AB1453" s="16" t="s">
        <v>455</v>
      </c>
      <c r="AC1453" s="16" t="s">
        <v>455</v>
      </c>
      <c r="AD1453" s="16" t="s">
        <v>455</v>
      </c>
    </row>
    <row r="1454" spans="1:30" s="16" customFormat="1" ht="14.25" customHeight="1">
      <c r="A1454" s="16">
        <v>5167</v>
      </c>
      <c r="B1454" s="16">
        <v>5167</v>
      </c>
      <c r="C1454" s="3">
        <v>41249</v>
      </c>
      <c r="D1454" s="3">
        <v>41294</v>
      </c>
      <c r="E1454" s="16" t="s">
        <v>1307</v>
      </c>
      <c r="F1454" s="16" t="s">
        <v>14084</v>
      </c>
      <c r="G1454" s="16" t="s">
        <v>3065</v>
      </c>
      <c r="H1454" s="16" t="s">
        <v>15149</v>
      </c>
      <c r="I1454" s="3">
        <v>41310</v>
      </c>
      <c r="J1454" s="16" t="s">
        <v>12231</v>
      </c>
      <c r="K1454" s="16" t="s">
        <v>12232</v>
      </c>
      <c r="L1454" s="16" t="s">
        <v>12233</v>
      </c>
      <c r="M1454" s="16" t="s">
        <v>12234</v>
      </c>
      <c r="N1454" s="16" t="s">
        <v>15150</v>
      </c>
      <c r="O1454" s="16" t="s">
        <v>14584</v>
      </c>
      <c r="P1454" s="3">
        <v>41310</v>
      </c>
      <c r="Q1454" s="28" t="s">
        <v>455</v>
      </c>
      <c r="R1454" s="16" t="s">
        <v>15151</v>
      </c>
      <c r="S1454" s="16" t="s">
        <v>12235</v>
      </c>
      <c r="T1454" s="16" t="s">
        <v>3997</v>
      </c>
      <c r="U1454" s="16" t="s">
        <v>14845</v>
      </c>
      <c r="V1454" s="16">
        <v>22</v>
      </c>
      <c r="W1454" s="16">
        <v>23</v>
      </c>
      <c r="X1454" s="16">
        <v>6</v>
      </c>
      <c r="Y1454" s="16">
        <v>44</v>
      </c>
      <c r="Z1454" s="16">
        <v>57</v>
      </c>
      <c r="AA1454" s="16">
        <v>55</v>
      </c>
      <c r="AB1454" s="16" t="s">
        <v>455</v>
      </c>
      <c r="AC1454" s="16" t="s">
        <v>455</v>
      </c>
      <c r="AD1454" s="16" t="s">
        <v>455</v>
      </c>
    </row>
    <row r="1455" spans="1:30" s="16" customFormat="1" ht="14.25" customHeight="1">
      <c r="A1455" s="16">
        <v>5166</v>
      </c>
      <c r="B1455" s="16">
        <v>5166</v>
      </c>
      <c r="C1455" s="3">
        <v>41249</v>
      </c>
      <c r="D1455" s="3">
        <v>41294</v>
      </c>
      <c r="E1455" s="16" t="s">
        <v>1307</v>
      </c>
      <c r="F1455" s="16" t="s">
        <v>1308</v>
      </c>
      <c r="G1455" s="16" t="s">
        <v>7994</v>
      </c>
      <c r="H1455" s="16" t="s">
        <v>15814</v>
      </c>
      <c r="I1455" s="3">
        <v>41324</v>
      </c>
      <c r="J1455" s="16" t="s">
        <v>12236</v>
      </c>
      <c r="K1455" s="16" t="s">
        <v>12237</v>
      </c>
      <c r="L1455" s="16" t="s">
        <v>7997</v>
      </c>
      <c r="M1455" s="16" t="s">
        <v>12238</v>
      </c>
      <c r="N1455" s="16" t="s">
        <v>15863</v>
      </c>
      <c r="O1455" s="16" t="s">
        <v>4884</v>
      </c>
      <c r="P1455" s="3">
        <v>41360</v>
      </c>
      <c r="Q1455" s="28" t="s">
        <v>455</v>
      </c>
      <c r="R1455" s="16" t="s">
        <v>15815</v>
      </c>
      <c r="S1455" s="16" t="s">
        <v>12239</v>
      </c>
      <c r="T1455" s="16" t="s">
        <v>14834</v>
      </c>
      <c r="U1455" s="16" t="s">
        <v>15831</v>
      </c>
      <c r="V1455" s="16">
        <v>19</v>
      </c>
      <c r="W1455" s="16">
        <v>31</v>
      </c>
      <c r="X1455" s="16">
        <v>53</v>
      </c>
      <c r="Y1455" s="16">
        <v>43</v>
      </c>
      <c r="Z1455" s="16">
        <v>57</v>
      </c>
      <c r="AA1455" s="16">
        <v>57</v>
      </c>
      <c r="AB1455" s="16" t="s">
        <v>455</v>
      </c>
      <c r="AC1455" s="16" t="s">
        <v>455</v>
      </c>
      <c r="AD1455" s="16" t="s">
        <v>455</v>
      </c>
    </row>
    <row r="1456" spans="1:30" s="16" customFormat="1" ht="14.25" customHeight="1">
      <c r="A1456" s="16">
        <v>5165</v>
      </c>
      <c r="B1456" s="16">
        <v>5165</v>
      </c>
      <c r="C1456" s="3">
        <v>41249</v>
      </c>
      <c r="D1456" s="3">
        <v>41294</v>
      </c>
      <c r="E1456" s="16" t="s">
        <v>1307</v>
      </c>
      <c r="F1456" s="16" t="s">
        <v>1308</v>
      </c>
      <c r="G1456" s="16" t="s">
        <v>7994</v>
      </c>
      <c r="H1456" s="16" t="s">
        <v>15327</v>
      </c>
      <c r="I1456" s="3">
        <v>41324</v>
      </c>
      <c r="J1456" s="16" t="s">
        <v>12240</v>
      </c>
      <c r="K1456" s="16" t="s">
        <v>12241</v>
      </c>
      <c r="L1456" s="16" t="s">
        <v>7997</v>
      </c>
      <c r="M1456" s="16" t="s">
        <v>12242</v>
      </c>
      <c r="N1456" s="16" t="s">
        <v>15328</v>
      </c>
      <c r="O1456" s="16" t="s">
        <v>15298</v>
      </c>
      <c r="P1456" s="3">
        <v>41333</v>
      </c>
      <c r="Q1456" s="28" t="s">
        <v>455</v>
      </c>
      <c r="R1456" s="16" t="s">
        <v>15329</v>
      </c>
      <c r="S1456" s="16" t="s">
        <v>12243</v>
      </c>
      <c r="T1456" s="16" t="s">
        <v>14834</v>
      </c>
      <c r="U1456" s="16" t="s">
        <v>15017</v>
      </c>
      <c r="V1456" s="16">
        <v>19</v>
      </c>
      <c r="W1456" s="16">
        <v>41</v>
      </c>
      <c r="X1456" s="16">
        <v>48</v>
      </c>
      <c r="Y1456" s="16">
        <v>44</v>
      </c>
      <c r="Z1456" s="16">
        <v>3</v>
      </c>
      <c r="AA1456" s="16">
        <v>2</v>
      </c>
      <c r="AB1456" s="16" t="s">
        <v>455</v>
      </c>
      <c r="AC1456" s="16" t="s">
        <v>455</v>
      </c>
      <c r="AD1456" s="16" t="s">
        <v>455</v>
      </c>
    </row>
    <row r="1457" spans="1:30" s="16" customFormat="1" ht="14.25" customHeight="1">
      <c r="A1457" s="16">
        <v>5164</v>
      </c>
      <c r="B1457" s="16">
        <v>5164</v>
      </c>
      <c r="C1457" s="3">
        <v>41249</v>
      </c>
      <c r="D1457" s="3">
        <v>41294</v>
      </c>
      <c r="E1457" s="16" t="s">
        <v>1307</v>
      </c>
      <c r="F1457" s="16" t="s">
        <v>1308</v>
      </c>
      <c r="G1457" s="16" t="s">
        <v>7994</v>
      </c>
      <c r="H1457" s="16" t="s">
        <v>15401</v>
      </c>
      <c r="I1457" s="3">
        <v>41324</v>
      </c>
      <c r="J1457" s="16" t="s">
        <v>12244</v>
      </c>
      <c r="K1457" s="16" t="s">
        <v>12245</v>
      </c>
      <c r="L1457" s="16" t="s">
        <v>7997</v>
      </c>
      <c r="M1457" s="16" t="s">
        <v>12246</v>
      </c>
      <c r="N1457" s="16" t="s">
        <v>15402</v>
      </c>
      <c r="O1457" s="16" t="s">
        <v>15298</v>
      </c>
      <c r="P1457" s="3">
        <v>41332</v>
      </c>
      <c r="Q1457" s="28" t="s">
        <v>455</v>
      </c>
      <c r="R1457" s="16" t="s">
        <v>15403</v>
      </c>
      <c r="S1457" s="16" t="s">
        <v>12247</v>
      </c>
      <c r="T1457" s="16" t="s">
        <v>14834</v>
      </c>
      <c r="U1457" s="16" t="s">
        <v>15044</v>
      </c>
      <c r="V1457" s="16">
        <v>19</v>
      </c>
      <c r="W1457" s="16">
        <v>41</v>
      </c>
      <c r="X1457" s="16">
        <v>80</v>
      </c>
      <c r="Y1457" s="16">
        <v>44</v>
      </c>
      <c r="Z1457" s="16">
        <v>8</v>
      </c>
      <c r="AA1457" s="16">
        <v>3</v>
      </c>
      <c r="AB1457" s="16" t="s">
        <v>455</v>
      </c>
      <c r="AC1457" s="16" t="s">
        <v>455</v>
      </c>
      <c r="AD1457" s="16" t="s">
        <v>455</v>
      </c>
    </row>
    <row r="1458" spans="1:30" s="16" customFormat="1" ht="14.25" customHeight="1">
      <c r="A1458" s="16">
        <v>5163</v>
      </c>
      <c r="B1458" s="16">
        <v>5163</v>
      </c>
      <c r="C1458" s="3">
        <v>41249</v>
      </c>
      <c r="D1458" s="3">
        <v>41458</v>
      </c>
      <c r="E1458" s="16" t="s">
        <v>1307</v>
      </c>
      <c r="F1458" s="16" t="s">
        <v>14084</v>
      </c>
      <c r="G1458" s="16" t="s">
        <v>7994</v>
      </c>
      <c r="H1458" s="16" t="s">
        <v>20384</v>
      </c>
      <c r="I1458" s="16">
        <v>41479</v>
      </c>
      <c r="J1458" s="16" t="s">
        <v>12248</v>
      </c>
      <c r="K1458" s="16" t="s">
        <v>20274</v>
      </c>
      <c r="L1458" s="16" t="s">
        <v>7997</v>
      </c>
      <c r="M1458" s="16" t="s">
        <v>12249</v>
      </c>
      <c r="N1458" s="16" t="s">
        <v>20385</v>
      </c>
      <c r="O1458" s="16" t="s">
        <v>19362</v>
      </c>
      <c r="P1458" s="16">
        <v>41480</v>
      </c>
      <c r="Q1458" s="28" t="s">
        <v>20319</v>
      </c>
      <c r="R1458" s="16" t="s">
        <v>4085</v>
      </c>
      <c r="S1458" s="16" t="s">
        <v>12250</v>
      </c>
      <c r="T1458" s="16" t="s">
        <v>14834</v>
      </c>
      <c r="U1458" s="16" t="s">
        <v>14926</v>
      </c>
      <c r="V1458" s="16">
        <v>19</v>
      </c>
      <c r="W1458" s="16">
        <v>38</v>
      </c>
      <c r="X1458" s="16">
        <v>12</v>
      </c>
      <c r="Y1458" s="16">
        <v>44</v>
      </c>
      <c r="Z1458" s="16">
        <v>2</v>
      </c>
      <c r="AA1458" s="16">
        <v>4</v>
      </c>
      <c r="AB1458" s="16" t="s">
        <v>455</v>
      </c>
      <c r="AC1458" s="16" t="s">
        <v>455</v>
      </c>
      <c r="AD1458" s="16" t="s">
        <v>455</v>
      </c>
    </row>
    <row r="1459" spans="1:30" s="16" customFormat="1" ht="14.25" customHeight="1">
      <c r="A1459" s="16">
        <v>5162</v>
      </c>
      <c r="B1459" s="16">
        <v>5162</v>
      </c>
      <c r="C1459" s="3">
        <v>41249</v>
      </c>
      <c r="D1459" s="3">
        <v>41337</v>
      </c>
      <c r="E1459" s="16" t="s">
        <v>1307</v>
      </c>
      <c r="F1459" s="16" t="s">
        <v>1308</v>
      </c>
      <c r="G1459" s="16" t="s">
        <v>7994</v>
      </c>
      <c r="H1459" s="16" t="s">
        <v>15969</v>
      </c>
      <c r="I1459" s="3">
        <v>41367</v>
      </c>
      <c r="J1459" s="16" t="s">
        <v>12251</v>
      </c>
      <c r="K1459" s="16" t="s">
        <v>12252</v>
      </c>
      <c r="L1459" s="16" t="s">
        <v>7997</v>
      </c>
      <c r="M1459" s="16" t="s">
        <v>12253</v>
      </c>
      <c r="N1459" s="16" t="s">
        <v>16035</v>
      </c>
      <c r="O1459" s="16" t="s">
        <v>7978</v>
      </c>
      <c r="P1459" s="3">
        <v>41369</v>
      </c>
      <c r="Q1459" s="28" t="s">
        <v>15488</v>
      </c>
      <c r="R1459" s="16" t="s">
        <v>15970</v>
      </c>
      <c r="S1459" s="16" t="s">
        <v>12254</v>
      </c>
      <c r="T1459" s="16" t="s">
        <v>14834</v>
      </c>
      <c r="U1459" s="16" t="s">
        <v>14926</v>
      </c>
      <c r="V1459" s="16">
        <v>19</v>
      </c>
      <c r="W1459" s="16">
        <v>32</v>
      </c>
      <c r="X1459" s="16">
        <v>97</v>
      </c>
      <c r="Y1459" s="16">
        <v>44</v>
      </c>
      <c r="Z1459" s="16">
        <v>46</v>
      </c>
      <c r="AA1459" s="16">
        <v>48</v>
      </c>
      <c r="AB1459" s="16" t="s">
        <v>455</v>
      </c>
      <c r="AC1459" s="16" t="s">
        <v>455</v>
      </c>
      <c r="AD1459" s="16" t="s">
        <v>455</v>
      </c>
    </row>
    <row r="1460" spans="1:30" s="16" customFormat="1" ht="14.25" customHeight="1">
      <c r="A1460" s="16">
        <v>5161</v>
      </c>
      <c r="B1460" s="16">
        <v>5161</v>
      </c>
      <c r="C1460" s="3">
        <v>41249</v>
      </c>
      <c r="D1460" s="3">
        <v>41330</v>
      </c>
      <c r="E1460" s="16" t="s">
        <v>1307</v>
      </c>
      <c r="F1460" s="16" t="s">
        <v>1308</v>
      </c>
      <c r="G1460" s="16" t="s">
        <v>7994</v>
      </c>
      <c r="H1460" s="16" t="s">
        <v>15908</v>
      </c>
      <c r="I1460" s="3">
        <v>41366</v>
      </c>
      <c r="J1460" s="16" t="s">
        <v>15489</v>
      </c>
      <c r="K1460" s="16" t="s">
        <v>12255</v>
      </c>
      <c r="L1460" s="16" t="s">
        <v>7997</v>
      </c>
      <c r="M1460" s="16" t="s">
        <v>12256</v>
      </c>
      <c r="N1460" s="16" t="s">
        <v>15971</v>
      </c>
      <c r="O1460" s="16" t="s">
        <v>7978</v>
      </c>
      <c r="P1460" s="3">
        <v>41367</v>
      </c>
      <c r="Q1460" s="28" t="s">
        <v>15490</v>
      </c>
      <c r="R1460" s="16" t="s">
        <v>15909</v>
      </c>
      <c r="S1460" s="16" t="s">
        <v>12257</v>
      </c>
      <c r="T1460" s="16" t="s">
        <v>14834</v>
      </c>
      <c r="U1460" s="16" t="s">
        <v>14965</v>
      </c>
      <c r="V1460" s="16">
        <v>19</v>
      </c>
      <c r="W1460" s="16">
        <v>36</v>
      </c>
      <c r="X1460" s="16">
        <v>44</v>
      </c>
      <c r="Y1460" s="16">
        <v>44</v>
      </c>
      <c r="Z1460" s="16">
        <v>2</v>
      </c>
      <c r="AA1460" s="16">
        <v>48</v>
      </c>
      <c r="AB1460" s="16" t="s">
        <v>455</v>
      </c>
      <c r="AC1460" s="16" t="s">
        <v>455</v>
      </c>
      <c r="AD1460" s="16" t="s">
        <v>455</v>
      </c>
    </row>
    <row r="1461" spans="1:30" s="16" customFormat="1" ht="14.25" customHeight="1">
      <c r="A1461" s="16">
        <v>5160</v>
      </c>
      <c r="B1461" s="16">
        <v>5160</v>
      </c>
      <c r="C1461" s="3">
        <v>41249</v>
      </c>
      <c r="D1461" s="3">
        <v>41337</v>
      </c>
      <c r="E1461" s="16" t="s">
        <v>1307</v>
      </c>
      <c r="F1461" s="16" t="s">
        <v>1308</v>
      </c>
      <c r="G1461" s="16" t="s">
        <v>7994</v>
      </c>
      <c r="H1461" s="16" t="s">
        <v>15972</v>
      </c>
      <c r="I1461" s="3">
        <v>41366</v>
      </c>
      <c r="J1461" s="16" t="s">
        <v>12258</v>
      </c>
      <c r="K1461" s="16" t="s">
        <v>12259</v>
      </c>
      <c r="L1461" s="16" t="s">
        <v>7997</v>
      </c>
      <c r="M1461" s="16" t="s">
        <v>12260</v>
      </c>
      <c r="N1461" s="16" t="s">
        <v>15973</v>
      </c>
      <c r="O1461" s="16" t="s">
        <v>15974</v>
      </c>
      <c r="P1461" s="3">
        <v>41367</v>
      </c>
      <c r="Q1461" s="28" t="s">
        <v>15491</v>
      </c>
      <c r="R1461" s="16" t="s">
        <v>15975</v>
      </c>
      <c r="S1461" s="16" t="s">
        <v>12261</v>
      </c>
      <c r="T1461" s="16" t="s">
        <v>14834</v>
      </c>
      <c r="U1461" s="16" t="s">
        <v>14965</v>
      </c>
      <c r="V1461" s="16">
        <v>19</v>
      </c>
      <c r="W1461" s="16">
        <v>32</v>
      </c>
      <c r="X1461" s="16">
        <v>97</v>
      </c>
      <c r="Y1461" s="16">
        <v>44</v>
      </c>
      <c r="Z1461" s="16">
        <v>46</v>
      </c>
      <c r="AA1461" s="16">
        <v>98</v>
      </c>
      <c r="AB1461" s="16" t="s">
        <v>455</v>
      </c>
      <c r="AC1461" s="16" t="s">
        <v>455</v>
      </c>
      <c r="AD1461" s="16" t="s">
        <v>455</v>
      </c>
    </row>
    <row r="1462" spans="1:30" s="16" customFormat="1" ht="14.25" customHeight="1">
      <c r="A1462" s="16">
        <v>5159</v>
      </c>
      <c r="B1462" s="16">
        <v>5159</v>
      </c>
      <c r="C1462" s="3">
        <v>41249</v>
      </c>
      <c r="D1462" s="3">
        <v>41337</v>
      </c>
      <c r="E1462" s="16" t="s">
        <v>1307</v>
      </c>
      <c r="F1462" s="16" t="s">
        <v>1308</v>
      </c>
      <c r="G1462" s="16" t="s">
        <v>7994</v>
      </c>
      <c r="H1462" s="16" t="s">
        <v>15864</v>
      </c>
      <c r="I1462" s="3">
        <v>41360</v>
      </c>
      <c r="J1462" s="16" t="s">
        <v>12262</v>
      </c>
      <c r="K1462" s="16" t="s">
        <v>12263</v>
      </c>
      <c r="L1462" s="16" t="s">
        <v>7997</v>
      </c>
      <c r="M1462" s="16" t="s">
        <v>12264</v>
      </c>
      <c r="N1462" s="16" t="s">
        <v>15865</v>
      </c>
      <c r="O1462" s="16" t="s">
        <v>15844</v>
      </c>
      <c r="P1462" s="3">
        <v>41365</v>
      </c>
      <c r="Q1462" s="28" t="s">
        <v>15492</v>
      </c>
      <c r="R1462" s="16" t="s">
        <v>15866</v>
      </c>
      <c r="S1462" s="16" t="s">
        <v>12265</v>
      </c>
      <c r="T1462" s="16" t="s">
        <v>14834</v>
      </c>
      <c r="U1462" s="16" t="s">
        <v>15400</v>
      </c>
      <c r="V1462" s="16">
        <v>19</v>
      </c>
      <c r="W1462" s="16">
        <v>37</v>
      </c>
      <c r="X1462" s="16">
        <v>92</v>
      </c>
      <c r="Y1462" s="16">
        <v>44</v>
      </c>
      <c r="Z1462" s="16">
        <v>2</v>
      </c>
      <c r="AA1462" s="16">
        <v>58</v>
      </c>
      <c r="AB1462" s="16" t="s">
        <v>455</v>
      </c>
      <c r="AC1462" s="16" t="s">
        <v>455</v>
      </c>
      <c r="AD1462" s="16" t="s">
        <v>455</v>
      </c>
    </row>
    <row r="1463" spans="1:30" s="16" customFormat="1" ht="14.25" customHeight="1">
      <c r="A1463" s="16">
        <v>5158</v>
      </c>
      <c r="B1463" s="16">
        <v>5158</v>
      </c>
      <c r="C1463" s="3">
        <v>41249</v>
      </c>
      <c r="D1463" s="3">
        <v>41337</v>
      </c>
      <c r="E1463" s="16" t="s">
        <v>1307</v>
      </c>
      <c r="F1463" s="16" t="s">
        <v>1308</v>
      </c>
      <c r="G1463" s="16" t="s">
        <v>7994</v>
      </c>
      <c r="H1463" s="16" t="s">
        <v>15910</v>
      </c>
      <c r="I1463" s="3">
        <v>41365</v>
      </c>
      <c r="J1463" s="16" t="s">
        <v>15493</v>
      </c>
      <c r="K1463" s="16" t="s">
        <v>12266</v>
      </c>
      <c r="L1463" s="16" t="s">
        <v>7997</v>
      </c>
      <c r="M1463" s="16" t="s">
        <v>12267</v>
      </c>
      <c r="N1463" s="16" t="s">
        <v>15911</v>
      </c>
      <c r="O1463" s="16" t="s">
        <v>15890</v>
      </c>
      <c r="P1463" s="3">
        <v>41366</v>
      </c>
      <c r="Q1463" s="28" t="s">
        <v>15494</v>
      </c>
      <c r="R1463" s="16" t="s">
        <v>15912</v>
      </c>
      <c r="S1463" s="16" t="s">
        <v>12268</v>
      </c>
      <c r="T1463" s="16" t="s">
        <v>14834</v>
      </c>
      <c r="U1463" s="16" t="s">
        <v>15831</v>
      </c>
      <c r="V1463" s="16">
        <v>19</v>
      </c>
      <c r="W1463" s="16">
        <v>37</v>
      </c>
      <c r="X1463" s="16">
        <v>55</v>
      </c>
      <c r="Y1463" s="16">
        <v>44</v>
      </c>
      <c r="Z1463" s="16">
        <v>2</v>
      </c>
      <c r="AA1463" s="16">
        <v>35</v>
      </c>
      <c r="AB1463" s="16" t="s">
        <v>455</v>
      </c>
      <c r="AC1463" s="16" t="s">
        <v>455</v>
      </c>
      <c r="AD1463" s="16" t="s">
        <v>455</v>
      </c>
    </row>
    <row r="1464" spans="1:30" s="16" customFormat="1" ht="14.25" customHeight="1">
      <c r="A1464" s="16">
        <v>5157</v>
      </c>
      <c r="B1464" s="16">
        <v>5157</v>
      </c>
      <c r="C1464" s="3">
        <v>41249</v>
      </c>
      <c r="D1464" s="3">
        <v>41294</v>
      </c>
      <c r="E1464" s="16" t="s">
        <v>1307</v>
      </c>
      <c r="F1464" s="16" t="s">
        <v>1308</v>
      </c>
      <c r="G1464" s="16" t="s">
        <v>7994</v>
      </c>
      <c r="H1464" s="16" t="s">
        <v>15867</v>
      </c>
      <c r="I1464" s="3">
        <v>41337</v>
      </c>
      <c r="J1464" s="16" t="s">
        <v>12269</v>
      </c>
      <c r="K1464" s="16" t="s">
        <v>12270</v>
      </c>
      <c r="L1464" s="16" t="s">
        <v>7997</v>
      </c>
      <c r="M1464" s="16" t="s">
        <v>12267</v>
      </c>
      <c r="N1464" s="16" t="s">
        <v>15913</v>
      </c>
      <c r="O1464" s="16" t="s">
        <v>4884</v>
      </c>
      <c r="P1464" s="3">
        <v>41366</v>
      </c>
      <c r="Q1464" s="28" t="s">
        <v>455</v>
      </c>
      <c r="R1464" s="16" t="s">
        <v>15868</v>
      </c>
      <c r="S1464" s="16" t="s">
        <v>12271</v>
      </c>
      <c r="T1464" s="16" t="s">
        <v>14834</v>
      </c>
      <c r="U1464" s="16" t="s">
        <v>14926</v>
      </c>
      <c r="V1464" s="16">
        <v>19</v>
      </c>
      <c r="W1464" s="16">
        <v>34</v>
      </c>
      <c r="X1464" s="16">
        <v>5</v>
      </c>
      <c r="Y1464" s="16">
        <v>44</v>
      </c>
      <c r="Z1464" s="16">
        <v>2</v>
      </c>
      <c r="AA1464" s="16">
        <v>13</v>
      </c>
      <c r="AB1464" s="16" t="s">
        <v>455</v>
      </c>
      <c r="AC1464" s="16" t="s">
        <v>455</v>
      </c>
      <c r="AD1464" s="16" t="s">
        <v>455</v>
      </c>
    </row>
    <row r="1465" spans="1:30" s="16" customFormat="1" ht="14.25" customHeight="1">
      <c r="A1465" s="16">
        <v>5153</v>
      </c>
      <c r="B1465" s="16">
        <v>5153</v>
      </c>
      <c r="C1465" s="3">
        <v>41249</v>
      </c>
      <c r="D1465" s="3">
        <v>41294</v>
      </c>
      <c r="E1465" s="16" t="s">
        <v>1307</v>
      </c>
      <c r="F1465" s="16" t="s">
        <v>1308</v>
      </c>
      <c r="G1465" s="16" t="s">
        <v>1102</v>
      </c>
      <c r="H1465" s="16" t="s">
        <v>16069</v>
      </c>
      <c r="I1465" s="3">
        <v>41365</v>
      </c>
      <c r="J1465" s="16" t="s">
        <v>12272</v>
      </c>
      <c r="K1465" s="16" t="s">
        <v>12273</v>
      </c>
      <c r="L1465" s="16" t="s">
        <v>4421</v>
      </c>
      <c r="M1465" s="16" t="s">
        <v>12274</v>
      </c>
      <c r="N1465" s="16" t="s">
        <v>16070</v>
      </c>
      <c r="O1465" s="16" t="s">
        <v>7205</v>
      </c>
      <c r="P1465" s="3">
        <v>41374</v>
      </c>
      <c r="Q1465" s="28" t="s">
        <v>455</v>
      </c>
      <c r="R1465" s="16" t="s">
        <v>16071</v>
      </c>
      <c r="S1465" s="16" t="s">
        <v>12275</v>
      </c>
      <c r="T1465" s="16" t="s">
        <v>14834</v>
      </c>
      <c r="U1465" s="16" t="s">
        <v>16072</v>
      </c>
      <c r="V1465" s="16">
        <v>18</v>
      </c>
      <c r="W1465" s="16">
        <v>46</v>
      </c>
      <c r="X1465" s="16">
        <v>56</v>
      </c>
      <c r="Y1465" s="16">
        <v>42</v>
      </c>
      <c r="Z1465" s="16">
        <v>21</v>
      </c>
      <c r="AA1465" s="16">
        <v>58</v>
      </c>
      <c r="AB1465" s="16" t="s">
        <v>455</v>
      </c>
      <c r="AC1465" s="16" t="s">
        <v>455</v>
      </c>
      <c r="AD1465" s="16" t="s">
        <v>455</v>
      </c>
    </row>
    <row r="1466" spans="1:30" s="16" customFormat="1" ht="14.25" customHeight="1">
      <c r="A1466" s="16">
        <v>5137</v>
      </c>
      <c r="B1466" s="16">
        <v>5137</v>
      </c>
      <c r="C1466" s="3">
        <v>41249</v>
      </c>
      <c r="D1466" s="3">
        <v>41317</v>
      </c>
      <c r="E1466" s="16" t="s">
        <v>1307</v>
      </c>
      <c r="F1466" s="16" t="s">
        <v>1540</v>
      </c>
      <c r="G1466" s="16" t="s">
        <v>12276</v>
      </c>
      <c r="H1466" s="16" t="s">
        <v>16036</v>
      </c>
      <c r="I1466" s="3">
        <v>41313</v>
      </c>
      <c r="J1466" s="16" t="s">
        <v>12277</v>
      </c>
      <c r="K1466" s="16" t="s">
        <v>15245</v>
      </c>
      <c r="L1466" s="16" t="s">
        <v>12278</v>
      </c>
      <c r="M1466" s="16" t="s">
        <v>12279</v>
      </c>
      <c r="N1466" s="16" t="s">
        <v>16302</v>
      </c>
      <c r="O1466" s="16" t="s">
        <v>16272</v>
      </c>
      <c r="P1466" s="3">
        <v>41376</v>
      </c>
      <c r="Q1466" s="16" t="s">
        <v>14130</v>
      </c>
      <c r="R1466" s="16" t="s">
        <v>16037</v>
      </c>
      <c r="S1466" s="16" t="s">
        <v>12280</v>
      </c>
      <c r="T1466" s="16" t="s">
        <v>14834</v>
      </c>
      <c r="U1466" s="16" t="s">
        <v>16303</v>
      </c>
      <c r="V1466" s="16">
        <v>16</v>
      </c>
      <c r="W1466" s="16">
        <v>22</v>
      </c>
      <c r="X1466" s="16">
        <v>17</v>
      </c>
      <c r="Y1466" s="16">
        <v>40</v>
      </c>
      <c r="Z1466" s="16">
        <v>32</v>
      </c>
      <c r="AA1466" s="16">
        <v>10</v>
      </c>
      <c r="AB1466" s="16" t="s">
        <v>455</v>
      </c>
      <c r="AC1466" s="16" t="s">
        <v>455</v>
      </c>
      <c r="AD1466" s="16" t="s">
        <v>455</v>
      </c>
    </row>
    <row r="1467" spans="1:30" s="16" customFormat="1" ht="14.25" customHeight="1">
      <c r="A1467" s="16">
        <v>5136</v>
      </c>
      <c r="B1467" s="16">
        <v>5136</v>
      </c>
      <c r="C1467" s="3">
        <v>41249</v>
      </c>
      <c r="D1467" s="3">
        <v>41400</v>
      </c>
      <c r="E1467" s="16" t="s">
        <v>1307</v>
      </c>
      <c r="F1467" s="16" t="s">
        <v>1308</v>
      </c>
      <c r="G1467" s="16" t="s">
        <v>3000</v>
      </c>
      <c r="H1467" s="16" t="s">
        <v>20356</v>
      </c>
      <c r="I1467" s="16">
        <v>41470</v>
      </c>
      <c r="J1467" s="16" t="s">
        <v>12281</v>
      </c>
      <c r="K1467" s="16" t="s">
        <v>12282</v>
      </c>
      <c r="L1467" s="16" t="s">
        <v>4570</v>
      </c>
      <c r="M1467" s="16" t="s">
        <v>18463</v>
      </c>
      <c r="N1467" s="16" t="s">
        <v>20357</v>
      </c>
      <c r="O1467" s="16" t="s">
        <v>7415</v>
      </c>
      <c r="P1467" s="16">
        <v>41488</v>
      </c>
      <c r="Q1467" s="28" t="s">
        <v>18464</v>
      </c>
      <c r="R1467" s="16" t="s">
        <v>20358</v>
      </c>
      <c r="S1467" s="16" t="s">
        <v>12283</v>
      </c>
      <c r="T1467" s="16" t="s">
        <v>14834</v>
      </c>
      <c r="U1467" s="16" t="s">
        <v>15044</v>
      </c>
      <c r="V1467" s="16">
        <v>19</v>
      </c>
      <c r="W1467" s="16">
        <v>12</v>
      </c>
      <c r="X1467" s="16">
        <v>72</v>
      </c>
      <c r="Y1467" s="16">
        <v>49</v>
      </c>
      <c r="Z1467" s="16">
        <v>47</v>
      </c>
      <c r="AA1467" s="16">
        <v>48</v>
      </c>
      <c r="AB1467" s="16" t="s">
        <v>455</v>
      </c>
      <c r="AC1467" s="16" t="s">
        <v>455</v>
      </c>
      <c r="AD1467" s="16" t="s">
        <v>455</v>
      </c>
    </row>
    <row r="1468" spans="1:30" s="16" customFormat="1" ht="14.25" customHeight="1">
      <c r="A1468" s="16">
        <v>5135</v>
      </c>
      <c r="B1468" s="16">
        <v>5135</v>
      </c>
      <c r="C1468" s="3">
        <v>41249</v>
      </c>
      <c r="D1468" s="3">
        <v>41405</v>
      </c>
      <c r="E1468" s="16" t="s">
        <v>1307</v>
      </c>
      <c r="F1468" s="16" t="s">
        <v>14084</v>
      </c>
      <c r="G1468" s="16" t="s">
        <v>12284</v>
      </c>
      <c r="H1468" s="16" t="s">
        <v>19307</v>
      </c>
      <c r="I1468" s="3">
        <v>41421</v>
      </c>
      <c r="J1468" s="16" t="s">
        <v>12285</v>
      </c>
      <c r="K1468" s="16" t="s">
        <v>18465</v>
      </c>
      <c r="L1468" s="16" t="s">
        <v>12286</v>
      </c>
      <c r="M1468" s="16" t="s">
        <v>18466</v>
      </c>
      <c r="N1468" s="16" t="s">
        <v>19308</v>
      </c>
      <c r="O1468" s="16" t="s">
        <v>12723</v>
      </c>
      <c r="P1468" s="3">
        <v>41421</v>
      </c>
      <c r="Q1468" s="28" t="s">
        <v>18467</v>
      </c>
      <c r="R1468" s="16" t="s">
        <v>19309</v>
      </c>
      <c r="S1468" s="16" t="s">
        <v>12287</v>
      </c>
      <c r="T1468" s="16" t="s">
        <v>14834</v>
      </c>
      <c r="U1468" s="16" t="s">
        <v>15044</v>
      </c>
      <c r="V1468" s="16">
        <v>21</v>
      </c>
      <c r="W1468" s="16">
        <v>28</v>
      </c>
      <c r="X1468" s="16">
        <v>47</v>
      </c>
      <c r="Y1468" s="16">
        <v>46</v>
      </c>
      <c r="Z1468" s="16">
        <v>23</v>
      </c>
      <c r="AA1468" s="16">
        <v>55</v>
      </c>
      <c r="AB1468" s="16" t="s">
        <v>455</v>
      </c>
      <c r="AC1468" s="16" t="s">
        <v>455</v>
      </c>
      <c r="AD1468" s="16" t="s">
        <v>455</v>
      </c>
    </row>
    <row r="1469" spans="1:30" s="16" customFormat="1" ht="14.25" customHeight="1">
      <c r="A1469" s="16">
        <v>5134</v>
      </c>
      <c r="B1469" s="16">
        <v>5134</v>
      </c>
      <c r="C1469" s="3">
        <v>41249</v>
      </c>
      <c r="D1469" s="3">
        <v>41358</v>
      </c>
      <c r="E1469" s="16" t="s">
        <v>1307</v>
      </c>
      <c r="F1469" s="16" t="s">
        <v>1308</v>
      </c>
      <c r="G1469" s="16" t="s">
        <v>12288</v>
      </c>
      <c r="H1469" s="16" t="s">
        <v>19310</v>
      </c>
      <c r="I1469" s="3">
        <v>41421</v>
      </c>
      <c r="J1469" s="16" t="s">
        <v>12289</v>
      </c>
      <c r="K1469" s="16" t="s">
        <v>16038</v>
      </c>
      <c r="L1469" s="16" t="s">
        <v>12290</v>
      </c>
      <c r="M1469" s="16" t="s">
        <v>12291</v>
      </c>
      <c r="N1469" s="16" t="s">
        <v>19368</v>
      </c>
      <c r="O1469" s="16" t="s">
        <v>19350</v>
      </c>
      <c r="P1469" s="3">
        <v>41422</v>
      </c>
      <c r="Q1469" s="28" t="s">
        <v>16039</v>
      </c>
      <c r="R1469" s="16" t="s">
        <v>19311</v>
      </c>
      <c r="S1469" s="16" t="s">
        <v>12292</v>
      </c>
      <c r="T1469" s="16" t="s">
        <v>14834</v>
      </c>
      <c r="U1469" s="16" t="s">
        <v>15044</v>
      </c>
      <c r="V1469" s="16">
        <v>21</v>
      </c>
      <c r="W1469" s="16">
        <v>27</v>
      </c>
      <c r="X1469" s="16">
        <v>62</v>
      </c>
      <c r="Y1469" s="16">
        <v>42</v>
      </c>
      <c r="Z1469" s="16">
        <v>58</v>
      </c>
      <c r="AA1469" s="16">
        <v>8</v>
      </c>
      <c r="AB1469" s="16" t="s">
        <v>455</v>
      </c>
      <c r="AC1469" s="16" t="s">
        <v>455</v>
      </c>
      <c r="AD1469" s="16" t="s">
        <v>455</v>
      </c>
    </row>
    <row r="1470" spans="1:30" s="16" customFormat="1" ht="14.25" customHeight="1">
      <c r="A1470" s="16">
        <v>5133</v>
      </c>
      <c r="B1470" s="16">
        <v>5133</v>
      </c>
      <c r="C1470" s="3">
        <v>41249</v>
      </c>
      <c r="D1470" s="3">
        <v>41316</v>
      </c>
      <c r="E1470" s="16" t="s">
        <v>1307</v>
      </c>
      <c r="F1470" s="16" t="s">
        <v>14084</v>
      </c>
      <c r="G1470" s="16" t="s">
        <v>12293</v>
      </c>
      <c r="H1470" s="16" t="s">
        <v>15246</v>
      </c>
      <c r="I1470" s="3">
        <v>41311</v>
      </c>
      <c r="J1470" s="16" t="s">
        <v>12294</v>
      </c>
      <c r="K1470" s="16" t="s">
        <v>12295</v>
      </c>
      <c r="L1470" s="16" t="s">
        <v>12296</v>
      </c>
      <c r="M1470" s="16" t="s">
        <v>12297</v>
      </c>
      <c r="N1470" s="16" t="s">
        <v>15247</v>
      </c>
      <c r="O1470" s="16" t="s">
        <v>14623</v>
      </c>
      <c r="P1470" s="3">
        <v>41312</v>
      </c>
      <c r="Q1470" s="16" t="s">
        <v>14131</v>
      </c>
      <c r="R1470" s="16" t="s">
        <v>15248</v>
      </c>
      <c r="S1470" s="16" t="s">
        <v>12298</v>
      </c>
      <c r="T1470" s="16" t="s">
        <v>14834</v>
      </c>
      <c r="U1470" s="16" t="s">
        <v>14926</v>
      </c>
      <c r="V1470" s="16">
        <v>27</v>
      </c>
      <c r="W1470" s="16">
        <v>7</v>
      </c>
      <c r="X1470" s="16">
        <v>16</v>
      </c>
      <c r="Y1470" s="16">
        <v>46</v>
      </c>
      <c r="Z1470" s="16">
        <v>25</v>
      </c>
      <c r="AA1470" s="16">
        <v>38</v>
      </c>
      <c r="AB1470" s="16" t="s">
        <v>455</v>
      </c>
      <c r="AC1470" s="16" t="s">
        <v>455</v>
      </c>
      <c r="AD1470" s="16" t="s">
        <v>455</v>
      </c>
    </row>
    <row r="1471" spans="1:30" s="16" customFormat="1" ht="14.25" customHeight="1">
      <c r="A1471" s="16">
        <v>5132</v>
      </c>
      <c r="B1471" s="16">
        <v>5132</v>
      </c>
      <c r="C1471" s="3">
        <v>41249</v>
      </c>
      <c r="D1471" s="3">
        <v>41392</v>
      </c>
      <c r="E1471" s="16" t="s">
        <v>1307</v>
      </c>
      <c r="F1471" s="16" t="s">
        <v>14084</v>
      </c>
      <c r="G1471" s="16" t="s">
        <v>12299</v>
      </c>
      <c r="H1471" s="16" t="s">
        <v>17540</v>
      </c>
      <c r="I1471" s="3">
        <v>41387</v>
      </c>
      <c r="J1471" s="16" t="s">
        <v>12300</v>
      </c>
      <c r="K1471" s="16" t="s">
        <v>12301</v>
      </c>
      <c r="L1471" s="16" t="s">
        <v>12302</v>
      </c>
      <c r="M1471" s="16" t="s">
        <v>12303</v>
      </c>
      <c r="N1471" s="16" t="s">
        <v>17541</v>
      </c>
      <c r="O1471" s="16" t="s">
        <v>455</v>
      </c>
      <c r="P1471" s="3">
        <v>41390</v>
      </c>
      <c r="Q1471" s="16" t="s">
        <v>14132</v>
      </c>
      <c r="R1471" s="16" t="s">
        <v>17542</v>
      </c>
      <c r="S1471" s="16" t="s">
        <v>12304</v>
      </c>
      <c r="T1471" s="16" t="s">
        <v>14834</v>
      </c>
      <c r="U1471" s="16" t="s">
        <v>15850</v>
      </c>
      <c r="V1471" s="16">
        <v>17</v>
      </c>
      <c r="W1471" s="16">
        <v>17</v>
      </c>
      <c r="X1471" s="16">
        <v>18</v>
      </c>
      <c r="Y1471" s="16">
        <v>43</v>
      </c>
      <c r="Z1471" s="16">
        <v>57</v>
      </c>
      <c r="AA1471" s="16">
        <v>5</v>
      </c>
      <c r="AB1471" s="16" t="s">
        <v>455</v>
      </c>
      <c r="AC1471" s="16" t="s">
        <v>455</v>
      </c>
      <c r="AD1471" s="16" t="s">
        <v>455</v>
      </c>
    </row>
    <row r="1472" spans="1:30" s="16" customFormat="1" ht="14.25" customHeight="1">
      <c r="A1472" s="16">
        <v>5131</v>
      </c>
      <c r="B1472" s="16">
        <v>5131</v>
      </c>
      <c r="C1472" s="3">
        <v>41249</v>
      </c>
      <c r="D1472" s="3">
        <v>41435</v>
      </c>
      <c r="E1472" s="16" t="s">
        <v>1307</v>
      </c>
      <c r="F1472" s="16" t="s">
        <v>14084</v>
      </c>
      <c r="G1472" s="16" t="s">
        <v>2699</v>
      </c>
      <c r="H1472" s="16" t="s">
        <v>19741</v>
      </c>
      <c r="I1472" s="3">
        <v>41443</v>
      </c>
      <c r="J1472" s="16" t="s">
        <v>12305</v>
      </c>
      <c r="K1472" s="16" t="s">
        <v>19553</v>
      </c>
      <c r="L1472" s="16" t="s">
        <v>4527</v>
      </c>
      <c r="M1472" s="16" t="s">
        <v>12306</v>
      </c>
      <c r="N1472" s="16" t="s">
        <v>19742</v>
      </c>
      <c r="O1472" s="16" t="s">
        <v>12721</v>
      </c>
      <c r="P1472" s="3">
        <v>41443</v>
      </c>
      <c r="Q1472" s="28" t="s">
        <v>19554</v>
      </c>
      <c r="R1472" s="16" t="s">
        <v>19743</v>
      </c>
      <c r="S1472" s="16" t="s">
        <v>12307</v>
      </c>
      <c r="T1472" s="16" t="s">
        <v>14834</v>
      </c>
      <c r="U1472" s="16" t="s">
        <v>15400</v>
      </c>
      <c r="V1472" s="16">
        <v>17</v>
      </c>
      <c r="W1472" s="16">
        <v>53</v>
      </c>
      <c r="X1472" s="16">
        <v>7</v>
      </c>
      <c r="Y1472" s="16">
        <v>44</v>
      </c>
      <c r="Z1472" s="16">
        <v>34</v>
      </c>
      <c r="AA1472" s="16">
        <v>60</v>
      </c>
      <c r="AB1472" s="16" t="s">
        <v>455</v>
      </c>
      <c r="AC1472" s="16" t="s">
        <v>455</v>
      </c>
      <c r="AD1472" s="16" t="s">
        <v>455</v>
      </c>
    </row>
    <row r="1473" spans="1:30" s="16" customFormat="1" ht="14.25" customHeight="1">
      <c r="A1473" s="16">
        <v>5130</v>
      </c>
      <c r="B1473" s="16">
        <v>5130</v>
      </c>
      <c r="C1473" s="3">
        <v>41249</v>
      </c>
      <c r="D1473" s="3">
        <v>41294</v>
      </c>
      <c r="E1473" s="16" t="s">
        <v>1307</v>
      </c>
      <c r="F1473" s="16" t="s">
        <v>14084</v>
      </c>
      <c r="G1473" s="16" t="s">
        <v>2614</v>
      </c>
      <c r="H1473" s="16" t="s">
        <v>17055</v>
      </c>
      <c r="I1473" s="3">
        <v>41312</v>
      </c>
      <c r="J1473" s="16" t="s">
        <v>12308</v>
      </c>
      <c r="K1473" s="16" t="s">
        <v>12309</v>
      </c>
      <c r="L1473" s="16" t="s">
        <v>4525</v>
      </c>
      <c r="M1473" s="16" t="s">
        <v>12310</v>
      </c>
      <c r="N1473" s="16" t="s">
        <v>17056</v>
      </c>
      <c r="O1473" s="16" t="s">
        <v>14581</v>
      </c>
      <c r="P1473" s="3">
        <v>41381</v>
      </c>
      <c r="Q1473" s="28" t="s">
        <v>455</v>
      </c>
      <c r="R1473" s="16" t="s">
        <v>17057</v>
      </c>
      <c r="S1473" s="16" t="s">
        <v>12311</v>
      </c>
      <c r="T1473" s="16" t="s">
        <v>14834</v>
      </c>
      <c r="U1473" s="16" t="s">
        <v>14926</v>
      </c>
      <c r="V1473" s="16">
        <v>18</v>
      </c>
      <c r="W1473" s="16">
        <v>41</v>
      </c>
      <c r="X1473" s="16">
        <v>10</v>
      </c>
      <c r="Y1473" s="16">
        <v>49</v>
      </c>
      <c r="Z1473" s="16">
        <v>34</v>
      </c>
      <c r="AA1473" s="16">
        <v>45</v>
      </c>
      <c r="AB1473" s="16" t="s">
        <v>455</v>
      </c>
      <c r="AC1473" s="16" t="s">
        <v>455</v>
      </c>
      <c r="AD1473" s="16" t="s">
        <v>455</v>
      </c>
    </row>
    <row r="1474" spans="1:30" s="16" customFormat="1" ht="14.25" customHeight="1">
      <c r="A1474" s="16">
        <v>5129</v>
      </c>
      <c r="B1474" s="16">
        <v>5129</v>
      </c>
      <c r="C1474" s="3">
        <v>41249</v>
      </c>
      <c r="D1474" s="3">
        <v>41294</v>
      </c>
      <c r="E1474" s="16" t="s">
        <v>1307</v>
      </c>
      <c r="F1474" s="16" t="s">
        <v>14084</v>
      </c>
      <c r="G1474" s="16" t="s">
        <v>12312</v>
      </c>
      <c r="H1474" s="16" t="s">
        <v>14586</v>
      </c>
      <c r="I1474" s="3">
        <v>41302</v>
      </c>
      <c r="J1474" s="16" t="s">
        <v>20275</v>
      </c>
      <c r="K1474" s="16" t="s">
        <v>12313</v>
      </c>
      <c r="L1474" s="16" t="s">
        <v>12314</v>
      </c>
      <c r="M1474" s="16" t="s">
        <v>12315</v>
      </c>
      <c r="N1474" s="16" t="s">
        <v>14587</v>
      </c>
      <c r="O1474" s="16" t="s">
        <v>14581</v>
      </c>
      <c r="P1474" s="3">
        <v>41302</v>
      </c>
      <c r="Q1474" s="28" t="s">
        <v>455</v>
      </c>
      <c r="R1474" s="16" t="s">
        <v>14588</v>
      </c>
      <c r="S1474" s="16" t="s">
        <v>12316</v>
      </c>
      <c r="T1474" s="16" t="s">
        <v>14834</v>
      </c>
      <c r="U1474" s="16" t="s">
        <v>14926</v>
      </c>
      <c r="V1474" s="16">
        <v>22</v>
      </c>
      <c r="W1474" s="16">
        <v>44</v>
      </c>
      <c r="X1474" s="16">
        <v>32</v>
      </c>
      <c r="Y1474" s="16">
        <v>46</v>
      </c>
      <c r="Z1474" s="16">
        <v>22</v>
      </c>
      <c r="AA1474" s="16">
        <v>30</v>
      </c>
      <c r="AB1474" s="16" t="s">
        <v>455</v>
      </c>
      <c r="AC1474" s="16" t="s">
        <v>455</v>
      </c>
      <c r="AD1474" s="16" t="s">
        <v>455</v>
      </c>
    </row>
    <row r="1475" spans="1:30" s="16" customFormat="1" ht="14.25" customHeight="1">
      <c r="A1475" s="16">
        <v>5120</v>
      </c>
      <c r="B1475" s="16">
        <v>5120</v>
      </c>
      <c r="C1475" s="3">
        <v>41249</v>
      </c>
      <c r="D1475" s="3">
        <v>41310</v>
      </c>
      <c r="E1475" s="16" t="s">
        <v>1307</v>
      </c>
      <c r="F1475" s="16" t="s">
        <v>14084</v>
      </c>
      <c r="G1475" s="16" t="s">
        <v>12317</v>
      </c>
      <c r="H1475" s="16" t="s">
        <v>15404</v>
      </c>
      <c r="I1475" s="3">
        <v>41331</v>
      </c>
      <c r="J1475" s="16" t="s">
        <v>12318</v>
      </c>
      <c r="K1475" s="16" t="s">
        <v>14769</v>
      </c>
      <c r="L1475" s="16" t="s">
        <v>12319</v>
      </c>
      <c r="M1475" s="16" t="s">
        <v>12320</v>
      </c>
      <c r="N1475" s="16" t="s">
        <v>15405</v>
      </c>
      <c r="O1475" s="16" t="s">
        <v>13462</v>
      </c>
      <c r="P1475" s="3">
        <v>41332</v>
      </c>
      <c r="Q1475" s="28" t="s">
        <v>14770</v>
      </c>
      <c r="R1475" s="16" t="s">
        <v>15406</v>
      </c>
      <c r="S1475" s="16" t="s">
        <v>12321</v>
      </c>
      <c r="T1475" s="16" t="s">
        <v>14834</v>
      </c>
      <c r="U1475" s="16" t="s">
        <v>14853</v>
      </c>
      <c r="V1475" s="16">
        <v>21</v>
      </c>
      <c r="W1475" s="16">
        <v>41</v>
      </c>
      <c r="X1475" s="16">
        <v>44</v>
      </c>
      <c r="Y1475" s="16">
        <v>45</v>
      </c>
      <c r="Z1475" s="16">
        <v>15</v>
      </c>
      <c r="AA1475" s="16">
        <v>25</v>
      </c>
      <c r="AB1475" s="16" t="s">
        <v>455</v>
      </c>
      <c r="AC1475" s="16" t="s">
        <v>455</v>
      </c>
      <c r="AD1475" s="16" t="s">
        <v>455</v>
      </c>
    </row>
    <row r="1476" spans="1:30" s="16" customFormat="1" ht="14.25" customHeight="1">
      <c r="A1476" s="16">
        <v>5119</v>
      </c>
      <c r="B1476" s="16">
        <v>5119</v>
      </c>
      <c r="C1476" s="3">
        <v>41249</v>
      </c>
      <c r="D1476" s="3">
        <v>41294</v>
      </c>
      <c r="E1476" s="16" t="s">
        <v>1307</v>
      </c>
      <c r="F1476" s="16" t="s">
        <v>14084</v>
      </c>
      <c r="G1476" s="16" t="s">
        <v>12317</v>
      </c>
      <c r="H1476" s="16" t="s">
        <v>14589</v>
      </c>
      <c r="I1476" s="3">
        <v>41302</v>
      </c>
      <c r="J1476" s="16" t="s">
        <v>12322</v>
      </c>
      <c r="K1476" s="16" t="s">
        <v>12323</v>
      </c>
      <c r="L1476" s="16" t="s">
        <v>12319</v>
      </c>
      <c r="M1476" s="16" t="s">
        <v>12324</v>
      </c>
      <c r="N1476" s="16" t="s">
        <v>14635</v>
      </c>
      <c r="O1476" s="16" t="s">
        <v>11992</v>
      </c>
      <c r="P1476" s="3">
        <v>41303</v>
      </c>
      <c r="Q1476" s="28" t="s">
        <v>455</v>
      </c>
      <c r="R1476" s="16" t="s">
        <v>14590</v>
      </c>
      <c r="S1476" s="16" t="s">
        <v>12325</v>
      </c>
      <c r="T1476" s="16" t="s">
        <v>14834</v>
      </c>
      <c r="U1476" s="16" t="s">
        <v>14926</v>
      </c>
      <c r="V1476" s="16">
        <v>21</v>
      </c>
      <c r="W1476" s="16">
        <v>41</v>
      </c>
      <c r="X1476" s="16">
        <v>51</v>
      </c>
      <c r="Y1476" s="16">
        <v>45</v>
      </c>
      <c r="Z1476" s="16">
        <v>15</v>
      </c>
      <c r="AA1476" s="16">
        <v>23</v>
      </c>
      <c r="AB1476" s="16" t="s">
        <v>455</v>
      </c>
      <c r="AC1476" s="16" t="s">
        <v>455</v>
      </c>
      <c r="AD1476" s="16" t="s">
        <v>455</v>
      </c>
    </row>
    <row r="1477" spans="1:30" s="16" customFormat="1" ht="14.25" customHeight="1">
      <c r="A1477" s="16">
        <v>5118</v>
      </c>
      <c r="B1477" s="16">
        <v>5118</v>
      </c>
      <c r="C1477" s="3">
        <v>41249</v>
      </c>
      <c r="D1477" s="3">
        <v>41294</v>
      </c>
      <c r="E1477" s="16" t="s">
        <v>1307</v>
      </c>
      <c r="F1477" s="16" t="s">
        <v>14084</v>
      </c>
      <c r="G1477" s="16" t="s">
        <v>12317</v>
      </c>
      <c r="H1477" s="16" t="s">
        <v>14133</v>
      </c>
      <c r="I1477" s="3">
        <v>41291</v>
      </c>
      <c r="J1477" s="16" t="s">
        <v>12326</v>
      </c>
      <c r="K1477" s="16" t="s">
        <v>12327</v>
      </c>
      <c r="L1477" s="16" t="s">
        <v>12319</v>
      </c>
      <c r="M1477" s="16" t="s">
        <v>12328</v>
      </c>
      <c r="N1477" s="16" t="s">
        <v>14134</v>
      </c>
      <c r="O1477" s="16" t="s">
        <v>12026</v>
      </c>
      <c r="P1477" s="3">
        <v>41291</v>
      </c>
      <c r="Q1477" s="28" t="s">
        <v>455</v>
      </c>
      <c r="R1477" s="16" t="s">
        <v>14135</v>
      </c>
      <c r="S1477" s="16" t="s">
        <v>12329</v>
      </c>
      <c r="T1477" s="16" t="s">
        <v>3997</v>
      </c>
      <c r="U1477" s="16" t="s">
        <v>14908</v>
      </c>
      <c r="V1477" s="16">
        <v>21</v>
      </c>
      <c r="W1477" s="16">
        <v>42</v>
      </c>
      <c r="X1477" s="16">
        <v>3</v>
      </c>
      <c r="Y1477" s="16">
        <v>45</v>
      </c>
      <c r="Z1477" s="16">
        <v>15</v>
      </c>
      <c r="AA1477" s="16">
        <v>38</v>
      </c>
      <c r="AB1477" s="16" t="s">
        <v>455</v>
      </c>
      <c r="AC1477" s="16" t="s">
        <v>455</v>
      </c>
      <c r="AD1477" s="16" t="s">
        <v>455</v>
      </c>
    </row>
    <row r="1478" spans="1:30" s="16" customFormat="1" ht="14.25" customHeight="1">
      <c r="A1478" s="16">
        <v>5117</v>
      </c>
      <c r="B1478" s="16">
        <v>5117</v>
      </c>
      <c r="C1478" s="3">
        <v>41249</v>
      </c>
      <c r="D1478" s="3">
        <v>41294</v>
      </c>
      <c r="E1478" s="16" t="s">
        <v>1307</v>
      </c>
      <c r="F1478" s="16" t="s">
        <v>14084</v>
      </c>
      <c r="G1478" s="16" t="s">
        <v>12317</v>
      </c>
      <c r="H1478" s="16" t="s">
        <v>14136</v>
      </c>
      <c r="I1478" s="3">
        <v>41291</v>
      </c>
      <c r="J1478" s="16" t="s">
        <v>12330</v>
      </c>
      <c r="K1478" s="16" t="s">
        <v>12331</v>
      </c>
      <c r="L1478" s="16" t="s">
        <v>12319</v>
      </c>
      <c r="M1478" s="16" t="s">
        <v>12332</v>
      </c>
      <c r="N1478" s="16" t="s">
        <v>14137</v>
      </c>
      <c r="O1478" s="16" t="s">
        <v>11992</v>
      </c>
      <c r="P1478" s="3">
        <v>41295</v>
      </c>
      <c r="Q1478" s="28" t="s">
        <v>455</v>
      </c>
      <c r="R1478" s="16" t="s">
        <v>14138</v>
      </c>
      <c r="S1478" s="16" t="s">
        <v>12333</v>
      </c>
      <c r="T1478" s="16" t="s">
        <v>14834</v>
      </c>
      <c r="U1478" s="16" t="s">
        <v>14926</v>
      </c>
      <c r="V1478" s="16">
        <v>21</v>
      </c>
      <c r="W1478" s="16">
        <v>41</v>
      </c>
      <c r="X1478" s="16">
        <v>82</v>
      </c>
      <c r="Y1478" s="16">
        <v>45</v>
      </c>
      <c r="Z1478" s="16">
        <v>15</v>
      </c>
      <c r="AA1478" s="16">
        <v>7</v>
      </c>
      <c r="AB1478" s="16" t="s">
        <v>455</v>
      </c>
      <c r="AC1478" s="16" t="s">
        <v>455</v>
      </c>
      <c r="AD1478" s="16" t="s">
        <v>455</v>
      </c>
    </row>
    <row r="1479" spans="1:30" s="16" customFormat="1" ht="14.25" customHeight="1">
      <c r="A1479" s="16">
        <v>5116</v>
      </c>
      <c r="B1479" s="16">
        <v>5116</v>
      </c>
      <c r="C1479" s="3">
        <v>41249</v>
      </c>
      <c r="D1479" s="3">
        <v>41294</v>
      </c>
      <c r="E1479" s="16" t="s">
        <v>1307</v>
      </c>
      <c r="F1479" s="16" t="s">
        <v>14084</v>
      </c>
      <c r="G1479" s="16" t="s">
        <v>12317</v>
      </c>
      <c r="H1479" s="16" t="s">
        <v>14153</v>
      </c>
      <c r="I1479" s="3">
        <v>41296</v>
      </c>
      <c r="J1479" s="16" t="s">
        <v>12334</v>
      </c>
      <c r="K1479" s="16" t="s">
        <v>12335</v>
      </c>
      <c r="L1479" s="16" t="s">
        <v>12319</v>
      </c>
      <c r="M1479" s="16" t="s">
        <v>12336</v>
      </c>
      <c r="N1479" s="16" t="s">
        <v>14154</v>
      </c>
      <c r="O1479" s="16" t="s">
        <v>12026</v>
      </c>
      <c r="P1479" s="3">
        <v>41297</v>
      </c>
      <c r="Q1479" s="28" t="s">
        <v>455</v>
      </c>
      <c r="R1479" s="16" t="s">
        <v>14155</v>
      </c>
      <c r="S1479" s="16" t="s">
        <v>12337</v>
      </c>
      <c r="T1479" s="16" t="s">
        <v>14834</v>
      </c>
      <c r="U1479" s="16" t="s">
        <v>15044</v>
      </c>
      <c r="V1479" s="16">
        <v>21</v>
      </c>
      <c r="W1479" s="16">
        <v>41</v>
      </c>
      <c r="X1479" s="16">
        <v>85</v>
      </c>
      <c r="Y1479" s="16">
        <v>45</v>
      </c>
      <c r="Z1479" s="16">
        <v>15</v>
      </c>
      <c r="AA1479" s="16">
        <v>18</v>
      </c>
      <c r="AB1479" s="16" t="s">
        <v>455</v>
      </c>
      <c r="AC1479" s="16" t="s">
        <v>455</v>
      </c>
      <c r="AD1479" s="16" t="s">
        <v>455</v>
      </c>
    </row>
    <row r="1480" spans="1:30" s="16" customFormat="1" ht="14.25" customHeight="1">
      <c r="A1480" s="16">
        <v>5114</v>
      </c>
      <c r="B1480" s="16">
        <v>5114</v>
      </c>
      <c r="C1480" s="3">
        <v>41249</v>
      </c>
      <c r="D1480" s="3">
        <v>41294</v>
      </c>
      <c r="E1480" s="16" t="s">
        <v>1307</v>
      </c>
      <c r="F1480" s="16" t="s">
        <v>14084</v>
      </c>
      <c r="G1480" s="16" t="s">
        <v>12317</v>
      </c>
      <c r="H1480" s="16" t="s">
        <v>14139</v>
      </c>
      <c r="I1480" s="3">
        <v>41292</v>
      </c>
      <c r="J1480" s="16" t="s">
        <v>12338</v>
      </c>
      <c r="K1480" s="16" t="s">
        <v>12339</v>
      </c>
      <c r="L1480" s="16" t="s">
        <v>12319</v>
      </c>
      <c r="M1480" s="16" t="s">
        <v>12340</v>
      </c>
      <c r="N1480" s="16" t="s">
        <v>14140</v>
      </c>
      <c r="O1480" s="16" t="s">
        <v>12026</v>
      </c>
      <c r="P1480" s="3">
        <v>41295</v>
      </c>
      <c r="Q1480" s="28" t="s">
        <v>455</v>
      </c>
      <c r="R1480" s="16" t="s">
        <v>14141</v>
      </c>
      <c r="S1480" s="16" t="s">
        <v>12341</v>
      </c>
      <c r="T1480" s="16" t="s">
        <v>14834</v>
      </c>
      <c r="U1480" s="16" t="s">
        <v>14926</v>
      </c>
      <c r="V1480" s="16">
        <v>21</v>
      </c>
      <c r="W1480" s="16">
        <v>42</v>
      </c>
      <c r="X1480" s="16">
        <v>51</v>
      </c>
      <c r="Y1480" s="16">
        <v>45</v>
      </c>
      <c r="Z1480" s="16">
        <v>16</v>
      </c>
      <c r="AA1480" s="16">
        <v>11</v>
      </c>
      <c r="AB1480" s="16" t="s">
        <v>455</v>
      </c>
      <c r="AC1480" s="16" t="s">
        <v>455</v>
      </c>
      <c r="AD1480" s="16" t="s">
        <v>455</v>
      </c>
    </row>
    <row r="1481" spans="1:30" s="16" customFormat="1" ht="14.25" customHeight="1">
      <c r="A1481" s="16">
        <v>5113</v>
      </c>
      <c r="B1481" s="16">
        <v>5113</v>
      </c>
      <c r="C1481" s="3">
        <v>41249</v>
      </c>
      <c r="D1481" s="3">
        <v>41294</v>
      </c>
      <c r="E1481" s="16" t="s">
        <v>1307</v>
      </c>
      <c r="F1481" s="16" t="s">
        <v>14084</v>
      </c>
      <c r="G1481" s="16" t="s">
        <v>12317</v>
      </c>
      <c r="H1481" s="16" t="s">
        <v>14156</v>
      </c>
      <c r="I1481" s="3">
        <v>41295</v>
      </c>
      <c r="J1481" s="16" t="s">
        <v>12342</v>
      </c>
      <c r="K1481" s="16" t="s">
        <v>12343</v>
      </c>
      <c r="L1481" s="16" t="s">
        <v>12319</v>
      </c>
      <c r="M1481" s="16" t="s">
        <v>12344</v>
      </c>
      <c r="N1481" s="16" t="s">
        <v>14157</v>
      </c>
      <c r="O1481" s="16" t="s">
        <v>12026</v>
      </c>
      <c r="P1481" s="3">
        <v>41296</v>
      </c>
      <c r="Q1481" s="28" t="s">
        <v>455</v>
      </c>
      <c r="R1481" s="16" t="s">
        <v>14158</v>
      </c>
      <c r="S1481" s="16" t="s">
        <v>12345</v>
      </c>
      <c r="T1481" s="16" t="s">
        <v>14834</v>
      </c>
      <c r="U1481" s="16" t="s">
        <v>14969</v>
      </c>
      <c r="V1481" s="16">
        <v>21</v>
      </c>
      <c r="W1481" s="16">
        <v>40</v>
      </c>
      <c r="X1481" s="16">
        <v>95</v>
      </c>
      <c r="Y1481" s="16">
        <v>45</v>
      </c>
      <c r="Z1481" s="16">
        <v>15</v>
      </c>
      <c r="AA1481" s="16">
        <v>38</v>
      </c>
      <c r="AB1481" s="16" t="s">
        <v>455</v>
      </c>
      <c r="AC1481" s="16" t="s">
        <v>455</v>
      </c>
      <c r="AD1481" s="16" t="s">
        <v>455</v>
      </c>
    </row>
    <row r="1482" spans="1:30" s="16" customFormat="1" ht="14.25" customHeight="1">
      <c r="A1482" s="16">
        <v>5112</v>
      </c>
      <c r="B1482" s="16">
        <v>5112</v>
      </c>
      <c r="C1482" s="3">
        <v>41249</v>
      </c>
      <c r="D1482" s="3">
        <v>41294</v>
      </c>
      <c r="E1482" s="16" t="s">
        <v>1307</v>
      </c>
      <c r="F1482" s="16" t="s">
        <v>14084</v>
      </c>
      <c r="G1482" s="16" t="s">
        <v>12317</v>
      </c>
      <c r="H1482" s="16" t="s">
        <v>14565</v>
      </c>
      <c r="I1482" s="3">
        <v>41299</v>
      </c>
      <c r="J1482" s="16" t="s">
        <v>12346</v>
      </c>
      <c r="K1482" s="16" t="s">
        <v>12347</v>
      </c>
      <c r="L1482" s="16" t="s">
        <v>12319</v>
      </c>
      <c r="M1482" s="16" t="s">
        <v>12348</v>
      </c>
      <c r="N1482" s="16" t="s">
        <v>14591</v>
      </c>
      <c r="O1482" s="16" t="s">
        <v>11992</v>
      </c>
      <c r="P1482" s="3">
        <v>41302</v>
      </c>
      <c r="Q1482" s="28" t="s">
        <v>455</v>
      </c>
      <c r="R1482" s="16" t="s">
        <v>14566</v>
      </c>
      <c r="S1482" s="16" t="s">
        <v>12349</v>
      </c>
      <c r="T1482" s="16" t="s">
        <v>3997</v>
      </c>
      <c r="U1482" s="16" t="s">
        <v>14908</v>
      </c>
      <c r="V1482" s="16">
        <v>21</v>
      </c>
      <c r="W1482" s="16">
        <v>42</v>
      </c>
      <c r="X1482" s="16">
        <v>1</v>
      </c>
      <c r="Y1482" s="16">
        <v>45</v>
      </c>
      <c r="Z1482" s="16">
        <v>14</v>
      </c>
      <c r="AA1482" s="16">
        <v>28</v>
      </c>
      <c r="AB1482" s="16" t="s">
        <v>455</v>
      </c>
      <c r="AC1482" s="16" t="s">
        <v>455</v>
      </c>
      <c r="AD1482" s="16" t="s">
        <v>455</v>
      </c>
    </row>
    <row r="1483" spans="1:30" s="16" customFormat="1" ht="14.25" customHeight="1">
      <c r="A1483" s="16">
        <v>5111</v>
      </c>
      <c r="B1483" s="16">
        <v>5111</v>
      </c>
      <c r="C1483" s="3">
        <v>41249</v>
      </c>
      <c r="D1483" s="3">
        <v>41294</v>
      </c>
      <c r="E1483" s="16" t="s">
        <v>1307</v>
      </c>
      <c r="F1483" s="16" t="s">
        <v>14084</v>
      </c>
      <c r="G1483" s="16" t="s">
        <v>12317</v>
      </c>
      <c r="H1483" s="16" t="s">
        <v>14159</v>
      </c>
      <c r="I1483" s="3">
        <v>41295</v>
      </c>
      <c r="J1483" s="16" t="s">
        <v>12350</v>
      </c>
      <c r="K1483" s="16" t="s">
        <v>12351</v>
      </c>
      <c r="L1483" s="16" t="s">
        <v>12319</v>
      </c>
      <c r="M1483" s="16" t="s">
        <v>12352</v>
      </c>
      <c r="N1483" s="16" t="s">
        <v>14160</v>
      </c>
      <c r="O1483" s="16" t="s">
        <v>12026</v>
      </c>
      <c r="P1483" s="3">
        <v>41296</v>
      </c>
      <c r="Q1483" s="28" t="s">
        <v>455</v>
      </c>
      <c r="R1483" s="16" t="s">
        <v>14161</v>
      </c>
      <c r="S1483" s="16" t="s">
        <v>12353</v>
      </c>
      <c r="T1483" s="16" t="s">
        <v>14834</v>
      </c>
      <c r="U1483" s="16" t="s">
        <v>15087</v>
      </c>
      <c r="V1483" s="16">
        <v>21</v>
      </c>
      <c r="W1483" s="16">
        <v>41</v>
      </c>
      <c r="X1483" s="16">
        <v>20</v>
      </c>
      <c r="Y1483" s="16">
        <v>45</v>
      </c>
      <c r="Z1483" s="16">
        <v>15</v>
      </c>
      <c r="AA1483" s="16">
        <v>6</v>
      </c>
      <c r="AB1483" s="16" t="s">
        <v>455</v>
      </c>
      <c r="AC1483" s="16" t="s">
        <v>455</v>
      </c>
      <c r="AD1483" s="16" t="s">
        <v>455</v>
      </c>
    </row>
    <row r="1484" spans="1:30" s="16" customFormat="1" ht="14.25" customHeight="1">
      <c r="A1484" s="16">
        <v>5110</v>
      </c>
      <c r="B1484" s="16">
        <v>5110</v>
      </c>
      <c r="C1484" s="3">
        <v>41249</v>
      </c>
      <c r="D1484" s="3">
        <v>41294</v>
      </c>
      <c r="E1484" s="16" t="s">
        <v>1307</v>
      </c>
      <c r="F1484" s="16" t="s">
        <v>14084</v>
      </c>
      <c r="G1484" s="16" t="s">
        <v>12317</v>
      </c>
      <c r="H1484" s="16" t="s">
        <v>14636</v>
      </c>
      <c r="I1484" s="3">
        <v>41303</v>
      </c>
      <c r="J1484" s="16" t="s">
        <v>12354</v>
      </c>
      <c r="K1484" s="16" t="s">
        <v>12355</v>
      </c>
      <c r="L1484" s="16" t="s">
        <v>12319</v>
      </c>
      <c r="M1484" s="16" t="s">
        <v>12356</v>
      </c>
      <c r="N1484" s="16" t="s">
        <v>14637</v>
      </c>
      <c r="O1484" s="16" t="s">
        <v>12026</v>
      </c>
      <c r="P1484" s="3">
        <v>41304</v>
      </c>
      <c r="Q1484" s="28" t="s">
        <v>455</v>
      </c>
      <c r="R1484" s="16" t="s">
        <v>14638</v>
      </c>
      <c r="S1484" s="16" t="s">
        <v>12357</v>
      </c>
      <c r="T1484" s="16" t="s">
        <v>14834</v>
      </c>
      <c r="U1484" s="16" t="s">
        <v>14926</v>
      </c>
      <c r="V1484" s="16">
        <v>21</v>
      </c>
      <c r="W1484" s="16">
        <v>41</v>
      </c>
      <c r="X1484" s="16">
        <v>60</v>
      </c>
      <c r="Y1484" s="16">
        <v>45</v>
      </c>
      <c r="Z1484" s="16">
        <v>14</v>
      </c>
      <c r="AA1484" s="16">
        <v>67</v>
      </c>
      <c r="AB1484" s="16" t="s">
        <v>455</v>
      </c>
      <c r="AC1484" s="16" t="s">
        <v>455</v>
      </c>
      <c r="AD1484" s="16" t="s">
        <v>455</v>
      </c>
    </row>
    <row r="1485" spans="1:30" s="16" customFormat="1" ht="14.25" customHeight="1">
      <c r="A1485" s="16">
        <v>5109</v>
      </c>
      <c r="B1485" s="16">
        <v>5109</v>
      </c>
      <c r="C1485" s="3">
        <v>41249</v>
      </c>
      <c r="D1485" s="3">
        <v>41294</v>
      </c>
      <c r="E1485" s="16" t="s">
        <v>1307</v>
      </c>
      <c r="F1485" s="16" t="s">
        <v>14084</v>
      </c>
      <c r="G1485" s="16" t="s">
        <v>12317</v>
      </c>
      <c r="H1485" s="16" t="s">
        <v>14162</v>
      </c>
      <c r="I1485" s="3">
        <v>41296</v>
      </c>
      <c r="J1485" s="16" t="s">
        <v>12358</v>
      </c>
      <c r="K1485" s="16" t="s">
        <v>12359</v>
      </c>
      <c r="L1485" s="16" t="s">
        <v>12319</v>
      </c>
      <c r="M1485" s="16" t="s">
        <v>12360</v>
      </c>
      <c r="N1485" s="16" t="s">
        <v>14540</v>
      </c>
      <c r="O1485" s="16" t="s">
        <v>12026</v>
      </c>
      <c r="P1485" s="3">
        <v>41297</v>
      </c>
      <c r="Q1485" s="28" t="s">
        <v>455</v>
      </c>
      <c r="R1485" s="16" t="s">
        <v>14163</v>
      </c>
      <c r="S1485" s="16" t="s">
        <v>12361</v>
      </c>
      <c r="T1485" s="16" t="s">
        <v>3997</v>
      </c>
      <c r="U1485" s="16" t="s">
        <v>15152</v>
      </c>
      <c r="V1485" s="16">
        <v>21</v>
      </c>
      <c r="W1485" s="16">
        <v>42</v>
      </c>
      <c r="X1485" s="16">
        <v>63</v>
      </c>
      <c r="Y1485" s="16">
        <v>45</v>
      </c>
      <c r="Z1485" s="16">
        <v>14</v>
      </c>
      <c r="AA1485" s="16">
        <v>42</v>
      </c>
      <c r="AB1485" s="16" t="s">
        <v>455</v>
      </c>
      <c r="AC1485" s="16" t="s">
        <v>455</v>
      </c>
      <c r="AD1485" s="16" t="s">
        <v>455</v>
      </c>
    </row>
    <row r="1486" spans="1:30" s="16" customFormat="1" ht="14.25" customHeight="1">
      <c r="A1486" s="16">
        <v>5115</v>
      </c>
      <c r="B1486" s="16">
        <v>5115</v>
      </c>
      <c r="C1486" s="3">
        <v>41249</v>
      </c>
      <c r="D1486" s="3">
        <v>41294</v>
      </c>
      <c r="E1486" s="16" t="s">
        <v>1307</v>
      </c>
      <c r="F1486" s="16" t="s">
        <v>14084</v>
      </c>
      <c r="G1486" s="16" t="s">
        <v>12317</v>
      </c>
      <c r="H1486" s="16" t="s">
        <v>14639</v>
      </c>
      <c r="I1486" s="3">
        <v>41304</v>
      </c>
      <c r="J1486" s="16" t="s">
        <v>12362</v>
      </c>
      <c r="K1486" s="16" t="s">
        <v>12363</v>
      </c>
      <c r="L1486" s="16" t="s">
        <v>12319</v>
      </c>
      <c r="M1486" s="16" t="s">
        <v>12364</v>
      </c>
      <c r="N1486" s="16" t="s">
        <v>14640</v>
      </c>
      <c r="O1486" s="16" t="s">
        <v>12026</v>
      </c>
      <c r="P1486" s="3">
        <v>41304</v>
      </c>
      <c r="Q1486" s="28" t="s">
        <v>455</v>
      </c>
      <c r="R1486" s="16" t="s">
        <v>14641</v>
      </c>
      <c r="S1486" s="16" t="s">
        <v>12365</v>
      </c>
      <c r="T1486" s="16" t="s">
        <v>14834</v>
      </c>
      <c r="U1486" s="16" t="s">
        <v>14944</v>
      </c>
      <c r="V1486" s="16">
        <v>21</v>
      </c>
      <c r="W1486" s="16">
        <v>41</v>
      </c>
      <c r="X1486" s="16">
        <v>46</v>
      </c>
      <c r="Y1486" s="16">
        <v>45</v>
      </c>
      <c r="Z1486" s="16">
        <v>15</v>
      </c>
      <c r="AA1486" s="16">
        <v>20</v>
      </c>
      <c r="AB1486" s="16" t="s">
        <v>455</v>
      </c>
      <c r="AC1486" s="16" t="s">
        <v>455</v>
      </c>
      <c r="AD1486" s="16" t="s">
        <v>455</v>
      </c>
    </row>
    <row r="1487" spans="1:30" s="16" customFormat="1" ht="14.25" customHeight="1">
      <c r="A1487" s="16" t="s">
        <v>14592</v>
      </c>
      <c r="B1487" s="16">
        <v>5108</v>
      </c>
      <c r="C1487" s="3">
        <v>41249</v>
      </c>
      <c r="D1487" s="3">
        <v>41294</v>
      </c>
      <c r="E1487" s="16" t="s">
        <v>1316</v>
      </c>
      <c r="F1487" s="16" t="s">
        <v>14084</v>
      </c>
      <c r="G1487" s="16" t="s">
        <v>12317</v>
      </c>
      <c r="H1487" s="16" t="s">
        <v>455</v>
      </c>
      <c r="I1487" s="16" t="s">
        <v>455</v>
      </c>
      <c r="J1487" s="16" t="s">
        <v>12366</v>
      </c>
      <c r="K1487" s="16" t="s">
        <v>12367</v>
      </c>
      <c r="L1487" s="16" t="s">
        <v>12319</v>
      </c>
      <c r="M1487" s="16" t="s">
        <v>12368</v>
      </c>
      <c r="N1487" s="16" t="s">
        <v>455</v>
      </c>
      <c r="O1487" s="16" t="s">
        <v>455</v>
      </c>
      <c r="P1487" s="16" t="s">
        <v>455</v>
      </c>
      <c r="Q1487" s="16" t="s">
        <v>14593</v>
      </c>
      <c r="R1487" s="16" t="s">
        <v>455</v>
      </c>
      <c r="S1487" s="16" t="s">
        <v>12369</v>
      </c>
      <c r="T1487" s="16" t="s">
        <v>14834</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4.25" customHeight="1">
      <c r="A1488" s="16">
        <v>5107</v>
      </c>
      <c r="B1488" s="16">
        <v>5107</v>
      </c>
      <c r="C1488" s="3">
        <v>41249</v>
      </c>
      <c r="D1488" s="3">
        <v>41294</v>
      </c>
      <c r="E1488" s="16" t="s">
        <v>1307</v>
      </c>
      <c r="F1488" s="16" t="s">
        <v>14084</v>
      </c>
      <c r="G1488" s="16" t="s">
        <v>12317</v>
      </c>
      <c r="H1488" s="16" t="s">
        <v>14142</v>
      </c>
      <c r="I1488" s="3">
        <v>41292</v>
      </c>
      <c r="J1488" s="16" t="s">
        <v>12370</v>
      </c>
      <c r="K1488" s="16" t="s">
        <v>12371</v>
      </c>
      <c r="L1488" s="16" t="s">
        <v>12319</v>
      </c>
      <c r="M1488" s="16" t="s">
        <v>12372</v>
      </c>
      <c r="N1488" s="16" t="s">
        <v>14143</v>
      </c>
      <c r="O1488" s="16" t="s">
        <v>11992</v>
      </c>
      <c r="P1488" s="3">
        <v>41295</v>
      </c>
      <c r="Q1488" s="28" t="s">
        <v>455</v>
      </c>
      <c r="R1488" s="16" t="s">
        <v>14144</v>
      </c>
      <c r="S1488" s="16" t="s">
        <v>12373</v>
      </c>
      <c r="T1488" s="16" t="s">
        <v>14834</v>
      </c>
      <c r="U1488" s="16" t="s">
        <v>14926</v>
      </c>
      <c r="V1488" s="16">
        <v>21</v>
      </c>
      <c r="W1488" s="16">
        <v>43</v>
      </c>
      <c r="X1488" s="16">
        <v>32</v>
      </c>
      <c r="Y1488" s="16">
        <v>45</v>
      </c>
      <c r="Z1488" s="16">
        <v>15</v>
      </c>
      <c r="AA1488" s="16">
        <v>42</v>
      </c>
      <c r="AB1488" s="16" t="s">
        <v>455</v>
      </c>
      <c r="AC1488" s="16" t="s">
        <v>455</v>
      </c>
      <c r="AD1488" s="16" t="s">
        <v>455</v>
      </c>
    </row>
    <row r="1489" spans="1:30" s="16" customFormat="1" ht="14.25" customHeight="1">
      <c r="A1489" s="16">
        <v>5106</v>
      </c>
      <c r="B1489" s="16">
        <v>5106</v>
      </c>
      <c r="C1489" s="3">
        <v>41249</v>
      </c>
      <c r="D1489" s="3">
        <v>41294</v>
      </c>
      <c r="E1489" s="16" t="s">
        <v>1307</v>
      </c>
      <c r="F1489" s="16" t="s">
        <v>14084</v>
      </c>
      <c r="G1489" s="16" t="s">
        <v>12317</v>
      </c>
      <c r="H1489" s="16" t="s">
        <v>14594</v>
      </c>
      <c r="I1489" s="3">
        <v>41300</v>
      </c>
      <c r="J1489" s="16" t="s">
        <v>12374</v>
      </c>
      <c r="K1489" s="16" t="s">
        <v>12375</v>
      </c>
      <c r="L1489" s="16" t="s">
        <v>12319</v>
      </c>
      <c r="M1489" s="16" t="s">
        <v>12376</v>
      </c>
      <c r="N1489" s="16" t="s">
        <v>14595</v>
      </c>
      <c r="O1489" s="16" t="s">
        <v>12026</v>
      </c>
      <c r="P1489" s="3">
        <v>41302</v>
      </c>
      <c r="Q1489" s="28" t="s">
        <v>455</v>
      </c>
      <c r="R1489" s="16" t="s">
        <v>14596</v>
      </c>
      <c r="S1489" s="16" t="s">
        <v>12377</v>
      </c>
      <c r="T1489" s="16" t="s">
        <v>3997</v>
      </c>
      <c r="U1489" s="16" t="s">
        <v>14845</v>
      </c>
      <c r="V1489" s="16">
        <v>21</v>
      </c>
      <c r="W1489" s="16">
        <v>38</v>
      </c>
      <c r="X1489" s="16">
        <v>23</v>
      </c>
      <c r="Y1489" s="16">
        <v>45</v>
      </c>
      <c r="Z1489" s="16">
        <v>21</v>
      </c>
      <c r="AA1489" s="16">
        <v>45</v>
      </c>
      <c r="AB1489" s="16" t="s">
        <v>455</v>
      </c>
      <c r="AC1489" s="16" t="s">
        <v>455</v>
      </c>
      <c r="AD1489" s="16" t="s">
        <v>455</v>
      </c>
    </row>
    <row r="1490" spans="1:30" s="16" customFormat="1" ht="14.25" customHeight="1">
      <c r="A1490" s="16">
        <v>5105</v>
      </c>
      <c r="B1490" s="16">
        <v>5105</v>
      </c>
      <c r="C1490" s="3">
        <v>41249</v>
      </c>
      <c r="D1490" s="3">
        <v>41294</v>
      </c>
      <c r="E1490" s="16" t="s">
        <v>1307</v>
      </c>
      <c r="F1490" s="16" t="s">
        <v>14084</v>
      </c>
      <c r="G1490" s="16" t="s">
        <v>12317</v>
      </c>
      <c r="H1490" s="16" t="s">
        <v>14541</v>
      </c>
      <c r="I1490" s="3">
        <v>41296</v>
      </c>
      <c r="J1490" s="16" t="s">
        <v>12378</v>
      </c>
      <c r="K1490" s="16" t="s">
        <v>12379</v>
      </c>
      <c r="L1490" s="16" t="s">
        <v>12319</v>
      </c>
      <c r="M1490" s="16" t="s">
        <v>13276</v>
      </c>
      <c r="N1490" s="16" t="s">
        <v>14542</v>
      </c>
      <c r="O1490" s="16" t="s">
        <v>12026</v>
      </c>
      <c r="P1490" s="3">
        <v>41298</v>
      </c>
      <c r="Q1490" s="28" t="s">
        <v>455</v>
      </c>
      <c r="R1490" s="16" t="s">
        <v>14543</v>
      </c>
      <c r="S1490" s="16" t="s">
        <v>12380</v>
      </c>
      <c r="T1490" s="16" t="s">
        <v>3997</v>
      </c>
      <c r="U1490" s="16" t="s">
        <v>14908</v>
      </c>
      <c r="V1490" s="16">
        <v>21</v>
      </c>
      <c r="W1490" s="16">
        <v>41</v>
      </c>
      <c r="X1490" s="16">
        <v>33</v>
      </c>
      <c r="Y1490" s="16">
        <v>45</v>
      </c>
      <c r="Z1490" s="16">
        <v>14</v>
      </c>
      <c r="AA1490" s="16">
        <v>53</v>
      </c>
      <c r="AB1490" s="16" t="s">
        <v>455</v>
      </c>
      <c r="AC1490" s="16" t="s">
        <v>455</v>
      </c>
      <c r="AD1490" s="16" t="s">
        <v>455</v>
      </c>
    </row>
    <row r="1491" spans="1:30" s="16" customFormat="1" ht="14.25" customHeight="1">
      <c r="A1491" s="16">
        <v>5104</v>
      </c>
      <c r="B1491" s="16">
        <v>5104</v>
      </c>
      <c r="C1491" s="3">
        <v>41249</v>
      </c>
      <c r="D1491" s="3">
        <v>41294</v>
      </c>
      <c r="E1491" s="16" t="s">
        <v>1307</v>
      </c>
      <c r="F1491" s="16" t="s">
        <v>14084</v>
      </c>
      <c r="G1491" s="16" t="s">
        <v>12317</v>
      </c>
      <c r="H1491" s="16" t="s">
        <v>14642</v>
      </c>
      <c r="I1491" s="3">
        <v>41303</v>
      </c>
      <c r="J1491" s="16" t="s">
        <v>13277</v>
      </c>
      <c r="K1491" s="16" t="s">
        <v>13278</v>
      </c>
      <c r="L1491" s="16" t="s">
        <v>12319</v>
      </c>
      <c r="M1491" s="16" t="s">
        <v>12381</v>
      </c>
      <c r="N1491" s="16" t="s">
        <v>14643</v>
      </c>
      <c r="O1491" s="16" t="s">
        <v>12026</v>
      </c>
      <c r="P1491" s="3">
        <v>41303</v>
      </c>
      <c r="Q1491" s="28" t="s">
        <v>455</v>
      </c>
      <c r="R1491" s="16" t="s">
        <v>14644</v>
      </c>
      <c r="S1491" s="16" t="s">
        <v>12382</v>
      </c>
      <c r="T1491" s="16" t="s">
        <v>3997</v>
      </c>
      <c r="U1491" s="16" t="s">
        <v>14865</v>
      </c>
      <c r="V1491" s="16">
        <v>21</v>
      </c>
      <c r="W1491" s="16">
        <v>41</v>
      </c>
      <c r="X1491" s="16">
        <v>3</v>
      </c>
      <c r="Y1491" s="16">
        <v>45</v>
      </c>
      <c r="Z1491" s="16">
        <v>15</v>
      </c>
      <c r="AA1491" s="16">
        <v>88</v>
      </c>
      <c r="AB1491" s="16" t="s">
        <v>455</v>
      </c>
      <c r="AC1491" s="16" t="s">
        <v>455</v>
      </c>
      <c r="AD1491" s="16" t="s">
        <v>455</v>
      </c>
    </row>
    <row r="1492" spans="1:30" s="16" customFormat="1" ht="14.25" customHeight="1">
      <c r="A1492" s="16">
        <v>5103</v>
      </c>
      <c r="B1492" s="16">
        <v>5103</v>
      </c>
      <c r="C1492" s="3">
        <v>41249</v>
      </c>
      <c r="D1492" s="3">
        <v>41294</v>
      </c>
      <c r="E1492" s="16" t="s">
        <v>1307</v>
      </c>
      <c r="F1492" s="16" t="s">
        <v>14084</v>
      </c>
      <c r="G1492" s="16" t="s">
        <v>12317</v>
      </c>
      <c r="H1492" s="16" t="s">
        <v>14597</v>
      </c>
      <c r="I1492" s="3">
        <v>41302</v>
      </c>
      <c r="J1492" s="16" t="s">
        <v>12383</v>
      </c>
      <c r="K1492" s="16" t="s">
        <v>13279</v>
      </c>
      <c r="L1492" s="16" t="s">
        <v>12319</v>
      </c>
      <c r="M1492" s="16" t="s">
        <v>12384</v>
      </c>
      <c r="N1492" s="16" t="s">
        <v>14598</v>
      </c>
      <c r="O1492" s="16" t="s">
        <v>12026</v>
      </c>
      <c r="P1492" s="3">
        <v>41302</v>
      </c>
      <c r="Q1492" s="28" t="s">
        <v>455</v>
      </c>
      <c r="R1492" s="16" t="s">
        <v>14599</v>
      </c>
      <c r="S1492" s="16" t="s">
        <v>12385</v>
      </c>
      <c r="T1492" s="16" t="s">
        <v>14834</v>
      </c>
      <c r="U1492" s="16" t="s">
        <v>14969</v>
      </c>
      <c r="V1492" s="16">
        <v>21</v>
      </c>
      <c r="W1492" s="16">
        <v>41</v>
      </c>
      <c r="X1492" s="16">
        <v>12</v>
      </c>
      <c r="Y1492" s="16">
        <v>45</v>
      </c>
      <c r="Z1492" s="16">
        <v>14</v>
      </c>
      <c r="AA1492" s="16">
        <v>87</v>
      </c>
      <c r="AB1492" s="16" t="s">
        <v>455</v>
      </c>
      <c r="AC1492" s="16" t="s">
        <v>455</v>
      </c>
      <c r="AD1492" s="16" t="s">
        <v>455</v>
      </c>
    </row>
    <row r="1493" spans="1:30" s="16" customFormat="1" ht="14.25" customHeight="1">
      <c r="A1493" s="16">
        <v>5102</v>
      </c>
      <c r="B1493" s="16">
        <v>5102</v>
      </c>
      <c r="C1493" s="3">
        <v>41249</v>
      </c>
      <c r="D1493" s="3">
        <v>41294</v>
      </c>
      <c r="E1493" s="16" t="s">
        <v>1307</v>
      </c>
      <c r="F1493" s="16" t="s">
        <v>14084</v>
      </c>
      <c r="G1493" s="16" t="s">
        <v>12317</v>
      </c>
      <c r="H1493" s="16" t="s">
        <v>14645</v>
      </c>
      <c r="I1493" s="3">
        <v>41304</v>
      </c>
      <c r="J1493" s="16" t="s">
        <v>12386</v>
      </c>
      <c r="K1493" s="16" t="s">
        <v>12387</v>
      </c>
      <c r="L1493" s="16" t="s">
        <v>12319</v>
      </c>
      <c r="M1493" s="16" t="s">
        <v>12388</v>
      </c>
      <c r="N1493" s="16" t="s">
        <v>14646</v>
      </c>
      <c r="O1493" s="16" t="s">
        <v>11992</v>
      </c>
      <c r="P1493" s="3">
        <v>41341</v>
      </c>
      <c r="Q1493" s="28" t="s">
        <v>455</v>
      </c>
      <c r="R1493" s="16" t="s">
        <v>14647</v>
      </c>
      <c r="S1493" s="16" t="s">
        <v>12389</v>
      </c>
      <c r="T1493" s="16" t="s">
        <v>3997</v>
      </c>
      <c r="U1493" s="16" t="s">
        <v>15153</v>
      </c>
      <c r="V1493" s="16">
        <v>21</v>
      </c>
      <c r="W1493" s="16">
        <v>41</v>
      </c>
      <c r="X1493" s="16">
        <v>37</v>
      </c>
      <c r="Y1493" s="16">
        <v>45</v>
      </c>
      <c r="Z1493" s="16">
        <v>15</v>
      </c>
      <c r="AA1493" s="16">
        <v>29</v>
      </c>
      <c r="AB1493" s="16" t="s">
        <v>455</v>
      </c>
      <c r="AC1493" s="16" t="s">
        <v>455</v>
      </c>
      <c r="AD1493" s="16" t="s">
        <v>455</v>
      </c>
    </row>
    <row r="1494" spans="1:30" s="16" customFormat="1" ht="14.25" customHeight="1">
      <c r="A1494" s="16">
        <v>5101</v>
      </c>
      <c r="B1494" s="16">
        <v>5101</v>
      </c>
      <c r="C1494" s="3">
        <v>41249</v>
      </c>
      <c r="D1494" s="3">
        <v>41294</v>
      </c>
      <c r="E1494" s="16" t="s">
        <v>1307</v>
      </c>
      <c r="F1494" s="16" t="s">
        <v>14084</v>
      </c>
      <c r="G1494" s="16" t="s">
        <v>12317</v>
      </c>
      <c r="H1494" s="16" t="s">
        <v>14600</v>
      </c>
      <c r="I1494" s="3">
        <v>41300</v>
      </c>
      <c r="J1494" s="16" t="s">
        <v>12374</v>
      </c>
      <c r="K1494" s="16" t="s">
        <v>12390</v>
      </c>
      <c r="L1494" s="16" t="s">
        <v>12391</v>
      </c>
      <c r="M1494" s="16" t="s">
        <v>12392</v>
      </c>
      <c r="N1494" s="16" t="s">
        <v>14601</v>
      </c>
      <c r="O1494" s="16" t="s">
        <v>12026</v>
      </c>
      <c r="P1494" s="3">
        <v>41302</v>
      </c>
      <c r="Q1494" s="28" t="s">
        <v>455</v>
      </c>
      <c r="R1494" s="16" t="s">
        <v>14602</v>
      </c>
      <c r="S1494" s="16" t="s">
        <v>12393</v>
      </c>
      <c r="T1494" s="16" t="s">
        <v>14834</v>
      </c>
      <c r="U1494" s="16" t="s">
        <v>14926</v>
      </c>
      <c r="V1494" s="16">
        <v>21</v>
      </c>
      <c r="W1494" s="16">
        <v>40</v>
      </c>
      <c r="X1494" s="16">
        <v>50</v>
      </c>
      <c r="Y1494" s="16">
        <v>45</v>
      </c>
      <c r="Z1494" s="16">
        <v>19</v>
      </c>
      <c r="AA1494" s="16">
        <v>47</v>
      </c>
      <c r="AB1494" s="16" t="s">
        <v>455</v>
      </c>
      <c r="AC1494" s="16" t="s">
        <v>455</v>
      </c>
      <c r="AD1494" s="16" t="s">
        <v>455</v>
      </c>
    </row>
    <row r="1495" spans="1:30" s="16" customFormat="1" ht="14.25" customHeight="1">
      <c r="A1495" s="16">
        <v>5100</v>
      </c>
      <c r="B1495" s="16">
        <v>5100</v>
      </c>
      <c r="C1495" s="3">
        <v>41249</v>
      </c>
      <c r="D1495" s="3">
        <v>41294</v>
      </c>
      <c r="E1495" s="16" t="s">
        <v>1307</v>
      </c>
      <c r="F1495" s="16" t="s">
        <v>14084</v>
      </c>
      <c r="G1495" s="16" t="s">
        <v>12394</v>
      </c>
      <c r="H1495" s="16" t="s">
        <v>14648</v>
      </c>
      <c r="I1495" s="3">
        <v>41304</v>
      </c>
      <c r="J1495" s="16" t="s">
        <v>12395</v>
      </c>
      <c r="K1495" s="16" t="s">
        <v>12396</v>
      </c>
      <c r="L1495" s="16" t="s">
        <v>12397</v>
      </c>
      <c r="M1495" s="16" t="s">
        <v>12398</v>
      </c>
      <c r="N1495" s="16" t="s">
        <v>14771</v>
      </c>
      <c r="O1495" s="16" t="s">
        <v>13090</v>
      </c>
      <c r="P1495" s="3">
        <v>41305</v>
      </c>
      <c r="Q1495" s="28" t="s">
        <v>455</v>
      </c>
      <c r="R1495" s="16" t="s">
        <v>14649</v>
      </c>
      <c r="S1495" s="16" t="s">
        <v>12399</v>
      </c>
      <c r="T1495" s="16" t="s">
        <v>14834</v>
      </c>
      <c r="U1495" s="16" t="s">
        <v>14926</v>
      </c>
      <c r="V1495" s="16">
        <v>22</v>
      </c>
      <c r="W1495" s="16">
        <v>22</v>
      </c>
      <c r="X1495" s="16">
        <v>16</v>
      </c>
      <c r="Y1495" s="16">
        <v>46</v>
      </c>
      <c r="Z1495" s="16">
        <v>5</v>
      </c>
      <c r="AA1495" s="16">
        <v>45</v>
      </c>
      <c r="AB1495" s="16" t="s">
        <v>455</v>
      </c>
      <c r="AC1495" s="16" t="s">
        <v>455</v>
      </c>
      <c r="AD1495" s="16" t="s">
        <v>455</v>
      </c>
    </row>
    <row r="1496" spans="1:30" s="16" customFormat="1" ht="14.25" customHeight="1">
      <c r="A1496" s="16">
        <v>5099</v>
      </c>
      <c r="B1496" s="16">
        <v>5099</v>
      </c>
      <c r="C1496" s="3">
        <v>41249</v>
      </c>
      <c r="D1496" s="3">
        <v>41294</v>
      </c>
      <c r="E1496" s="16" t="s">
        <v>1307</v>
      </c>
      <c r="F1496" s="16" t="s">
        <v>1308</v>
      </c>
      <c r="G1496" s="16" t="s">
        <v>12400</v>
      </c>
      <c r="H1496" s="16" t="s">
        <v>17058</v>
      </c>
      <c r="I1496" s="3">
        <v>41344</v>
      </c>
      <c r="J1496" s="16" t="s">
        <v>12401</v>
      </c>
      <c r="K1496" s="16" t="s">
        <v>12402</v>
      </c>
      <c r="L1496" s="16" t="s">
        <v>12403</v>
      </c>
      <c r="M1496" s="16" t="s">
        <v>12404</v>
      </c>
      <c r="N1496" s="16" t="s">
        <v>17543</v>
      </c>
      <c r="O1496" s="16" t="s">
        <v>17515</v>
      </c>
      <c r="P1496" s="3">
        <v>41383</v>
      </c>
      <c r="Q1496" s="28" t="s">
        <v>455</v>
      </c>
      <c r="R1496" s="16" t="s">
        <v>17059</v>
      </c>
      <c r="S1496" s="16" t="s">
        <v>12405</v>
      </c>
      <c r="T1496" s="16" t="s">
        <v>14834</v>
      </c>
      <c r="U1496" s="16" t="s">
        <v>14969</v>
      </c>
      <c r="V1496" s="16">
        <v>21</v>
      </c>
      <c r="W1496" s="16">
        <v>10</v>
      </c>
      <c r="X1496" s="16">
        <v>60</v>
      </c>
      <c r="Y1496" s="16">
        <v>43</v>
      </c>
      <c r="Z1496" s="16">
        <v>1</v>
      </c>
      <c r="AA1496" s="16">
        <v>55</v>
      </c>
      <c r="AB1496" s="16" t="s">
        <v>455</v>
      </c>
      <c r="AC1496" s="16" t="s">
        <v>455</v>
      </c>
      <c r="AD1496" s="16" t="s">
        <v>455</v>
      </c>
    </row>
    <row r="1497" spans="1:30" s="16" customFormat="1" ht="14.25" customHeight="1">
      <c r="A1497" s="16" t="s">
        <v>20232</v>
      </c>
      <c r="B1497" s="16">
        <v>5098</v>
      </c>
      <c r="C1497" s="3">
        <v>41249</v>
      </c>
      <c r="D1497" s="3">
        <v>41330</v>
      </c>
      <c r="E1497" s="16" t="s">
        <v>1370</v>
      </c>
      <c r="F1497" s="16" t="s">
        <v>14084</v>
      </c>
      <c r="G1497" s="16" t="s">
        <v>12406</v>
      </c>
      <c r="H1497" s="16" t="s">
        <v>15330</v>
      </c>
      <c r="I1497" s="3">
        <v>41330</v>
      </c>
      <c r="J1497" s="16" t="s">
        <v>12407</v>
      </c>
      <c r="K1497" s="16" t="s">
        <v>12408</v>
      </c>
      <c r="L1497" s="16" t="s">
        <v>12409</v>
      </c>
      <c r="M1497" s="16" t="s">
        <v>12410</v>
      </c>
      <c r="N1497" s="16" t="s">
        <v>15331</v>
      </c>
      <c r="O1497" s="16" t="s">
        <v>12026</v>
      </c>
      <c r="P1497" s="16" t="s">
        <v>455</v>
      </c>
      <c r="Q1497" s="16" t="s">
        <v>14772</v>
      </c>
      <c r="R1497" s="16" t="s">
        <v>15332</v>
      </c>
      <c r="S1497" s="16" t="s">
        <v>12411</v>
      </c>
      <c r="T1497" s="16" t="s">
        <v>14834</v>
      </c>
      <c r="U1497" s="16" t="s">
        <v>15010</v>
      </c>
      <c r="V1497" s="16">
        <v>18</v>
      </c>
      <c r="W1497" s="16">
        <v>36</v>
      </c>
      <c r="X1497" s="16">
        <v>5</v>
      </c>
      <c r="Y1497" s="16">
        <v>43</v>
      </c>
      <c r="Z1497" s="16">
        <v>22</v>
      </c>
      <c r="AA1497" s="16">
        <v>45</v>
      </c>
      <c r="AB1497" s="16" t="s">
        <v>455</v>
      </c>
      <c r="AC1497" s="16" t="s">
        <v>455</v>
      </c>
      <c r="AD1497" s="16" t="s">
        <v>455</v>
      </c>
    </row>
    <row r="1498" spans="1:30" s="16" customFormat="1" ht="14.25" customHeight="1">
      <c r="A1498" s="16">
        <v>5097</v>
      </c>
      <c r="B1498" s="16">
        <v>5097</v>
      </c>
      <c r="C1498" s="3">
        <v>41249</v>
      </c>
      <c r="D1498" s="3">
        <v>41326</v>
      </c>
      <c r="E1498" s="16" t="s">
        <v>1307</v>
      </c>
      <c r="F1498" s="16" t="s">
        <v>14084</v>
      </c>
      <c r="G1498" s="16" t="s">
        <v>12406</v>
      </c>
      <c r="H1498" s="16" t="s">
        <v>15333</v>
      </c>
      <c r="I1498" s="3">
        <v>41326</v>
      </c>
      <c r="J1498" s="16" t="s">
        <v>12412</v>
      </c>
      <c r="K1498" s="16" t="s">
        <v>12413</v>
      </c>
      <c r="L1498" s="16" t="s">
        <v>12409</v>
      </c>
      <c r="M1498" s="16" t="s">
        <v>12414</v>
      </c>
      <c r="N1498" s="16" t="s">
        <v>15334</v>
      </c>
      <c r="O1498" s="16" t="s">
        <v>12026</v>
      </c>
      <c r="P1498" s="3">
        <v>41332</v>
      </c>
      <c r="Q1498" s="16" t="s">
        <v>14773</v>
      </c>
      <c r="R1498" s="16" t="s">
        <v>15335</v>
      </c>
      <c r="S1498" s="16" t="s">
        <v>12415</v>
      </c>
      <c r="T1498" s="16" t="s">
        <v>14834</v>
      </c>
      <c r="U1498" s="16" t="s">
        <v>15044</v>
      </c>
      <c r="V1498" s="16">
        <v>18</v>
      </c>
      <c r="W1498" s="16">
        <v>36</v>
      </c>
      <c r="X1498" s="16">
        <v>20</v>
      </c>
      <c r="Y1498" s="16">
        <v>43</v>
      </c>
      <c r="Z1498" s="16">
        <v>22</v>
      </c>
      <c r="AA1498" s="16">
        <v>85</v>
      </c>
      <c r="AB1498" s="16" t="s">
        <v>455</v>
      </c>
      <c r="AC1498" s="16" t="s">
        <v>455</v>
      </c>
      <c r="AD1498" s="16" t="s">
        <v>455</v>
      </c>
    </row>
    <row r="1499" spans="1:30" s="16" customFormat="1" ht="14.25" customHeight="1">
      <c r="A1499" s="16">
        <v>5096</v>
      </c>
      <c r="B1499" s="16">
        <v>5096</v>
      </c>
      <c r="C1499" s="3">
        <v>41249</v>
      </c>
      <c r="D1499" s="3">
        <v>41327</v>
      </c>
      <c r="E1499" s="16" t="s">
        <v>1307</v>
      </c>
      <c r="F1499" s="16" t="s">
        <v>14084</v>
      </c>
      <c r="G1499" s="16" t="s">
        <v>12406</v>
      </c>
      <c r="H1499" s="16" t="s">
        <v>15336</v>
      </c>
      <c r="I1499" s="3">
        <v>41327</v>
      </c>
      <c r="J1499" s="16" t="s">
        <v>12412</v>
      </c>
      <c r="K1499" s="16" t="s">
        <v>12416</v>
      </c>
      <c r="L1499" s="16" t="s">
        <v>12409</v>
      </c>
      <c r="M1499" s="16" t="s">
        <v>12414</v>
      </c>
      <c r="N1499" s="16" t="s">
        <v>15337</v>
      </c>
      <c r="O1499" s="16" t="s">
        <v>12026</v>
      </c>
      <c r="P1499" s="3">
        <v>41334</v>
      </c>
      <c r="Q1499" s="16" t="s">
        <v>14774</v>
      </c>
      <c r="R1499" s="16" t="s">
        <v>15338</v>
      </c>
      <c r="S1499" s="16" t="s">
        <v>12417</v>
      </c>
      <c r="T1499" s="16" t="s">
        <v>14834</v>
      </c>
      <c r="U1499" s="16" t="s">
        <v>15339</v>
      </c>
      <c r="V1499" s="16">
        <v>18</v>
      </c>
      <c r="W1499" s="16">
        <v>41</v>
      </c>
      <c r="X1499" s="16">
        <v>42</v>
      </c>
      <c r="Y1499" s="16">
        <v>43</v>
      </c>
      <c r="Z1499" s="16">
        <v>26</v>
      </c>
      <c r="AA1499" s="16">
        <v>16</v>
      </c>
      <c r="AB1499" s="16" t="s">
        <v>455</v>
      </c>
      <c r="AC1499" s="16" t="s">
        <v>455</v>
      </c>
      <c r="AD1499" s="16" t="s">
        <v>455</v>
      </c>
    </row>
    <row r="1500" spans="1:30" s="16" customFormat="1" ht="14.25" customHeight="1">
      <c r="A1500" s="16">
        <v>5095</v>
      </c>
      <c r="B1500" s="16">
        <v>5095</v>
      </c>
      <c r="C1500" s="3">
        <v>41249</v>
      </c>
      <c r="D1500" s="3">
        <v>41399</v>
      </c>
      <c r="E1500" s="16" t="s">
        <v>1307</v>
      </c>
      <c r="F1500" s="16" t="s">
        <v>14084</v>
      </c>
      <c r="G1500" s="16" t="s">
        <v>12406</v>
      </c>
      <c r="H1500" s="16" t="s">
        <v>19915</v>
      </c>
      <c r="I1500" s="3">
        <v>41449</v>
      </c>
      <c r="J1500" s="16" t="s">
        <v>12418</v>
      </c>
      <c r="K1500" s="16" t="s">
        <v>19916</v>
      </c>
      <c r="L1500" s="16" t="s">
        <v>12409</v>
      </c>
      <c r="M1500" s="16" t="s">
        <v>12414</v>
      </c>
      <c r="N1500" s="16" t="s">
        <v>19917</v>
      </c>
      <c r="O1500" s="16" t="s">
        <v>19303</v>
      </c>
      <c r="P1500" s="3">
        <v>41450</v>
      </c>
      <c r="Q1500" s="28" t="s">
        <v>16316</v>
      </c>
      <c r="R1500" s="16" t="s">
        <v>19918</v>
      </c>
      <c r="S1500" s="16" t="s">
        <v>12419</v>
      </c>
      <c r="T1500" s="16" t="s">
        <v>14834</v>
      </c>
      <c r="U1500" s="16" t="s">
        <v>15044</v>
      </c>
      <c r="V1500" s="16">
        <v>18</v>
      </c>
      <c r="W1500" s="16">
        <v>36</v>
      </c>
      <c r="X1500" s="16">
        <v>32</v>
      </c>
      <c r="Y1500" s="16">
        <v>43</v>
      </c>
      <c r="Z1500" s="16">
        <v>22</v>
      </c>
      <c r="AA1500" s="16">
        <v>98</v>
      </c>
      <c r="AB1500" s="16" t="s">
        <v>455</v>
      </c>
      <c r="AC1500" s="16" t="s">
        <v>455</v>
      </c>
      <c r="AD1500" s="16" t="s">
        <v>455</v>
      </c>
    </row>
    <row r="1501" spans="1:30" s="16" customFormat="1" ht="14.25" customHeight="1">
      <c r="A1501" s="16">
        <v>5094</v>
      </c>
      <c r="B1501" s="16">
        <v>5094</v>
      </c>
      <c r="C1501" s="3">
        <v>41249</v>
      </c>
      <c r="D1501" s="3">
        <v>41343</v>
      </c>
      <c r="E1501" s="16" t="s">
        <v>1307</v>
      </c>
      <c r="F1501" s="16" t="s">
        <v>14084</v>
      </c>
      <c r="G1501" s="16" t="s">
        <v>12406</v>
      </c>
      <c r="H1501" s="16" t="s">
        <v>19198</v>
      </c>
      <c r="I1501" s="3">
        <v>41414</v>
      </c>
      <c r="J1501" s="16" t="s">
        <v>12412</v>
      </c>
      <c r="K1501" s="16" t="s">
        <v>12420</v>
      </c>
      <c r="L1501" s="16" t="s">
        <v>12409</v>
      </c>
      <c r="M1501" s="16" t="s">
        <v>12414</v>
      </c>
      <c r="N1501" s="16" t="s">
        <v>19230</v>
      </c>
      <c r="O1501" s="16" t="s">
        <v>19231</v>
      </c>
      <c r="P1501" s="3">
        <v>41415</v>
      </c>
      <c r="Q1501" s="28" t="s">
        <v>18004</v>
      </c>
      <c r="R1501" s="16" t="s">
        <v>12421</v>
      </c>
      <c r="S1501" s="16" t="s">
        <v>12421</v>
      </c>
      <c r="T1501" s="16" t="s">
        <v>14834</v>
      </c>
      <c r="U1501" s="16" t="s">
        <v>19232</v>
      </c>
      <c r="V1501" s="16">
        <v>18</v>
      </c>
      <c r="W1501" s="16">
        <v>36</v>
      </c>
      <c r="X1501" s="16">
        <v>20</v>
      </c>
      <c r="Y1501" s="16">
        <v>43</v>
      </c>
      <c r="Z1501" s="16">
        <v>22</v>
      </c>
      <c r="AA1501" s="16">
        <v>85</v>
      </c>
      <c r="AB1501" s="16" t="s">
        <v>455</v>
      </c>
      <c r="AC1501" s="16" t="s">
        <v>455</v>
      </c>
      <c r="AD1501" s="16" t="s">
        <v>455</v>
      </c>
    </row>
    <row r="1502" spans="1:30" s="16" customFormat="1" ht="14.25" customHeight="1">
      <c r="A1502" s="16">
        <v>5093</v>
      </c>
      <c r="B1502" s="16">
        <v>5093</v>
      </c>
      <c r="C1502" s="3">
        <v>41249</v>
      </c>
      <c r="D1502" s="3">
        <v>41331</v>
      </c>
      <c r="E1502" s="16" t="s">
        <v>1307</v>
      </c>
      <c r="F1502" s="16" t="s">
        <v>14084</v>
      </c>
      <c r="G1502" s="16" t="s">
        <v>12406</v>
      </c>
      <c r="H1502" s="16" t="s">
        <v>15407</v>
      </c>
      <c r="I1502" s="3">
        <v>41331</v>
      </c>
      <c r="J1502" s="16" t="s">
        <v>12412</v>
      </c>
      <c r="K1502" s="16" t="s">
        <v>12422</v>
      </c>
      <c r="L1502" s="16" t="s">
        <v>12409</v>
      </c>
      <c r="M1502" s="16" t="s">
        <v>12414</v>
      </c>
      <c r="N1502" s="16" t="s">
        <v>15408</v>
      </c>
      <c r="O1502" s="16" t="s">
        <v>12026</v>
      </c>
      <c r="P1502" s="3">
        <v>41332</v>
      </c>
      <c r="Q1502" s="16" t="s">
        <v>14775</v>
      </c>
      <c r="R1502" s="16" t="s">
        <v>15409</v>
      </c>
      <c r="S1502" s="16" t="s">
        <v>12423</v>
      </c>
      <c r="T1502" s="16" t="s">
        <v>14834</v>
      </c>
      <c r="U1502" s="16" t="s">
        <v>14853</v>
      </c>
      <c r="V1502" s="16">
        <v>18</v>
      </c>
      <c r="W1502" s="16">
        <v>33</v>
      </c>
      <c r="X1502" s="16">
        <v>54</v>
      </c>
      <c r="Y1502" s="16">
        <v>43</v>
      </c>
      <c r="Z1502" s="16">
        <v>31</v>
      </c>
      <c r="AA1502" s="16">
        <v>31</v>
      </c>
      <c r="AB1502" s="16" t="s">
        <v>455</v>
      </c>
      <c r="AC1502" s="16" t="s">
        <v>455</v>
      </c>
      <c r="AD1502" s="16" t="s">
        <v>455</v>
      </c>
    </row>
    <row r="1503" spans="1:30" s="16" customFormat="1" ht="14.25" customHeight="1">
      <c r="A1503" s="16">
        <v>5092</v>
      </c>
      <c r="B1503" s="16">
        <v>5092</v>
      </c>
      <c r="C1503" s="3">
        <v>41249</v>
      </c>
      <c r="D1503" s="3">
        <v>41330</v>
      </c>
      <c r="E1503" s="16" t="s">
        <v>1307</v>
      </c>
      <c r="F1503" s="16" t="s">
        <v>14084</v>
      </c>
      <c r="G1503" s="16" t="s">
        <v>12406</v>
      </c>
      <c r="H1503" s="16" t="s">
        <v>15340</v>
      </c>
      <c r="I1503" s="3">
        <v>41330</v>
      </c>
      <c r="J1503" s="16" t="s">
        <v>12424</v>
      </c>
      <c r="K1503" s="16" t="s">
        <v>12425</v>
      </c>
      <c r="L1503" s="16" t="s">
        <v>12409</v>
      </c>
      <c r="M1503" s="16" t="s">
        <v>12414</v>
      </c>
      <c r="N1503" s="16" t="s">
        <v>15341</v>
      </c>
      <c r="O1503" s="16" t="s">
        <v>12026</v>
      </c>
      <c r="P1503" s="3">
        <v>41332</v>
      </c>
      <c r="Q1503" s="16" t="s">
        <v>14776</v>
      </c>
      <c r="R1503" s="16" t="s">
        <v>15342</v>
      </c>
      <c r="S1503" s="16" t="s">
        <v>12426</v>
      </c>
      <c r="T1503" s="16" t="s">
        <v>14834</v>
      </c>
      <c r="U1503" s="16" t="s">
        <v>15044</v>
      </c>
      <c r="V1503" s="16">
        <v>18</v>
      </c>
      <c r="W1503" s="16">
        <v>35</v>
      </c>
      <c r="X1503" s="16">
        <v>60</v>
      </c>
      <c r="Y1503" s="16">
        <v>43</v>
      </c>
      <c r="Z1503" s="16">
        <v>23</v>
      </c>
      <c r="AA1503" s="16">
        <v>62</v>
      </c>
      <c r="AB1503" s="16" t="s">
        <v>455</v>
      </c>
      <c r="AC1503" s="16" t="s">
        <v>455</v>
      </c>
      <c r="AD1503" s="16" t="s">
        <v>455</v>
      </c>
    </row>
    <row r="1504" spans="1:30" s="16" customFormat="1" ht="14.25" customHeight="1">
      <c r="A1504" s="16">
        <v>5091</v>
      </c>
      <c r="B1504" s="16">
        <v>5091</v>
      </c>
      <c r="C1504" s="3">
        <v>41249</v>
      </c>
      <c r="D1504" s="3">
        <v>41330</v>
      </c>
      <c r="E1504" s="16" t="s">
        <v>1307</v>
      </c>
      <c r="F1504" s="16" t="s">
        <v>14084</v>
      </c>
      <c r="G1504" s="16" t="s">
        <v>12406</v>
      </c>
      <c r="H1504" s="16" t="s">
        <v>15410</v>
      </c>
      <c r="I1504" s="3">
        <v>41330</v>
      </c>
      <c r="J1504" s="16" t="s">
        <v>15668</v>
      </c>
      <c r="K1504" s="16" t="s">
        <v>12427</v>
      </c>
      <c r="L1504" s="16" t="s">
        <v>12409</v>
      </c>
      <c r="M1504" s="16">
        <v>3888075406</v>
      </c>
      <c r="N1504" s="16" t="s">
        <v>15411</v>
      </c>
      <c r="O1504" s="16" t="s">
        <v>12026</v>
      </c>
      <c r="P1504" s="3">
        <v>41332</v>
      </c>
      <c r="Q1504" s="16" t="s">
        <v>14777</v>
      </c>
      <c r="R1504" s="16" t="s">
        <v>15412</v>
      </c>
      <c r="S1504" s="16" t="s">
        <v>12428</v>
      </c>
      <c r="T1504" s="16" t="s">
        <v>14834</v>
      </c>
      <c r="U1504" s="16" t="s">
        <v>14853</v>
      </c>
      <c r="V1504" s="16">
        <v>18</v>
      </c>
      <c r="W1504" s="16">
        <v>25</v>
      </c>
      <c r="X1504" s="16">
        <v>19</v>
      </c>
      <c r="Y1504" s="16">
        <v>43</v>
      </c>
      <c r="Z1504" s="16">
        <v>29</v>
      </c>
      <c r="AA1504" s="16">
        <v>49</v>
      </c>
      <c r="AB1504" s="16" t="s">
        <v>455</v>
      </c>
      <c r="AC1504" s="16" t="s">
        <v>455</v>
      </c>
      <c r="AD1504" s="16" t="s">
        <v>455</v>
      </c>
    </row>
    <row r="1505" spans="1:30" s="16" customFormat="1" ht="14.25" customHeight="1">
      <c r="A1505" s="16">
        <v>5090</v>
      </c>
      <c r="B1505" s="16">
        <v>5090</v>
      </c>
      <c r="C1505" s="3">
        <v>41249</v>
      </c>
      <c r="D1505" s="3">
        <v>41330</v>
      </c>
      <c r="E1505" s="16" t="s">
        <v>1307</v>
      </c>
      <c r="F1505" s="16" t="s">
        <v>14084</v>
      </c>
      <c r="G1505" s="16" t="s">
        <v>12406</v>
      </c>
      <c r="H1505" s="16" t="s">
        <v>15413</v>
      </c>
      <c r="I1505" s="3">
        <v>41330</v>
      </c>
      <c r="J1505" s="16" t="s">
        <v>12424</v>
      </c>
      <c r="K1505" s="16" t="s">
        <v>12429</v>
      </c>
      <c r="L1505" s="16" t="s">
        <v>12409</v>
      </c>
      <c r="M1505" s="16" t="s">
        <v>12414</v>
      </c>
      <c r="N1505" s="16" t="s">
        <v>15414</v>
      </c>
      <c r="O1505" s="16" t="s">
        <v>12026</v>
      </c>
      <c r="P1505" s="3">
        <v>41332</v>
      </c>
      <c r="Q1505" s="16" t="s">
        <v>14778</v>
      </c>
      <c r="R1505" s="16" t="s">
        <v>15415</v>
      </c>
      <c r="S1505" s="16" t="s">
        <v>12430</v>
      </c>
      <c r="T1505" s="16" t="s">
        <v>14834</v>
      </c>
      <c r="U1505" s="16" t="s">
        <v>14853</v>
      </c>
      <c r="V1505" s="16">
        <v>18</v>
      </c>
      <c r="W1505" s="16">
        <v>28</v>
      </c>
      <c r="X1505" s="16">
        <v>32</v>
      </c>
      <c r="Y1505" s="16">
        <v>43</v>
      </c>
      <c r="Z1505" s="16">
        <v>29</v>
      </c>
      <c r="AA1505" s="16">
        <v>56</v>
      </c>
      <c r="AB1505" s="16" t="s">
        <v>455</v>
      </c>
      <c r="AC1505" s="16" t="s">
        <v>455</v>
      </c>
      <c r="AD1505" s="16" t="s">
        <v>455</v>
      </c>
    </row>
    <row r="1506" spans="1:30" s="16" customFormat="1" ht="14.25" customHeight="1">
      <c r="A1506" s="16">
        <v>5086</v>
      </c>
      <c r="B1506" s="16">
        <v>5086</v>
      </c>
      <c r="C1506" s="3">
        <v>41249</v>
      </c>
      <c r="D1506" s="3">
        <v>41294</v>
      </c>
      <c r="E1506" s="16" t="s">
        <v>1307</v>
      </c>
      <c r="F1506" s="16" t="s">
        <v>14084</v>
      </c>
      <c r="G1506" s="16" t="s">
        <v>12431</v>
      </c>
      <c r="H1506" s="16" t="s">
        <v>15724</v>
      </c>
      <c r="I1506" s="3">
        <v>41313</v>
      </c>
      <c r="J1506" s="16" t="s">
        <v>12432</v>
      </c>
      <c r="K1506" s="16" t="s">
        <v>13280</v>
      </c>
      <c r="L1506" s="16" t="s">
        <v>12433</v>
      </c>
      <c r="M1506" s="16">
        <v>3138561064</v>
      </c>
      <c r="N1506" s="16" t="s">
        <v>15725</v>
      </c>
      <c r="O1506" s="16" t="s">
        <v>15726</v>
      </c>
      <c r="P1506" s="3">
        <v>41352</v>
      </c>
      <c r="Q1506" s="16" t="s">
        <v>455</v>
      </c>
      <c r="R1506" s="16" t="s">
        <v>15727</v>
      </c>
      <c r="S1506" s="16" t="s">
        <v>12434</v>
      </c>
      <c r="T1506" s="16" t="s">
        <v>14834</v>
      </c>
      <c r="U1506" s="16" t="s">
        <v>15728</v>
      </c>
      <c r="V1506" s="16">
        <v>19</v>
      </c>
      <c r="W1506" s="16">
        <v>52</v>
      </c>
      <c r="X1506" s="16">
        <v>35</v>
      </c>
      <c r="Y1506" s="16">
        <v>42</v>
      </c>
      <c r="Z1506" s="16">
        <v>58</v>
      </c>
      <c r="AA1506" s="16">
        <v>18</v>
      </c>
      <c r="AB1506" s="16" t="s">
        <v>455</v>
      </c>
      <c r="AC1506" s="16" t="s">
        <v>455</v>
      </c>
      <c r="AD1506" s="16" t="s">
        <v>455</v>
      </c>
    </row>
    <row r="1507" spans="1:30" s="16" customFormat="1" ht="14.25" customHeight="1">
      <c r="A1507" s="16">
        <v>5085</v>
      </c>
      <c r="B1507" s="16">
        <v>5085</v>
      </c>
      <c r="C1507" s="3">
        <v>41249</v>
      </c>
      <c r="D1507" s="3">
        <v>41294</v>
      </c>
      <c r="E1507" s="16" t="s">
        <v>1316</v>
      </c>
      <c r="F1507" s="16" t="s">
        <v>14084</v>
      </c>
      <c r="G1507" s="16" t="s">
        <v>8650</v>
      </c>
      <c r="H1507" s="16" t="s">
        <v>455</v>
      </c>
      <c r="I1507" s="16" t="s">
        <v>455</v>
      </c>
      <c r="J1507" s="16" t="s">
        <v>12432</v>
      </c>
      <c r="K1507" s="16" t="s">
        <v>13282</v>
      </c>
      <c r="L1507" s="16" t="s">
        <v>12433</v>
      </c>
      <c r="M1507" s="16" t="s">
        <v>13281</v>
      </c>
      <c r="N1507" s="16" t="s">
        <v>455</v>
      </c>
      <c r="O1507" s="16" t="s">
        <v>455</v>
      </c>
      <c r="P1507" s="16" t="s">
        <v>455</v>
      </c>
      <c r="Q1507" s="16" t="s">
        <v>15495</v>
      </c>
      <c r="R1507" s="16" t="s">
        <v>455</v>
      </c>
      <c r="S1507" s="16" t="s">
        <v>12435</v>
      </c>
      <c r="T1507" s="16" t="s">
        <v>14834</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4.25" customHeight="1">
      <c r="A1508" s="16">
        <v>5084</v>
      </c>
      <c r="B1508" s="16">
        <v>5084</v>
      </c>
      <c r="C1508" s="3">
        <v>41249</v>
      </c>
      <c r="D1508" s="3">
        <v>41294</v>
      </c>
      <c r="E1508" s="16" t="s">
        <v>1307</v>
      </c>
      <c r="F1508" s="16" t="s">
        <v>14084</v>
      </c>
      <c r="G1508" s="16" t="s">
        <v>12431</v>
      </c>
      <c r="H1508" s="16" t="s">
        <v>15816</v>
      </c>
      <c r="I1508" s="3">
        <v>41313</v>
      </c>
      <c r="J1508" s="16" t="s">
        <v>12432</v>
      </c>
      <c r="K1508" s="16" t="s">
        <v>12436</v>
      </c>
      <c r="L1508" s="16" t="s">
        <v>12433</v>
      </c>
      <c r="M1508" s="16" t="s">
        <v>13281</v>
      </c>
      <c r="N1508" s="16" t="s">
        <v>15817</v>
      </c>
      <c r="O1508" s="16" t="s">
        <v>15765</v>
      </c>
      <c r="P1508" s="3">
        <v>41352</v>
      </c>
      <c r="Q1508" s="16" t="s">
        <v>455</v>
      </c>
      <c r="R1508" s="16" t="s">
        <v>15818</v>
      </c>
      <c r="S1508" s="16" t="s">
        <v>12437</v>
      </c>
      <c r="T1508" s="16" t="s">
        <v>14834</v>
      </c>
      <c r="U1508" s="16" t="s">
        <v>15746</v>
      </c>
      <c r="V1508" s="16">
        <v>19</v>
      </c>
      <c r="W1508" s="16">
        <v>45</v>
      </c>
      <c r="X1508" s="16">
        <v>59</v>
      </c>
      <c r="Y1508" s="16">
        <v>42</v>
      </c>
      <c r="Z1508" s="16">
        <v>51</v>
      </c>
      <c r="AA1508" s="16">
        <v>52</v>
      </c>
      <c r="AB1508" s="16" t="s">
        <v>455</v>
      </c>
      <c r="AC1508" s="16" t="s">
        <v>455</v>
      </c>
      <c r="AD1508" s="16" t="s">
        <v>455</v>
      </c>
    </row>
    <row r="1509" spans="1:30" s="16" customFormat="1" ht="14.25" customHeight="1">
      <c r="A1509" s="16">
        <v>5083</v>
      </c>
      <c r="B1509" s="16">
        <v>5083</v>
      </c>
      <c r="C1509" s="3">
        <v>41249</v>
      </c>
      <c r="D1509" s="3">
        <v>41294</v>
      </c>
      <c r="E1509" s="16" t="s">
        <v>1316</v>
      </c>
      <c r="F1509" s="16" t="s">
        <v>14084</v>
      </c>
      <c r="G1509" s="16" t="s">
        <v>12431</v>
      </c>
      <c r="H1509" s="16" t="s">
        <v>455</v>
      </c>
      <c r="I1509" s="3">
        <v>41313</v>
      </c>
      <c r="J1509" s="16" t="s">
        <v>12432</v>
      </c>
      <c r="K1509" s="16" t="s">
        <v>12438</v>
      </c>
      <c r="L1509" s="16" t="s">
        <v>12433</v>
      </c>
      <c r="M1509" s="16" t="s">
        <v>13281</v>
      </c>
      <c r="N1509" s="16" t="s">
        <v>455</v>
      </c>
      <c r="O1509" s="16" t="s">
        <v>455</v>
      </c>
      <c r="P1509" s="16" t="s">
        <v>455</v>
      </c>
      <c r="Q1509" s="16" t="s">
        <v>15976</v>
      </c>
      <c r="R1509" s="16" t="s">
        <v>455</v>
      </c>
      <c r="S1509" s="16" t="s">
        <v>12439</v>
      </c>
      <c r="T1509" s="16" t="s">
        <v>14834</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4.25" customHeight="1">
      <c r="A1510" s="16" t="s">
        <v>17662</v>
      </c>
      <c r="B1510" s="16">
        <v>5082</v>
      </c>
      <c r="C1510" s="3">
        <v>41249</v>
      </c>
      <c r="D1510" s="3">
        <v>41294</v>
      </c>
      <c r="E1510" s="16" t="s">
        <v>1316</v>
      </c>
      <c r="F1510" s="16" t="s">
        <v>14084</v>
      </c>
      <c r="G1510" s="16" t="s">
        <v>12431</v>
      </c>
      <c r="H1510" s="16" t="s">
        <v>15729</v>
      </c>
      <c r="I1510" s="3">
        <v>41313</v>
      </c>
      <c r="J1510" s="16" t="s">
        <v>12432</v>
      </c>
      <c r="K1510" s="16" t="s">
        <v>12440</v>
      </c>
      <c r="L1510" s="16" t="s">
        <v>12433</v>
      </c>
      <c r="M1510" s="16" t="s">
        <v>13283</v>
      </c>
      <c r="N1510" s="16" t="s">
        <v>455</v>
      </c>
      <c r="O1510" s="16" t="s">
        <v>455</v>
      </c>
      <c r="P1510" s="16" t="s">
        <v>455</v>
      </c>
      <c r="Q1510" s="28" t="s">
        <v>17663</v>
      </c>
      <c r="R1510" s="16" t="s">
        <v>15730</v>
      </c>
      <c r="S1510" s="16" t="s">
        <v>12441</v>
      </c>
      <c r="T1510" s="16" t="s">
        <v>14834</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4.25" customHeight="1">
      <c r="A1511" s="16">
        <v>5081</v>
      </c>
      <c r="B1511" s="16">
        <v>5081</v>
      </c>
      <c r="C1511" s="3">
        <v>41249</v>
      </c>
      <c r="D1511" s="3">
        <v>41294</v>
      </c>
      <c r="E1511" s="16" t="s">
        <v>1307</v>
      </c>
      <c r="F1511" s="16" t="s">
        <v>14084</v>
      </c>
      <c r="G1511" s="16" t="s">
        <v>12431</v>
      </c>
      <c r="H1511" s="16" t="s">
        <v>15731</v>
      </c>
      <c r="I1511" s="3">
        <v>41313</v>
      </c>
      <c r="J1511" s="16" t="s">
        <v>12432</v>
      </c>
      <c r="K1511" s="16" t="s">
        <v>15732</v>
      </c>
      <c r="L1511" s="16" t="s">
        <v>12433</v>
      </c>
      <c r="M1511" s="16" t="s">
        <v>13284</v>
      </c>
      <c r="N1511" s="16" t="s">
        <v>15733</v>
      </c>
      <c r="O1511" s="16" t="s">
        <v>13090</v>
      </c>
      <c r="P1511" s="3">
        <v>41351</v>
      </c>
      <c r="Q1511" s="16" t="s">
        <v>455</v>
      </c>
      <c r="R1511" s="16" t="s">
        <v>15734</v>
      </c>
      <c r="S1511" s="16" t="s">
        <v>12442</v>
      </c>
      <c r="T1511" s="16" t="s">
        <v>14834</v>
      </c>
      <c r="U1511" s="16" t="s">
        <v>15044</v>
      </c>
      <c r="V1511" s="16">
        <v>19</v>
      </c>
      <c r="W1511" s="16">
        <v>51</v>
      </c>
      <c r="X1511" s="16">
        <v>85</v>
      </c>
      <c r="Y1511" s="16">
        <v>42</v>
      </c>
      <c r="Z1511" s="16">
        <v>57</v>
      </c>
      <c r="AA1511" s="16">
        <v>97</v>
      </c>
      <c r="AB1511" s="16" t="s">
        <v>455</v>
      </c>
      <c r="AC1511" s="16" t="s">
        <v>455</v>
      </c>
      <c r="AD1511" s="16" t="s">
        <v>455</v>
      </c>
    </row>
    <row r="1512" spans="1:30" s="16" customFormat="1" ht="14.25" customHeight="1">
      <c r="A1512" s="16">
        <v>5080</v>
      </c>
      <c r="B1512" s="16">
        <v>5080</v>
      </c>
      <c r="C1512" s="3">
        <v>41249</v>
      </c>
      <c r="D1512" s="3">
        <v>41294</v>
      </c>
      <c r="E1512" s="16" t="s">
        <v>1307</v>
      </c>
      <c r="F1512" s="16" t="s">
        <v>14084</v>
      </c>
      <c r="G1512" s="16" t="s">
        <v>12431</v>
      </c>
      <c r="H1512" s="16" t="s">
        <v>15735</v>
      </c>
      <c r="I1512" s="3">
        <v>41313</v>
      </c>
      <c r="J1512" s="16" t="s">
        <v>12432</v>
      </c>
      <c r="K1512" s="16" t="s">
        <v>13285</v>
      </c>
      <c r="L1512" s="16" t="s">
        <v>12433</v>
      </c>
      <c r="M1512" s="16" t="s">
        <v>13281</v>
      </c>
      <c r="N1512" s="16" t="s">
        <v>15819</v>
      </c>
      <c r="O1512" s="16" t="s">
        <v>13090</v>
      </c>
      <c r="P1512" s="3">
        <v>41354</v>
      </c>
      <c r="Q1512" s="16" t="s">
        <v>455</v>
      </c>
      <c r="R1512" s="16" t="s">
        <v>15736</v>
      </c>
      <c r="S1512" s="16" t="s">
        <v>12443</v>
      </c>
      <c r="T1512" s="16" t="s">
        <v>14834</v>
      </c>
      <c r="U1512" s="16" t="s">
        <v>15044</v>
      </c>
      <c r="V1512" s="16">
        <v>20</v>
      </c>
      <c r="W1512" s="16">
        <v>0</v>
      </c>
      <c r="X1512" s="16">
        <v>15</v>
      </c>
      <c r="Y1512" s="16">
        <v>42</v>
      </c>
      <c r="Z1512" s="16">
        <v>55</v>
      </c>
      <c r="AA1512" s="16">
        <v>60</v>
      </c>
      <c r="AB1512" s="16" t="s">
        <v>455</v>
      </c>
      <c r="AC1512" s="16" t="s">
        <v>455</v>
      </c>
      <c r="AD1512" s="16" t="s">
        <v>455</v>
      </c>
    </row>
    <row r="1513" spans="1:30" s="16" customFormat="1" ht="14.25" customHeight="1">
      <c r="A1513" s="16">
        <v>5077</v>
      </c>
      <c r="B1513" s="16">
        <v>5077</v>
      </c>
      <c r="C1513" s="3">
        <v>41249</v>
      </c>
      <c r="D1513" s="3">
        <v>41294</v>
      </c>
      <c r="E1513" s="16" t="s">
        <v>1307</v>
      </c>
      <c r="F1513" s="16" t="s">
        <v>14084</v>
      </c>
      <c r="G1513" s="16" t="s">
        <v>12431</v>
      </c>
      <c r="H1513" s="16" t="s">
        <v>15737</v>
      </c>
      <c r="I1513" s="3">
        <v>41313</v>
      </c>
      <c r="J1513" s="16" t="s">
        <v>12432</v>
      </c>
      <c r="K1513" s="16" t="s">
        <v>13286</v>
      </c>
      <c r="L1513" s="16" t="s">
        <v>12433</v>
      </c>
      <c r="M1513" s="16">
        <v>38561310</v>
      </c>
      <c r="N1513" s="16" t="s">
        <v>15738</v>
      </c>
      <c r="O1513" s="16" t="s">
        <v>15739</v>
      </c>
      <c r="P1513" s="3">
        <v>41348</v>
      </c>
      <c r="Q1513" s="16" t="s">
        <v>455</v>
      </c>
      <c r="R1513" s="16" t="s">
        <v>15740</v>
      </c>
      <c r="S1513" s="16" t="s">
        <v>12444</v>
      </c>
      <c r="T1513" s="16" t="s">
        <v>14834</v>
      </c>
      <c r="U1513" s="16" t="s">
        <v>14853</v>
      </c>
      <c r="V1513" s="16">
        <v>19</v>
      </c>
      <c r="W1513" s="16">
        <v>52</v>
      </c>
      <c r="X1513" s="16">
        <v>1</v>
      </c>
      <c r="Y1513" s="16">
        <v>42</v>
      </c>
      <c r="Z1513" s="16">
        <v>58</v>
      </c>
      <c r="AA1513" s="16">
        <v>1</v>
      </c>
      <c r="AB1513" s="16" t="s">
        <v>455</v>
      </c>
      <c r="AC1513" s="16" t="s">
        <v>455</v>
      </c>
      <c r="AD1513" s="16" t="s">
        <v>455</v>
      </c>
    </row>
    <row r="1514" spans="1:30" s="16" customFormat="1" ht="14.25" customHeight="1">
      <c r="A1514" s="16">
        <v>5076</v>
      </c>
      <c r="B1514" s="16">
        <v>5076</v>
      </c>
      <c r="C1514" s="3">
        <v>41249</v>
      </c>
      <c r="D1514" s="3">
        <v>41294</v>
      </c>
      <c r="E1514" s="16" t="s">
        <v>1307</v>
      </c>
      <c r="F1514" s="16" t="s">
        <v>1308</v>
      </c>
      <c r="G1514" s="16" t="s">
        <v>1646</v>
      </c>
      <c r="H1514" s="16" t="s">
        <v>15914</v>
      </c>
      <c r="I1514" s="3">
        <v>41303</v>
      </c>
      <c r="J1514" s="16" t="s">
        <v>12445</v>
      </c>
      <c r="K1514" s="16" t="s">
        <v>12446</v>
      </c>
      <c r="L1514" s="16" t="s">
        <v>4302</v>
      </c>
      <c r="M1514" s="16" t="s">
        <v>12447</v>
      </c>
      <c r="N1514" s="16" t="s">
        <v>15977</v>
      </c>
      <c r="O1514" s="16" t="s">
        <v>6136</v>
      </c>
      <c r="P1514" s="3">
        <v>41366</v>
      </c>
      <c r="Q1514" s="16" t="s">
        <v>455</v>
      </c>
      <c r="R1514" s="16" t="s">
        <v>15915</v>
      </c>
      <c r="S1514" s="16" t="s">
        <v>12448</v>
      </c>
      <c r="T1514" s="16" t="s">
        <v>14834</v>
      </c>
      <c r="U1514" s="16" t="s">
        <v>15978</v>
      </c>
      <c r="V1514" s="16">
        <v>16</v>
      </c>
      <c r="W1514" s="16">
        <v>13</v>
      </c>
      <c r="X1514" s="16">
        <v>10</v>
      </c>
      <c r="Y1514" s="16">
        <v>45</v>
      </c>
      <c r="Z1514" s="16">
        <v>59</v>
      </c>
      <c r="AA1514" s="16">
        <v>51</v>
      </c>
      <c r="AB1514" s="16" t="s">
        <v>455</v>
      </c>
      <c r="AC1514" s="16" t="s">
        <v>455</v>
      </c>
      <c r="AD1514" s="16" t="s">
        <v>455</v>
      </c>
    </row>
    <row r="1515" spans="1:30" s="16" customFormat="1" ht="14.25" customHeight="1">
      <c r="A1515" s="16">
        <v>5075</v>
      </c>
      <c r="B1515" s="16">
        <v>5075</v>
      </c>
      <c r="C1515" s="3">
        <v>41249</v>
      </c>
      <c r="D1515" s="3">
        <v>41294</v>
      </c>
      <c r="E1515" s="16" t="s">
        <v>1307</v>
      </c>
      <c r="F1515" s="16" t="s">
        <v>1308</v>
      </c>
      <c r="G1515" s="16" t="s">
        <v>1646</v>
      </c>
      <c r="H1515" s="16" t="s">
        <v>15979</v>
      </c>
      <c r="I1515" s="3">
        <v>41303</v>
      </c>
      <c r="J1515" s="16" t="s">
        <v>12449</v>
      </c>
      <c r="K1515" s="16" t="s">
        <v>12450</v>
      </c>
      <c r="L1515" s="16" t="s">
        <v>4302</v>
      </c>
      <c r="M1515" s="16" t="s">
        <v>12451</v>
      </c>
      <c r="N1515" s="16" t="s">
        <v>15980</v>
      </c>
      <c r="O1515" s="16" t="s">
        <v>6136</v>
      </c>
      <c r="P1515" s="3">
        <v>41367</v>
      </c>
      <c r="Q1515" s="16" t="s">
        <v>455</v>
      </c>
      <c r="R1515" s="16" t="s">
        <v>15981</v>
      </c>
      <c r="S1515" s="16" t="s">
        <v>12452</v>
      </c>
      <c r="T1515" s="16" t="s">
        <v>14834</v>
      </c>
      <c r="U1515" s="16" t="s">
        <v>15982</v>
      </c>
      <c r="V1515" s="16">
        <v>16</v>
      </c>
      <c r="W1515" s="16">
        <v>20</v>
      </c>
      <c r="X1515" s="16">
        <v>47</v>
      </c>
      <c r="Y1515" s="16">
        <v>46</v>
      </c>
      <c r="Z1515" s="16">
        <v>15</v>
      </c>
      <c r="AA1515" s="16">
        <v>32</v>
      </c>
      <c r="AB1515" s="16" t="s">
        <v>455</v>
      </c>
      <c r="AC1515" s="16" t="s">
        <v>455</v>
      </c>
      <c r="AD1515" s="16" t="s">
        <v>455</v>
      </c>
    </row>
    <row r="1516" spans="1:30" s="16" customFormat="1" ht="14.25" customHeight="1">
      <c r="A1516" s="16">
        <v>5074</v>
      </c>
      <c r="B1516" s="16">
        <v>5074</v>
      </c>
      <c r="C1516" s="3">
        <v>41249</v>
      </c>
      <c r="D1516" s="3">
        <v>41294</v>
      </c>
      <c r="E1516" s="16" t="s">
        <v>1307</v>
      </c>
      <c r="F1516" s="16" t="s">
        <v>1308</v>
      </c>
      <c r="G1516" s="16" t="s">
        <v>12453</v>
      </c>
      <c r="H1516" s="16" t="s">
        <v>15983</v>
      </c>
      <c r="I1516" s="3">
        <v>41312</v>
      </c>
      <c r="J1516" s="16" t="s">
        <v>12454</v>
      </c>
      <c r="K1516" s="16" t="s">
        <v>13287</v>
      </c>
      <c r="L1516" s="16" t="s">
        <v>12455</v>
      </c>
      <c r="M1516" s="16" t="s">
        <v>13288</v>
      </c>
      <c r="N1516" s="16" t="s">
        <v>15984</v>
      </c>
      <c r="O1516" s="16" t="s">
        <v>15934</v>
      </c>
      <c r="P1516" s="3">
        <v>41368</v>
      </c>
      <c r="Q1516" s="16" t="s">
        <v>455</v>
      </c>
      <c r="R1516" s="16" t="s">
        <v>15985</v>
      </c>
      <c r="S1516" s="16" t="s">
        <v>12457</v>
      </c>
      <c r="T1516" s="16" t="s">
        <v>14834</v>
      </c>
      <c r="U1516" s="16" t="s">
        <v>14853</v>
      </c>
      <c r="V1516" s="16">
        <v>19</v>
      </c>
      <c r="W1516" s="16">
        <v>17</v>
      </c>
      <c r="X1516" s="16">
        <v>51</v>
      </c>
      <c r="Y1516" s="16">
        <v>48</v>
      </c>
      <c r="Z1516" s="16">
        <v>55</v>
      </c>
      <c r="AA1516" s="16">
        <v>1</v>
      </c>
      <c r="AB1516" s="16" t="s">
        <v>455</v>
      </c>
      <c r="AC1516" s="16" t="s">
        <v>455</v>
      </c>
      <c r="AD1516" s="16" t="s">
        <v>455</v>
      </c>
    </row>
    <row r="1517" spans="1:30" s="16" customFormat="1" ht="14.25" customHeight="1">
      <c r="A1517" s="16">
        <v>5073</v>
      </c>
      <c r="B1517" s="16">
        <v>5073</v>
      </c>
      <c r="C1517" s="3">
        <v>41249</v>
      </c>
      <c r="D1517" s="3">
        <v>41294</v>
      </c>
      <c r="E1517" s="16" t="s">
        <v>1307</v>
      </c>
      <c r="F1517" s="16" t="s">
        <v>1308</v>
      </c>
      <c r="G1517" s="16" t="s">
        <v>12453</v>
      </c>
      <c r="H1517" s="16" t="s">
        <v>15869</v>
      </c>
      <c r="I1517" s="3">
        <v>41312</v>
      </c>
      <c r="J1517" s="16" t="s">
        <v>12458</v>
      </c>
      <c r="K1517" s="16" t="s">
        <v>12459</v>
      </c>
      <c r="L1517" s="16" t="s">
        <v>12455</v>
      </c>
      <c r="M1517" s="16" t="s">
        <v>12460</v>
      </c>
      <c r="N1517" s="16" t="s">
        <v>15986</v>
      </c>
      <c r="O1517" s="16" t="s">
        <v>15987</v>
      </c>
      <c r="P1517" s="3">
        <v>41369</v>
      </c>
      <c r="Q1517" s="16" t="s">
        <v>455</v>
      </c>
      <c r="R1517" s="16" t="s">
        <v>15870</v>
      </c>
      <c r="S1517" s="16" t="s">
        <v>12461</v>
      </c>
      <c r="T1517" s="16" t="s">
        <v>14834</v>
      </c>
      <c r="U1517" s="16" t="s">
        <v>15044</v>
      </c>
      <c r="V1517" s="16">
        <v>19</v>
      </c>
      <c r="W1517" s="16">
        <v>18</v>
      </c>
      <c r="X1517" s="16">
        <v>32</v>
      </c>
      <c r="Y1517" s="16">
        <v>48</v>
      </c>
      <c r="Z1517" s="16">
        <v>56</v>
      </c>
      <c r="AA1517" s="16">
        <v>18</v>
      </c>
      <c r="AB1517" s="16" t="s">
        <v>455</v>
      </c>
      <c r="AC1517" s="16" t="s">
        <v>455</v>
      </c>
      <c r="AD1517" s="16" t="s">
        <v>455</v>
      </c>
    </row>
    <row r="1518" spans="1:30" s="16" customFormat="1" ht="14.25" customHeight="1">
      <c r="A1518" s="16">
        <v>5072</v>
      </c>
      <c r="B1518" s="16">
        <v>5072</v>
      </c>
      <c r="C1518" s="3">
        <v>41249</v>
      </c>
      <c r="D1518" s="3">
        <v>41294</v>
      </c>
      <c r="E1518" s="16" t="s">
        <v>1307</v>
      </c>
      <c r="F1518" s="16" t="s">
        <v>1308</v>
      </c>
      <c r="G1518" s="16" t="s">
        <v>12453</v>
      </c>
      <c r="H1518" s="16" t="s">
        <v>15871</v>
      </c>
      <c r="I1518" s="3">
        <v>41312</v>
      </c>
      <c r="J1518" s="16" t="s">
        <v>12462</v>
      </c>
      <c r="K1518" s="16" t="s">
        <v>12463</v>
      </c>
      <c r="L1518" s="16" t="s">
        <v>12455</v>
      </c>
      <c r="M1518" s="16" t="s">
        <v>12464</v>
      </c>
      <c r="N1518" s="16" t="s">
        <v>15872</v>
      </c>
      <c r="O1518" s="16" t="s">
        <v>15843</v>
      </c>
      <c r="P1518" s="3">
        <v>41365</v>
      </c>
      <c r="Q1518" s="16" t="s">
        <v>455</v>
      </c>
      <c r="R1518" s="16" t="s">
        <v>15873</v>
      </c>
      <c r="S1518" s="16" t="s">
        <v>12465</v>
      </c>
      <c r="T1518" s="16" t="s">
        <v>14834</v>
      </c>
      <c r="U1518" s="16" t="s">
        <v>15874</v>
      </c>
      <c r="V1518" s="16">
        <v>19</v>
      </c>
      <c r="W1518" s="16">
        <v>18</v>
      </c>
      <c r="X1518" s="16">
        <v>88</v>
      </c>
      <c r="Y1518" s="16">
        <v>48</v>
      </c>
      <c r="Z1518" s="16">
        <v>55</v>
      </c>
      <c r="AA1518" s="16">
        <v>43</v>
      </c>
      <c r="AB1518" s="16" t="s">
        <v>455</v>
      </c>
      <c r="AC1518" s="16" t="s">
        <v>455</v>
      </c>
      <c r="AD1518" s="16" t="s">
        <v>455</v>
      </c>
    </row>
    <row r="1519" spans="1:30" s="16" customFormat="1" ht="14.25" customHeight="1">
      <c r="A1519" s="16">
        <v>5071</v>
      </c>
      <c r="B1519" s="16">
        <v>5071</v>
      </c>
      <c r="C1519" s="3">
        <v>41249</v>
      </c>
      <c r="D1519" s="3">
        <v>41294</v>
      </c>
      <c r="E1519" s="16" t="s">
        <v>1307</v>
      </c>
      <c r="F1519" s="16" t="s">
        <v>1308</v>
      </c>
      <c r="G1519" s="16" t="s">
        <v>12453</v>
      </c>
      <c r="H1519" s="16" t="s">
        <v>15988</v>
      </c>
      <c r="I1519" s="3">
        <v>41312</v>
      </c>
      <c r="J1519" s="16" t="s">
        <v>12466</v>
      </c>
      <c r="K1519" s="16" t="s">
        <v>12467</v>
      </c>
      <c r="L1519" s="16" t="s">
        <v>12455</v>
      </c>
      <c r="M1519" s="16" t="s">
        <v>12468</v>
      </c>
      <c r="N1519" s="16" t="s">
        <v>15989</v>
      </c>
      <c r="O1519" s="16" t="s">
        <v>15934</v>
      </c>
      <c r="P1519" s="3">
        <v>41367</v>
      </c>
      <c r="Q1519" s="16" t="s">
        <v>455</v>
      </c>
      <c r="R1519" s="16" t="s">
        <v>15990</v>
      </c>
      <c r="S1519" s="16" t="s">
        <v>12469</v>
      </c>
      <c r="T1519" s="16" t="s">
        <v>14834</v>
      </c>
      <c r="U1519" s="16" t="s">
        <v>15991</v>
      </c>
      <c r="V1519" s="16">
        <v>19</v>
      </c>
      <c r="W1519" s="16">
        <v>18</v>
      </c>
      <c r="X1519" s="16">
        <v>51</v>
      </c>
      <c r="Y1519" s="16">
        <v>48</v>
      </c>
      <c r="Z1519" s="16">
        <v>55</v>
      </c>
      <c r="AA1519" s="16">
        <v>28</v>
      </c>
      <c r="AB1519" s="16" t="s">
        <v>455</v>
      </c>
      <c r="AC1519" s="16" t="s">
        <v>455</v>
      </c>
      <c r="AD1519" s="16" t="s">
        <v>455</v>
      </c>
    </row>
    <row r="1520" spans="1:30" s="16" customFormat="1" ht="14.25" customHeight="1">
      <c r="A1520" s="16">
        <v>5070</v>
      </c>
      <c r="B1520" s="16">
        <v>5070</v>
      </c>
      <c r="C1520" s="3">
        <v>41249</v>
      </c>
      <c r="D1520" s="3">
        <v>41294</v>
      </c>
      <c r="E1520" s="16" t="s">
        <v>1307</v>
      </c>
      <c r="F1520" s="16" t="s">
        <v>1308</v>
      </c>
      <c r="G1520" s="16" t="s">
        <v>12453</v>
      </c>
      <c r="H1520" s="16" t="s">
        <v>15992</v>
      </c>
      <c r="I1520" s="3">
        <v>41312</v>
      </c>
      <c r="J1520" s="16" t="s">
        <v>12470</v>
      </c>
      <c r="K1520" s="16" t="s">
        <v>12471</v>
      </c>
      <c r="L1520" s="16" t="s">
        <v>12455</v>
      </c>
      <c r="M1520" s="16" t="s">
        <v>12456</v>
      </c>
      <c r="N1520" s="16" t="s">
        <v>15993</v>
      </c>
      <c r="O1520" s="16" t="s">
        <v>15994</v>
      </c>
      <c r="P1520" s="3">
        <v>41368</v>
      </c>
      <c r="Q1520" s="16" t="s">
        <v>455</v>
      </c>
      <c r="R1520" s="16" t="s">
        <v>15995</v>
      </c>
      <c r="S1520" s="16" t="s">
        <v>12472</v>
      </c>
      <c r="T1520" s="16" t="s">
        <v>14834</v>
      </c>
      <c r="U1520" s="16" t="s">
        <v>15044</v>
      </c>
      <c r="V1520" s="16">
        <v>19</v>
      </c>
      <c r="W1520" s="16">
        <v>17</v>
      </c>
      <c r="X1520" s="16">
        <v>90</v>
      </c>
      <c r="Y1520" s="16">
        <v>48</v>
      </c>
      <c r="Z1520" s="16">
        <v>54</v>
      </c>
      <c r="AA1520" s="16">
        <v>87</v>
      </c>
      <c r="AB1520" s="16" t="s">
        <v>455</v>
      </c>
      <c r="AC1520" s="16" t="s">
        <v>455</v>
      </c>
      <c r="AD1520" s="16" t="s">
        <v>455</v>
      </c>
    </row>
    <row r="1521" spans="1:30" s="16" customFormat="1" ht="14.25" customHeight="1">
      <c r="A1521" s="16">
        <v>5069</v>
      </c>
      <c r="B1521" s="16">
        <v>5069</v>
      </c>
      <c r="C1521" s="3">
        <v>41249</v>
      </c>
      <c r="D1521" s="3">
        <v>41294</v>
      </c>
      <c r="E1521" s="16" t="s">
        <v>1307</v>
      </c>
      <c r="F1521" s="16" t="s">
        <v>1308</v>
      </c>
      <c r="G1521" s="16" t="s">
        <v>12453</v>
      </c>
      <c r="H1521" s="16" t="s">
        <v>15996</v>
      </c>
      <c r="I1521" s="3">
        <v>41312</v>
      </c>
      <c r="J1521" s="16" t="s">
        <v>12470</v>
      </c>
      <c r="K1521" s="16" t="s">
        <v>12473</v>
      </c>
      <c r="L1521" s="16" t="s">
        <v>12455</v>
      </c>
      <c r="M1521" s="16" t="s">
        <v>12474</v>
      </c>
      <c r="N1521" s="16" t="s">
        <v>15997</v>
      </c>
      <c r="O1521" s="16" t="s">
        <v>15937</v>
      </c>
      <c r="P1521" s="3">
        <v>41368</v>
      </c>
      <c r="Q1521" s="16" t="s">
        <v>455</v>
      </c>
      <c r="R1521" s="16" t="s">
        <v>15998</v>
      </c>
      <c r="S1521" s="16" t="s">
        <v>12475</v>
      </c>
      <c r="T1521" s="16" t="s">
        <v>14834</v>
      </c>
      <c r="U1521" s="16" t="s">
        <v>15044</v>
      </c>
      <c r="V1521" s="16">
        <v>19</v>
      </c>
      <c r="W1521" s="16">
        <v>17</v>
      </c>
      <c r="X1521" s="16">
        <v>95</v>
      </c>
      <c r="Y1521" s="16">
        <v>48</v>
      </c>
      <c r="Z1521" s="16">
        <v>54</v>
      </c>
      <c r="AA1521" s="16">
        <v>87</v>
      </c>
      <c r="AB1521" s="16" t="s">
        <v>455</v>
      </c>
      <c r="AC1521" s="16" t="s">
        <v>455</v>
      </c>
      <c r="AD1521" s="16" t="s">
        <v>455</v>
      </c>
    </row>
    <row r="1522" spans="1:30" s="16" customFormat="1" ht="14.25" customHeight="1">
      <c r="A1522" s="16">
        <v>5068</v>
      </c>
      <c r="B1522" s="16">
        <v>5068</v>
      </c>
      <c r="C1522" s="3">
        <v>41249</v>
      </c>
      <c r="D1522" s="3">
        <v>41294</v>
      </c>
      <c r="E1522" s="16" t="s">
        <v>1307</v>
      </c>
      <c r="F1522" s="16" t="s">
        <v>14084</v>
      </c>
      <c r="G1522" s="16" t="s">
        <v>12476</v>
      </c>
      <c r="H1522" s="16" t="s">
        <v>14603</v>
      </c>
      <c r="I1522" s="3">
        <v>41302</v>
      </c>
      <c r="J1522" s="16" t="s">
        <v>13289</v>
      </c>
      <c r="K1522" s="16" t="s">
        <v>12477</v>
      </c>
      <c r="L1522" s="16" t="s">
        <v>12478</v>
      </c>
      <c r="M1522" s="16" t="s">
        <v>12479</v>
      </c>
      <c r="N1522" s="16" t="s">
        <v>14604</v>
      </c>
      <c r="O1522" s="16" t="s">
        <v>14584</v>
      </c>
      <c r="P1522" s="3">
        <v>41302</v>
      </c>
      <c r="Q1522" s="16" t="s">
        <v>455</v>
      </c>
      <c r="R1522" s="16" t="s">
        <v>14605</v>
      </c>
      <c r="S1522" s="16" t="s">
        <v>12480</v>
      </c>
      <c r="T1522" s="16" t="s">
        <v>3997</v>
      </c>
      <c r="U1522" s="16" t="s">
        <v>14843</v>
      </c>
      <c r="V1522" s="16">
        <v>22</v>
      </c>
      <c r="W1522" s="16">
        <v>14</v>
      </c>
      <c r="X1522" s="16">
        <v>40</v>
      </c>
      <c r="Y1522" s="16">
        <v>45</v>
      </c>
      <c r="Z1522" s="16">
        <v>28</v>
      </c>
      <c r="AA1522" s="16">
        <v>2</v>
      </c>
      <c r="AB1522" s="16" t="s">
        <v>455</v>
      </c>
      <c r="AC1522" s="16" t="s">
        <v>455</v>
      </c>
      <c r="AD1522" s="16" t="s">
        <v>455</v>
      </c>
    </row>
    <row r="1523" spans="1:30" s="16" customFormat="1" ht="14.25" customHeight="1">
      <c r="A1523" s="16">
        <v>5067</v>
      </c>
      <c r="B1523" s="16">
        <v>5067</v>
      </c>
      <c r="C1523" s="3">
        <v>41249</v>
      </c>
      <c r="D1523" s="3">
        <v>41294</v>
      </c>
      <c r="E1523" s="16" t="s">
        <v>1316</v>
      </c>
      <c r="F1523" s="16" t="s">
        <v>14084</v>
      </c>
      <c r="G1523" s="16" t="s">
        <v>12476</v>
      </c>
      <c r="H1523" s="16" t="s">
        <v>455</v>
      </c>
      <c r="I1523" s="16" t="s">
        <v>455</v>
      </c>
      <c r="J1523" s="16" t="s">
        <v>12481</v>
      </c>
      <c r="K1523" s="16" t="s">
        <v>12482</v>
      </c>
      <c r="L1523" s="16" t="s">
        <v>12478</v>
      </c>
      <c r="M1523" s="16" t="s">
        <v>12483</v>
      </c>
      <c r="N1523" s="16" t="s">
        <v>455</v>
      </c>
      <c r="O1523" s="16" t="s">
        <v>455</v>
      </c>
      <c r="P1523" s="16" t="s">
        <v>455</v>
      </c>
      <c r="Q1523" s="16" t="s">
        <v>15416</v>
      </c>
      <c r="R1523" s="16" t="s">
        <v>455</v>
      </c>
      <c r="S1523" s="16" t="s">
        <v>12484</v>
      </c>
      <c r="T1523" s="16" t="s">
        <v>14834</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4.25" customHeight="1">
      <c r="A1524" s="16">
        <v>5066</v>
      </c>
      <c r="B1524" s="16">
        <v>5066</v>
      </c>
      <c r="C1524" s="3">
        <v>41249</v>
      </c>
      <c r="D1524" s="3">
        <v>41294</v>
      </c>
      <c r="E1524" s="16" t="s">
        <v>1307</v>
      </c>
      <c r="F1524" s="16" t="s">
        <v>14084</v>
      </c>
      <c r="G1524" s="16" t="s">
        <v>12476</v>
      </c>
      <c r="H1524" s="16" t="s">
        <v>14779</v>
      </c>
      <c r="I1524" s="3">
        <v>41309</v>
      </c>
      <c r="J1524" s="16" t="s">
        <v>12485</v>
      </c>
      <c r="K1524" s="16" t="s">
        <v>12486</v>
      </c>
      <c r="L1524" s="16" t="s">
        <v>12478</v>
      </c>
      <c r="M1524" s="16" t="s">
        <v>12483</v>
      </c>
      <c r="N1524" s="16" t="s">
        <v>14780</v>
      </c>
      <c r="O1524" s="16" t="s">
        <v>455</v>
      </c>
      <c r="P1524" s="3">
        <v>41309</v>
      </c>
      <c r="Q1524" s="16" t="s">
        <v>455</v>
      </c>
      <c r="R1524" s="16" t="s">
        <v>14781</v>
      </c>
      <c r="S1524" s="16" t="s">
        <v>12487</v>
      </c>
      <c r="T1524" s="16" t="s">
        <v>3997</v>
      </c>
      <c r="U1524" s="16" t="s">
        <v>14908</v>
      </c>
      <c r="V1524" s="16">
        <v>22</v>
      </c>
      <c r="W1524" s="16">
        <v>14</v>
      </c>
      <c r="X1524" s="16">
        <v>1</v>
      </c>
      <c r="Y1524" s="16">
        <v>45</v>
      </c>
      <c r="Z1524" s="16">
        <v>29</v>
      </c>
      <c r="AA1524" s="16">
        <v>38</v>
      </c>
      <c r="AB1524" s="16" t="s">
        <v>455</v>
      </c>
      <c r="AC1524" s="16" t="s">
        <v>455</v>
      </c>
      <c r="AD1524" s="16" t="s">
        <v>455</v>
      </c>
    </row>
    <row r="1525" spans="1:30" s="16" customFormat="1" ht="14.25" customHeight="1">
      <c r="A1525" s="16">
        <v>5065</v>
      </c>
      <c r="B1525" s="16">
        <v>5065</v>
      </c>
      <c r="C1525" s="3">
        <v>41249</v>
      </c>
      <c r="D1525" s="3">
        <v>41294</v>
      </c>
      <c r="E1525" s="16" t="s">
        <v>1307</v>
      </c>
      <c r="F1525" s="16" t="s">
        <v>14084</v>
      </c>
      <c r="G1525" s="16" t="s">
        <v>12476</v>
      </c>
      <c r="H1525" s="16" t="s">
        <v>14606</v>
      </c>
      <c r="I1525" s="3">
        <v>41302</v>
      </c>
      <c r="J1525" s="16" t="s">
        <v>12488</v>
      </c>
      <c r="K1525" s="16" t="s">
        <v>12489</v>
      </c>
      <c r="L1525" s="16" t="s">
        <v>12478</v>
      </c>
      <c r="M1525" s="16" t="s">
        <v>12490</v>
      </c>
      <c r="N1525" s="16" t="s">
        <v>14650</v>
      </c>
      <c r="O1525" s="16" t="s">
        <v>12721</v>
      </c>
      <c r="P1525" s="3">
        <v>41303</v>
      </c>
      <c r="Q1525" s="16" t="s">
        <v>455</v>
      </c>
      <c r="R1525" s="16" t="s">
        <v>14607</v>
      </c>
      <c r="S1525" s="16" t="s">
        <v>12491</v>
      </c>
      <c r="T1525" s="16" t="s">
        <v>3997</v>
      </c>
      <c r="U1525" s="16" t="s">
        <v>15026</v>
      </c>
      <c r="V1525" s="16">
        <v>22</v>
      </c>
      <c r="W1525" s="16">
        <v>14</v>
      </c>
      <c r="X1525" s="16">
        <v>78</v>
      </c>
      <c r="Y1525" s="16">
        <v>45</v>
      </c>
      <c r="Z1525" s="16">
        <v>28</v>
      </c>
      <c r="AA1525" s="16">
        <v>8</v>
      </c>
      <c r="AB1525" s="16" t="s">
        <v>455</v>
      </c>
      <c r="AC1525" s="16" t="s">
        <v>455</v>
      </c>
      <c r="AD1525" s="16" t="s">
        <v>455</v>
      </c>
    </row>
    <row r="1526" spans="1:30" s="16" customFormat="1" ht="14.25" customHeight="1">
      <c r="A1526" s="16">
        <v>5063</v>
      </c>
      <c r="B1526" s="16">
        <v>5063</v>
      </c>
      <c r="C1526" s="3">
        <v>41249</v>
      </c>
      <c r="D1526" s="3">
        <v>41294</v>
      </c>
      <c r="E1526" s="16" t="s">
        <v>1307</v>
      </c>
      <c r="F1526" s="16" t="s">
        <v>14084</v>
      </c>
      <c r="G1526" s="16" t="s">
        <v>12476</v>
      </c>
      <c r="H1526" s="16" t="s">
        <v>14651</v>
      </c>
      <c r="I1526" s="3">
        <v>41303</v>
      </c>
      <c r="J1526" s="16" t="s">
        <v>12492</v>
      </c>
      <c r="K1526" s="16" t="s">
        <v>12493</v>
      </c>
      <c r="L1526" s="16" t="s">
        <v>12478</v>
      </c>
      <c r="M1526" s="16" t="s">
        <v>12494</v>
      </c>
      <c r="N1526" s="16" t="s">
        <v>14652</v>
      </c>
      <c r="O1526" s="16" t="s">
        <v>14584</v>
      </c>
      <c r="P1526" s="3">
        <v>41304</v>
      </c>
      <c r="Q1526" s="16" t="s">
        <v>455</v>
      </c>
      <c r="R1526" s="16" t="s">
        <v>14653</v>
      </c>
      <c r="S1526" s="16" t="s">
        <v>12495</v>
      </c>
      <c r="T1526" s="16" t="s">
        <v>3997</v>
      </c>
      <c r="U1526" s="16" t="s">
        <v>14843</v>
      </c>
      <c r="V1526" s="16">
        <v>22</v>
      </c>
      <c r="W1526" s="16">
        <v>14</v>
      </c>
      <c r="X1526" s="16">
        <v>73</v>
      </c>
      <c r="Y1526" s="16">
        <v>45</v>
      </c>
      <c r="Z1526" s="16">
        <v>27</v>
      </c>
      <c r="AA1526" s="16">
        <v>57</v>
      </c>
      <c r="AB1526" s="16" t="s">
        <v>455</v>
      </c>
      <c r="AC1526" s="16" t="s">
        <v>455</v>
      </c>
      <c r="AD1526" s="16" t="s">
        <v>455</v>
      </c>
    </row>
    <row r="1527" spans="1:30" s="16" customFormat="1" ht="14.25" customHeight="1">
      <c r="A1527" s="16">
        <v>5064</v>
      </c>
      <c r="B1527" s="16">
        <v>5064</v>
      </c>
      <c r="C1527" s="3">
        <v>41249</v>
      </c>
      <c r="D1527" s="3">
        <v>41294</v>
      </c>
      <c r="E1527" s="16" t="s">
        <v>1307</v>
      </c>
      <c r="F1527" s="16" t="s">
        <v>14084</v>
      </c>
      <c r="G1527" s="16" t="s">
        <v>12476</v>
      </c>
      <c r="H1527" s="16" t="s">
        <v>14654</v>
      </c>
      <c r="I1527" s="3">
        <v>41303</v>
      </c>
      <c r="J1527" s="16" t="s">
        <v>12496</v>
      </c>
      <c r="K1527" s="16" t="s">
        <v>12497</v>
      </c>
      <c r="L1527" s="16" t="s">
        <v>12478</v>
      </c>
      <c r="M1527" s="16" t="s">
        <v>12498</v>
      </c>
      <c r="N1527" s="16" t="s">
        <v>14655</v>
      </c>
      <c r="O1527" s="16" t="s">
        <v>14621</v>
      </c>
      <c r="P1527" s="3">
        <v>41303</v>
      </c>
      <c r="Q1527" s="16" t="s">
        <v>455</v>
      </c>
      <c r="R1527" s="16" t="s">
        <v>14656</v>
      </c>
      <c r="S1527" s="16" t="s">
        <v>12499</v>
      </c>
      <c r="T1527" s="16" t="s">
        <v>3997</v>
      </c>
      <c r="U1527" s="16" t="s">
        <v>15026</v>
      </c>
      <c r="V1527" s="16">
        <v>22</v>
      </c>
      <c r="W1527" s="16">
        <v>15</v>
      </c>
      <c r="X1527" s="16">
        <v>5</v>
      </c>
      <c r="Y1527" s="16">
        <v>45</v>
      </c>
      <c r="Z1527" s="16">
        <v>27</v>
      </c>
      <c r="AA1527" s="16">
        <v>82</v>
      </c>
      <c r="AB1527" s="16" t="s">
        <v>455</v>
      </c>
      <c r="AC1527" s="16" t="s">
        <v>455</v>
      </c>
      <c r="AD1527" s="16" t="s">
        <v>455</v>
      </c>
    </row>
    <row r="1528" spans="1:30" s="16" customFormat="1" ht="14.25" customHeight="1">
      <c r="A1528" s="16">
        <v>5059</v>
      </c>
      <c r="B1528" s="16">
        <v>5059</v>
      </c>
      <c r="C1528" s="3">
        <v>41249</v>
      </c>
      <c r="D1528" s="3">
        <v>41294</v>
      </c>
      <c r="E1528" s="16" t="s">
        <v>1307</v>
      </c>
      <c r="F1528" s="16" t="s">
        <v>14084</v>
      </c>
      <c r="G1528" s="16" t="s">
        <v>9452</v>
      </c>
      <c r="H1528" s="16" t="s">
        <v>14608</v>
      </c>
      <c r="I1528" s="3">
        <v>41302</v>
      </c>
      <c r="J1528" s="16" t="s">
        <v>12500</v>
      </c>
      <c r="K1528" s="16" t="s">
        <v>12501</v>
      </c>
      <c r="L1528" s="16" t="s">
        <v>9455</v>
      </c>
      <c r="M1528" s="16" t="s">
        <v>12502</v>
      </c>
      <c r="N1528" s="16" t="s">
        <v>14609</v>
      </c>
      <c r="O1528" s="16" t="s">
        <v>14610</v>
      </c>
      <c r="P1528" s="3">
        <v>41302</v>
      </c>
      <c r="Q1528" s="16" t="s">
        <v>455</v>
      </c>
      <c r="R1528" s="16" t="s">
        <v>14611</v>
      </c>
      <c r="S1528" s="16" t="s">
        <v>12503</v>
      </c>
      <c r="T1528" s="16" t="s">
        <v>14834</v>
      </c>
      <c r="U1528" s="16" t="s">
        <v>15154</v>
      </c>
      <c r="V1528" s="16">
        <v>22</v>
      </c>
      <c r="W1528" s="16">
        <v>19</v>
      </c>
      <c r="X1528" s="16">
        <v>1</v>
      </c>
      <c r="Y1528" s="16">
        <v>46</v>
      </c>
      <c r="Z1528" s="16">
        <v>28</v>
      </c>
      <c r="AA1528" s="16">
        <v>12</v>
      </c>
      <c r="AB1528" s="16" t="s">
        <v>455</v>
      </c>
      <c r="AC1528" s="16" t="s">
        <v>455</v>
      </c>
      <c r="AD1528" s="16" t="s">
        <v>455</v>
      </c>
    </row>
    <row r="1529" spans="1:30" s="16" customFormat="1" ht="14.25" customHeight="1">
      <c r="A1529" s="16">
        <v>5058</v>
      </c>
      <c r="B1529" s="16">
        <v>5058</v>
      </c>
      <c r="C1529" s="3">
        <v>41249</v>
      </c>
      <c r="D1529" s="3">
        <v>41294</v>
      </c>
      <c r="E1529" s="16" t="s">
        <v>1307</v>
      </c>
      <c r="F1529" s="16" t="s">
        <v>11847</v>
      </c>
      <c r="G1529" s="16" t="s">
        <v>9452</v>
      </c>
      <c r="H1529" s="16" t="s">
        <v>13290</v>
      </c>
      <c r="I1529" s="3">
        <v>41263</v>
      </c>
      <c r="J1529" s="16" t="s">
        <v>12504</v>
      </c>
      <c r="K1529" s="16" t="s">
        <v>12505</v>
      </c>
      <c r="L1529" s="16" t="s">
        <v>9455</v>
      </c>
      <c r="M1529" s="16" t="s">
        <v>12502</v>
      </c>
      <c r="N1529" s="16" t="s">
        <v>13291</v>
      </c>
      <c r="O1529" s="16" t="s">
        <v>12721</v>
      </c>
      <c r="P1529" s="3">
        <v>41263</v>
      </c>
      <c r="Q1529" s="16" t="s">
        <v>455</v>
      </c>
      <c r="R1529" s="16" t="s">
        <v>13292</v>
      </c>
      <c r="S1529" s="16" t="s">
        <v>12506</v>
      </c>
      <c r="T1529" s="16" t="s">
        <v>3997</v>
      </c>
      <c r="U1529" s="16" t="s">
        <v>14855</v>
      </c>
      <c r="V1529" s="16">
        <v>22</v>
      </c>
      <c r="W1529" s="16">
        <v>12</v>
      </c>
      <c r="X1529" s="16">
        <v>38</v>
      </c>
      <c r="Y1529" s="16">
        <v>46</v>
      </c>
      <c r="Z1529" s="16">
        <v>28</v>
      </c>
      <c r="AA1529" s="16">
        <v>31</v>
      </c>
      <c r="AB1529" s="16" t="s">
        <v>455</v>
      </c>
      <c r="AC1529" s="16" t="s">
        <v>455</v>
      </c>
      <c r="AD1529" s="16" t="s">
        <v>455</v>
      </c>
    </row>
    <row r="1530" spans="1:30" s="16" customFormat="1" ht="14.25" customHeight="1">
      <c r="A1530" s="16">
        <v>5057</v>
      </c>
      <c r="B1530" s="16">
        <v>5057</v>
      </c>
      <c r="C1530" s="3">
        <v>41249</v>
      </c>
      <c r="D1530" s="3">
        <v>41294</v>
      </c>
      <c r="E1530" s="16" t="s">
        <v>1307</v>
      </c>
      <c r="F1530" s="16" t="s">
        <v>11847</v>
      </c>
      <c r="G1530" s="16" t="s">
        <v>9452</v>
      </c>
      <c r="H1530" s="16" t="s">
        <v>13293</v>
      </c>
      <c r="I1530" s="3">
        <v>41263</v>
      </c>
      <c r="J1530" s="16" t="s">
        <v>12507</v>
      </c>
      <c r="K1530" s="16" t="s">
        <v>12508</v>
      </c>
      <c r="L1530" s="16" t="s">
        <v>9455</v>
      </c>
      <c r="M1530" s="16" t="s">
        <v>12502</v>
      </c>
      <c r="N1530" s="16" t="s">
        <v>13503</v>
      </c>
      <c r="O1530" s="16" t="s">
        <v>13090</v>
      </c>
      <c r="P1530" s="3">
        <v>41264</v>
      </c>
      <c r="Q1530" s="16" t="s">
        <v>455</v>
      </c>
      <c r="R1530" s="16" t="s">
        <v>13294</v>
      </c>
      <c r="S1530" s="16" t="s">
        <v>12509</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4.25" customHeight="1">
      <c r="A1531" s="16">
        <v>5056</v>
      </c>
      <c r="B1531" s="16">
        <v>5056</v>
      </c>
      <c r="C1531" s="3">
        <v>41249</v>
      </c>
      <c r="D1531" s="3">
        <v>41294</v>
      </c>
      <c r="E1531" s="16" t="s">
        <v>1307</v>
      </c>
      <c r="F1531" s="16" t="s">
        <v>11847</v>
      </c>
      <c r="G1531" s="16" t="s">
        <v>9452</v>
      </c>
      <c r="H1531" s="16" t="s">
        <v>13504</v>
      </c>
      <c r="I1531" s="3">
        <v>41264</v>
      </c>
      <c r="J1531" s="16" t="s">
        <v>12510</v>
      </c>
      <c r="K1531" s="16" t="s">
        <v>12511</v>
      </c>
      <c r="L1531" s="16" t="s">
        <v>9455</v>
      </c>
      <c r="M1531" s="16" t="s">
        <v>12512</v>
      </c>
      <c r="N1531" s="16" t="s">
        <v>13505</v>
      </c>
      <c r="O1531" s="16" t="s">
        <v>13506</v>
      </c>
      <c r="P1531" s="3">
        <v>41264</v>
      </c>
      <c r="Q1531" s="16" t="s">
        <v>455</v>
      </c>
      <c r="R1531" s="16" t="s">
        <v>13507</v>
      </c>
      <c r="S1531" s="16" t="s">
        <v>12513</v>
      </c>
      <c r="T1531" s="16" t="s">
        <v>14834</v>
      </c>
      <c r="U1531" s="16" t="s">
        <v>14853</v>
      </c>
      <c r="V1531" s="16">
        <v>22</v>
      </c>
      <c r="W1531" s="16">
        <v>16</v>
      </c>
      <c r="X1531" s="16">
        <v>50</v>
      </c>
      <c r="Y1531" s="16">
        <v>46</v>
      </c>
      <c r="Z1531" s="16">
        <v>21</v>
      </c>
      <c r="AA1531" s="16">
        <v>21</v>
      </c>
      <c r="AB1531" s="16" t="s">
        <v>455</v>
      </c>
      <c r="AC1531" s="16" t="s">
        <v>455</v>
      </c>
      <c r="AD1531" s="16" t="s">
        <v>455</v>
      </c>
    </row>
    <row r="1532" spans="1:30" s="16" customFormat="1" ht="14.25" customHeight="1">
      <c r="A1532" s="16">
        <v>5055</v>
      </c>
      <c r="B1532" s="16">
        <v>5055</v>
      </c>
      <c r="C1532" s="3">
        <v>41249</v>
      </c>
      <c r="D1532" s="3">
        <v>41294</v>
      </c>
      <c r="E1532" s="16" t="s">
        <v>1307</v>
      </c>
      <c r="F1532" s="16" t="s">
        <v>11847</v>
      </c>
      <c r="G1532" s="16" t="s">
        <v>9452</v>
      </c>
      <c r="H1532" s="16" t="s">
        <v>13295</v>
      </c>
      <c r="I1532" s="3">
        <v>41263</v>
      </c>
      <c r="J1532" s="16" t="s">
        <v>12514</v>
      </c>
      <c r="K1532" s="16" t="s">
        <v>12515</v>
      </c>
      <c r="L1532" s="16" t="s">
        <v>9455</v>
      </c>
      <c r="M1532" s="16" t="s">
        <v>12512</v>
      </c>
      <c r="N1532" s="16" t="s">
        <v>13296</v>
      </c>
      <c r="O1532" s="16" t="s">
        <v>12026</v>
      </c>
      <c r="P1532" s="3">
        <v>41263</v>
      </c>
      <c r="Q1532" s="16" t="s">
        <v>455</v>
      </c>
      <c r="R1532" s="16" t="s">
        <v>13297</v>
      </c>
      <c r="S1532" s="16" t="s">
        <v>12516</v>
      </c>
      <c r="T1532" s="16" t="s">
        <v>14834</v>
      </c>
      <c r="U1532" s="16" t="s">
        <v>14944</v>
      </c>
      <c r="V1532" s="16">
        <v>22</v>
      </c>
      <c r="W1532" s="16">
        <v>17</v>
      </c>
      <c r="X1532" s="16">
        <v>13</v>
      </c>
      <c r="Y1532" s="16">
        <v>46</v>
      </c>
      <c r="Z1532" s="16">
        <v>22</v>
      </c>
      <c r="AA1532" s="16">
        <v>1</v>
      </c>
      <c r="AB1532" s="16" t="s">
        <v>455</v>
      </c>
      <c r="AC1532" s="16" t="s">
        <v>455</v>
      </c>
      <c r="AD1532" s="16" t="s">
        <v>455</v>
      </c>
    </row>
    <row r="1533" spans="1:30" s="16" customFormat="1" ht="14.25" customHeight="1">
      <c r="A1533" s="16">
        <v>5773</v>
      </c>
      <c r="B1533" s="16">
        <v>5773</v>
      </c>
      <c r="C1533" s="3">
        <v>41249</v>
      </c>
      <c r="D1533" s="3">
        <v>41294</v>
      </c>
      <c r="E1533" s="16" t="s">
        <v>1307</v>
      </c>
      <c r="F1533" s="16" t="s">
        <v>1308</v>
      </c>
      <c r="G1533" s="16" t="s">
        <v>1794</v>
      </c>
      <c r="H1533" s="16" t="s">
        <v>15598</v>
      </c>
      <c r="I1533" s="3">
        <v>41334</v>
      </c>
      <c r="J1533" s="16" t="s">
        <v>12517</v>
      </c>
      <c r="K1533" s="16" t="s">
        <v>12518</v>
      </c>
      <c r="L1533" s="16" t="s">
        <v>4356</v>
      </c>
      <c r="M1533" s="16" t="s">
        <v>12519</v>
      </c>
      <c r="N1533" s="16" t="s">
        <v>15599</v>
      </c>
      <c r="O1533" s="16" t="s">
        <v>15358</v>
      </c>
      <c r="P1533" s="3">
        <v>41338</v>
      </c>
      <c r="Q1533" s="16" t="s">
        <v>455</v>
      </c>
      <c r="R1533" s="16" t="s">
        <v>12520</v>
      </c>
      <c r="S1533" s="16" t="s">
        <v>12520</v>
      </c>
      <c r="T1533" s="16" t="s">
        <v>14834</v>
      </c>
      <c r="U1533" s="16" t="s">
        <v>14926</v>
      </c>
      <c r="V1533" s="16">
        <v>20</v>
      </c>
      <c r="W1533" s="16">
        <v>55</v>
      </c>
      <c r="X1533" s="16">
        <v>20</v>
      </c>
      <c r="Y1533" s="16">
        <v>44</v>
      </c>
      <c r="Z1533" s="16">
        <v>4</v>
      </c>
      <c r="AA1533" s="16">
        <v>11</v>
      </c>
      <c r="AB1533" s="16" t="s">
        <v>455</v>
      </c>
      <c r="AC1533" s="16" t="s">
        <v>455</v>
      </c>
      <c r="AD1533" s="16" t="s">
        <v>455</v>
      </c>
    </row>
    <row r="1534" spans="1:30" s="16" customFormat="1" ht="14.25" customHeight="1">
      <c r="A1534" s="16" t="s">
        <v>19233</v>
      </c>
      <c r="B1534" s="16">
        <v>5484</v>
      </c>
      <c r="C1534" s="3">
        <v>41249</v>
      </c>
      <c r="D1534" s="3">
        <v>41294</v>
      </c>
      <c r="E1534" s="16" t="s">
        <v>1316</v>
      </c>
      <c r="F1534" s="16" t="s">
        <v>1540</v>
      </c>
      <c r="G1534" s="16" t="s">
        <v>4747</v>
      </c>
      <c r="H1534" s="16" t="s">
        <v>455</v>
      </c>
      <c r="I1534" s="16" t="s">
        <v>455</v>
      </c>
      <c r="J1534" s="16" t="s">
        <v>12521</v>
      </c>
      <c r="K1534" s="16" t="s">
        <v>12522</v>
      </c>
      <c r="L1534" s="16" t="s">
        <v>12523</v>
      </c>
      <c r="M1534" s="16" t="s">
        <v>12524</v>
      </c>
      <c r="N1534" s="16" t="s">
        <v>455</v>
      </c>
      <c r="O1534" s="16" t="s">
        <v>455</v>
      </c>
      <c r="P1534" s="16" t="s">
        <v>455</v>
      </c>
      <c r="Q1534" s="16" t="s">
        <v>17060</v>
      </c>
      <c r="R1534" s="16" t="s">
        <v>455</v>
      </c>
      <c r="S1534" s="16" t="s">
        <v>12525</v>
      </c>
      <c r="T1534" s="16" t="s">
        <v>14834</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4.25" customHeight="1">
      <c r="A1535" s="16" t="s">
        <v>19234</v>
      </c>
      <c r="B1535" s="16">
        <v>5483</v>
      </c>
      <c r="C1535" s="3">
        <v>41249</v>
      </c>
      <c r="D1535" s="3">
        <v>41294</v>
      </c>
      <c r="E1535" s="16" t="s">
        <v>1316</v>
      </c>
      <c r="F1535" s="16" t="s">
        <v>1308</v>
      </c>
      <c r="G1535" s="16" t="s">
        <v>4747</v>
      </c>
      <c r="H1535" s="16" t="s">
        <v>455</v>
      </c>
      <c r="I1535" s="16" t="s">
        <v>455</v>
      </c>
      <c r="J1535" s="16" t="s">
        <v>12526</v>
      </c>
      <c r="K1535" s="16" t="s">
        <v>12527</v>
      </c>
      <c r="L1535" s="16" t="s">
        <v>12523</v>
      </c>
      <c r="M1535" s="16" t="s">
        <v>12528</v>
      </c>
      <c r="N1535" s="16" t="s">
        <v>455</v>
      </c>
      <c r="O1535" s="16" t="s">
        <v>455</v>
      </c>
      <c r="P1535" s="16" t="s">
        <v>455</v>
      </c>
      <c r="Q1535" s="16" t="s">
        <v>455</v>
      </c>
      <c r="R1535" s="16" t="s">
        <v>455</v>
      </c>
      <c r="S1535" s="16" t="s">
        <v>12529</v>
      </c>
      <c r="T1535" s="16" t="s">
        <v>14834</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4.25" customHeight="1">
      <c r="A1536" s="16" t="s">
        <v>19235</v>
      </c>
      <c r="B1536" s="16">
        <v>5482</v>
      </c>
      <c r="C1536" s="3">
        <v>41249</v>
      </c>
      <c r="D1536" s="3">
        <v>41294</v>
      </c>
      <c r="E1536" s="16" t="s">
        <v>1316</v>
      </c>
      <c r="F1536" s="16" t="s">
        <v>1308</v>
      </c>
      <c r="G1536" s="16" t="s">
        <v>4747</v>
      </c>
      <c r="H1536" s="16" t="s">
        <v>455</v>
      </c>
      <c r="I1536" s="16" t="s">
        <v>455</v>
      </c>
      <c r="J1536" s="16" t="s">
        <v>12530</v>
      </c>
      <c r="K1536" s="16" t="s">
        <v>12531</v>
      </c>
      <c r="L1536" s="16" t="s">
        <v>12523</v>
      </c>
      <c r="M1536" s="16" t="s">
        <v>12532</v>
      </c>
      <c r="N1536" s="16" t="s">
        <v>455</v>
      </c>
      <c r="O1536" s="16" t="s">
        <v>455</v>
      </c>
      <c r="P1536" s="16" t="s">
        <v>455</v>
      </c>
      <c r="Q1536" s="16" t="s">
        <v>455</v>
      </c>
      <c r="R1536" s="16" t="s">
        <v>455</v>
      </c>
      <c r="S1536" s="16" t="s">
        <v>12533</v>
      </c>
      <c r="T1536" s="16" t="s">
        <v>14834</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4.25" customHeight="1">
      <c r="A1537" s="16" t="s">
        <v>19236</v>
      </c>
      <c r="B1537" s="16">
        <v>5481</v>
      </c>
      <c r="C1537" s="3">
        <v>41249</v>
      </c>
      <c r="D1537" s="3">
        <v>41294</v>
      </c>
      <c r="E1537" s="16" t="s">
        <v>1316</v>
      </c>
      <c r="F1537" s="16" t="s">
        <v>1308</v>
      </c>
      <c r="G1537" s="16" t="s">
        <v>4747</v>
      </c>
      <c r="H1537" s="16" t="s">
        <v>455</v>
      </c>
      <c r="I1537" s="16" t="s">
        <v>455</v>
      </c>
      <c r="J1537" s="16" t="s">
        <v>12534</v>
      </c>
      <c r="K1537" s="16" t="s">
        <v>12535</v>
      </c>
      <c r="L1537" s="16" t="s">
        <v>12536</v>
      </c>
      <c r="M1537" s="16">
        <v>36712258</v>
      </c>
      <c r="N1537" s="16" t="s">
        <v>455</v>
      </c>
      <c r="O1537" s="16" t="s">
        <v>455</v>
      </c>
      <c r="P1537" s="16" t="s">
        <v>455</v>
      </c>
      <c r="Q1537" s="16" t="s">
        <v>455</v>
      </c>
      <c r="R1537" s="16" t="s">
        <v>455</v>
      </c>
      <c r="S1537" s="16" t="s">
        <v>12537</v>
      </c>
      <c r="T1537" s="16" t="s">
        <v>14834</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4.25" customHeight="1">
      <c r="A1538" s="16">
        <v>5480</v>
      </c>
      <c r="B1538" s="16">
        <v>5480</v>
      </c>
      <c r="C1538" s="3">
        <v>41249</v>
      </c>
      <c r="D1538" s="3">
        <v>41294</v>
      </c>
      <c r="E1538" s="16" t="s">
        <v>1316</v>
      </c>
      <c r="F1538" s="16" t="s">
        <v>1308</v>
      </c>
      <c r="G1538" s="16" t="s">
        <v>4747</v>
      </c>
      <c r="H1538" s="16" t="s">
        <v>455</v>
      </c>
      <c r="I1538" s="16" t="s">
        <v>455</v>
      </c>
      <c r="J1538" s="16" t="s">
        <v>12538</v>
      </c>
      <c r="K1538" s="16" t="s">
        <v>12539</v>
      </c>
      <c r="L1538" s="16" t="s">
        <v>6107</v>
      </c>
      <c r="M1538" s="16" t="s">
        <v>12540</v>
      </c>
      <c r="N1538" s="16" t="s">
        <v>455</v>
      </c>
      <c r="O1538" s="16" t="s">
        <v>455</v>
      </c>
      <c r="P1538" s="16" t="s">
        <v>455</v>
      </c>
      <c r="Q1538" s="16" t="s">
        <v>455</v>
      </c>
      <c r="R1538" s="16" t="s">
        <v>455</v>
      </c>
      <c r="S1538" s="16" t="s">
        <v>12541</v>
      </c>
      <c r="T1538" s="16" t="s">
        <v>14834</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4.25" customHeight="1">
      <c r="A1539" s="16" t="s">
        <v>19237</v>
      </c>
      <c r="B1539" s="16">
        <v>5479</v>
      </c>
      <c r="C1539" s="3">
        <v>41249</v>
      </c>
      <c r="D1539" s="3">
        <v>41294</v>
      </c>
      <c r="E1539" s="16" t="s">
        <v>1316</v>
      </c>
      <c r="F1539" s="16" t="s">
        <v>1308</v>
      </c>
      <c r="G1539" s="16" t="s">
        <v>4747</v>
      </c>
      <c r="H1539" s="16" t="s">
        <v>455</v>
      </c>
      <c r="I1539" s="16" t="s">
        <v>455</v>
      </c>
      <c r="J1539" s="16" t="s">
        <v>12542</v>
      </c>
      <c r="K1539" s="16" t="s">
        <v>12543</v>
      </c>
      <c r="L1539" s="16" t="s">
        <v>12536</v>
      </c>
      <c r="M1539" s="16" t="s">
        <v>12544</v>
      </c>
      <c r="N1539" s="16" t="s">
        <v>455</v>
      </c>
      <c r="O1539" s="16" t="s">
        <v>455</v>
      </c>
      <c r="P1539" s="16" t="s">
        <v>455</v>
      </c>
      <c r="Q1539" s="16" t="s">
        <v>455</v>
      </c>
      <c r="R1539" s="16" t="s">
        <v>455</v>
      </c>
      <c r="S1539" s="16" t="s">
        <v>12545</v>
      </c>
      <c r="T1539" s="16" t="s">
        <v>14834</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4.25" customHeight="1">
      <c r="A1540" s="16" t="s">
        <v>19238</v>
      </c>
      <c r="B1540" s="16">
        <v>5478</v>
      </c>
      <c r="C1540" s="3">
        <v>41249</v>
      </c>
      <c r="D1540" s="3">
        <v>41294</v>
      </c>
      <c r="E1540" s="16" t="s">
        <v>1316</v>
      </c>
      <c r="F1540" s="16" t="s">
        <v>1540</v>
      </c>
      <c r="G1540" s="16" t="s">
        <v>4747</v>
      </c>
      <c r="H1540" s="16" t="s">
        <v>455</v>
      </c>
      <c r="I1540" s="16" t="s">
        <v>455</v>
      </c>
      <c r="J1540" s="16" t="s">
        <v>12546</v>
      </c>
      <c r="K1540" s="16" t="s">
        <v>12547</v>
      </c>
      <c r="L1540" s="16" t="s">
        <v>6390</v>
      </c>
      <c r="M1540" s="16" t="s">
        <v>12548</v>
      </c>
      <c r="N1540" s="16" t="s">
        <v>455</v>
      </c>
      <c r="O1540" s="16" t="s">
        <v>455</v>
      </c>
      <c r="P1540" s="16" t="s">
        <v>455</v>
      </c>
      <c r="Q1540" s="16" t="s">
        <v>455</v>
      </c>
      <c r="R1540" s="16" t="s">
        <v>455</v>
      </c>
      <c r="S1540" s="16" t="s">
        <v>12549</v>
      </c>
      <c r="T1540" s="16" t="s">
        <v>14834</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4.25" customHeight="1">
      <c r="A1541" s="16" t="s">
        <v>19239</v>
      </c>
      <c r="B1541" s="16">
        <v>5476</v>
      </c>
      <c r="C1541" s="3">
        <v>41249</v>
      </c>
      <c r="D1541" s="3">
        <v>41294</v>
      </c>
      <c r="E1541" s="16" t="s">
        <v>1316</v>
      </c>
      <c r="F1541" s="16" t="s">
        <v>1308</v>
      </c>
      <c r="G1541" s="16" t="s">
        <v>4747</v>
      </c>
      <c r="H1541" s="16" t="s">
        <v>455</v>
      </c>
      <c r="I1541" s="16" t="s">
        <v>455</v>
      </c>
      <c r="J1541" s="16" t="s">
        <v>12550</v>
      </c>
      <c r="K1541" s="16" t="s">
        <v>12551</v>
      </c>
      <c r="L1541" s="16" t="s">
        <v>12552</v>
      </c>
      <c r="M1541" s="16" t="s">
        <v>12553</v>
      </c>
      <c r="N1541" s="16" t="s">
        <v>455</v>
      </c>
      <c r="O1541" s="16" t="s">
        <v>455</v>
      </c>
      <c r="P1541" s="16" t="s">
        <v>455</v>
      </c>
      <c r="Q1541" s="16" t="s">
        <v>455</v>
      </c>
      <c r="R1541" s="16" t="s">
        <v>455</v>
      </c>
      <c r="S1541" s="16" t="s">
        <v>12554</v>
      </c>
      <c r="T1541" s="16" t="s">
        <v>14834</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4.25" customHeight="1">
      <c r="A1542" s="16" t="s">
        <v>19240</v>
      </c>
      <c r="B1542" s="16">
        <v>5475</v>
      </c>
      <c r="C1542" s="3">
        <v>41249</v>
      </c>
      <c r="D1542" s="3">
        <v>41294</v>
      </c>
      <c r="E1542" s="16" t="s">
        <v>1316</v>
      </c>
      <c r="F1542" s="16" t="s">
        <v>1308</v>
      </c>
      <c r="G1542" s="16" t="s">
        <v>4747</v>
      </c>
      <c r="H1542" s="16" t="s">
        <v>455</v>
      </c>
      <c r="I1542" s="16" t="s">
        <v>455</v>
      </c>
      <c r="J1542" s="16" t="s">
        <v>12555</v>
      </c>
      <c r="K1542" s="16" t="s">
        <v>12556</v>
      </c>
      <c r="L1542" s="16" t="s">
        <v>12557</v>
      </c>
      <c r="M1542" s="16" t="s">
        <v>12524</v>
      </c>
      <c r="N1542" s="16" t="s">
        <v>455</v>
      </c>
      <c r="O1542" s="16" t="s">
        <v>455</v>
      </c>
      <c r="P1542" s="16" t="s">
        <v>455</v>
      </c>
      <c r="Q1542" s="16" t="s">
        <v>455</v>
      </c>
      <c r="R1542" s="16" t="s">
        <v>455</v>
      </c>
      <c r="S1542" s="16" t="s">
        <v>12558</v>
      </c>
      <c r="T1542" s="16" t="s">
        <v>14834</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4.25" customHeight="1">
      <c r="A1543" s="16">
        <v>5474</v>
      </c>
      <c r="B1543" s="16">
        <v>5474</v>
      </c>
      <c r="C1543" s="3">
        <v>41249</v>
      </c>
      <c r="D1543" s="3">
        <v>41294</v>
      </c>
      <c r="E1543" s="16" t="s">
        <v>1307</v>
      </c>
      <c r="F1543" s="16" t="s">
        <v>1540</v>
      </c>
      <c r="G1543" s="16" t="s">
        <v>4747</v>
      </c>
      <c r="H1543" s="16" t="s">
        <v>15343</v>
      </c>
      <c r="I1543" s="3">
        <v>41313</v>
      </c>
      <c r="J1543" s="16" t="s">
        <v>12559</v>
      </c>
      <c r="K1543" s="16" t="s">
        <v>12560</v>
      </c>
      <c r="L1543" s="16" t="s">
        <v>6390</v>
      </c>
      <c r="M1543" s="16" t="s">
        <v>12561</v>
      </c>
      <c r="N1543" s="16" t="s">
        <v>15344</v>
      </c>
      <c r="O1543" s="16" t="s">
        <v>3717</v>
      </c>
      <c r="P1543" s="3">
        <v>41340</v>
      </c>
      <c r="Q1543" s="16" t="s">
        <v>455</v>
      </c>
      <c r="R1543" s="16" t="s">
        <v>15345</v>
      </c>
      <c r="S1543" s="16" t="s">
        <v>12562</v>
      </c>
      <c r="T1543" s="16" t="s">
        <v>3997</v>
      </c>
      <c r="U1543" s="16" t="s">
        <v>15346</v>
      </c>
      <c r="V1543" s="16">
        <v>19</v>
      </c>
      <c r="W1543" s="16">
        <v>53</v>
      </c>
      <c r="X1543" s="16">
        <v>11</v>
      </c>
      <c r="Y1543" s="16">
        <v>43</v>
      </c>
      <c r="Z1543" s="16">
        <v>48</v>
      </c>
      <c r="AA1543" s="16">
        <v>24</v>
      </c>
      <c r="AB1543" s="16" t="s">
        <v>455</v>
      </c>
      <c r="AC1543" s="16" t="s">
        <v>455</v>
      </c>
      <c r="AD1543" s="16" t="s">
        <v>455</v>
      </c>
    </row>
    <row r="1544" spans="1:30" s="16" customFormat="1" ht="14.25" customHeight="1">
      <c r="A1544" s="16" t="s">
        <v>19241</v>
      </c>
      <c r="B1544" s="16">
        <v>5473</v>
      </c>
      <c r="C1544" s="3">
        <v>41249</v>
      </c>
      <c r="D1544" s="3">
        <v>41294</v>
      </c>
      <c r="E1544" s="16" t="s">
        <v>1316</v>
      </c>
      <c r="F1544" s="16" t="s">
        <v>1308</v>
      </c>
      <c r="G1544" s="16" t="s">
        <v>4747</v>
      </c>
      <c r="H1544" s="16" t="s">
        <v>455</v>
      </c>
      <c r="I1544" s="16" t="s">
        <v>455</v>
      </c>
      <c r="J1544" s="16" t="s">
        <v>12563</v>
      </c>
      <c r="K1544" s="16" t="s">
        <v>12564</v>
      </c>
      <c r="L1544" s="16" t="s">
        <v>12565</v>
      </c>
      <c r="M1544" s="16" t="s">
        <v>12566</v>
      </c>
      <c r="N1544" s="16" t="s">
        <v>455</v>
      </c>
      <c r="O1544" s="16" t="s">
        <v>455</v>
      </c>
      <c r="P1544" s="16" t="s">
        <v>455</v>
      </c>
      <c r="Q1544" s="16" t="s">
        <v>18575</v>
      </c>
      <c r="R1544" s="16" t="s">
        <v>455</v>
      </c>
      <c r="S1544" s="16" t="s">
        <v>12567</v>
      </c>
      <c r="T1544" s="16" t="s">
        <v>14834</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4.25" customHeight="1">
      <c r="A1545" s="16" t="s">
        <v>19242</v>
      </c>
      <c r="B1545" s="16">
        <v>5472</v>
      </c>
      <c r="C1545" s="3">
        <v>41249</v>
      </c>
      <c r="D1545" s="3">
        <v>41294</v>
      </c>
      <c r="E1545" s="16" t="s">
        <v>1316</v>
      </c>
      <c r="F1545" s="16" t="s">
        <v>1308</v>
      </c>
      <c r="G1545" s="16" t="s">
        <v>4747</v>
      </c>
      <c r="H1545" s="16" t="s">
        <v>455</v>
      </c>
      <c r="I1545" s="3">
        <v>41313</v>
      </c>
      <c r="J1545" s="16" t="s">
        <v>12568</v>
      </c>
      <c r="K1545" s="16" t="s">
        <v>12569</v>
      </c>
      <c r="L1545" s="16" t="s">
        <v>6111</v>
      </c>
      <c r="M1545" s="16" t="s">
        <v>12570</v>
      </c>
      <c r="N1545" s="16" t="s">
        <v>455</v>
      </c>
      <c r="O1545" s="16" t="s">
        <v>455</v>
      </c>
      <c r="P1545" s="16" t="s">
        <v>455</v>
      </c>
      <c r="Q1545" s="16" t="s">
        <v>18576</v>
      </c>
      <c r="R1545" s="16" t="s">
        <v>455</v>
      </c>
      <c r="S1545" s="16" t="s">
        <v>12571</v>
      </c>
      <c r="T1545" s="16" t="s">
        <v>14834</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4.25" customHeight="1">
      <c r="A1546" s="16" t="s">
        <v>19243</v>
      </c>
      <c r="B1546" s="16">
        <v>5471</v>
      </c>
      <c r="C1546" s="3">
        <v>41249</v>
      </c>
      <c r="D1546" s="3">
        <v>41294</v>
      </c>
      <c r="E1546" s="16" t="s">
        <v>1316</v>
      </c>
      <c r="F1546" s="16" t="s">
        <v>1308</v>
      </c>
      <c r="G1546" s="16" t="s">
        <v>4747</v>
      </c>
      <c r="H1546" s="16" t="s">
        <v>455</v>
      </c>
      <c r="I1546" s="3">
        <v>41313</v>
      </c>
      <c r="J1546" s="16" t="s">
        <v>12572</v>
      </c>
      <c r="K1546" s="16" t="s">
        <v>12573</v>
      </c>
      <c r="L1546" s="16" t="s">
        <v>12574</v>
      </c>
      <c r="M1546" s="16" t="s">
        <v>12575</v>
      </c>
      <c r="N1546" s="16" t="s">
        <v>455</v>
      </c>
      <c r="O1546" s="16" t="s">
        <v>455</v>
      </c>
      <c r="P1546" s="16" t="s">
        <v>455</v>
      </c>
      <c r="Q1546" s="16" t="s">
        <v>455</v>
      </c>
      <c r="R1546" s="16" t="s">
        <v>455</v>
      </c>
      <c r="S1546" s="16" t="s">
        <v>12576</v>
      </c>
      <c r="T1546" s="16" t="s">
        <v>14834</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4.25" customHeight="1">
      <c r="A1547" s="16">
        <v>5089</v>
      </c>
      <c r="B1547" s="16">
        <v>5089</v>
      </c>
      <c r="C1547" s="3">
        <v>41249</v>
      </c>
      <c r="D1547" s="3">
        <v>41294</v>
      </c>
      <c r="E1547" s="16" t="s">
        <v>1316</v>
      </c>
      <c r="F1547" s="16" t="s">
        <v>14084</v>
      </c>
      <c r="G1547" s="16" t="s">
        <v>12675</v>
      </c>
      <c r="H1547" s="16" t="s">
        <v>455</v>
      </c>
      <c r="I1547" s="16" t="s">
        <v>455</v>
      </c>
      <c r="J1547" s="16" t="s">
        <v>12676</v>
      </c>
      <c r="K1547" s="16" t="s">
        <v>12677</v>
      </c>
      <c r="L1547" s="16" t="s">
        <v>12678</v>
      </c>
      <c r="M1547" s="16" t="s">
        <v>12679</v>
      </c>
      <c r="N1547" s="16" t="s">
        <v>455</v>
      </c>
      <c r="O1547" s="16" t="s">
        <v>455</v>
      </c>
      <c r="P1547" s="16" t="s">
        <v>455</v>
      </c>
      <c r="Q1547" s="16" t="s">
        <v>14612</v>
      </c>
      <c r="R1547" s="16" t="s">
        <v>455</v>
      </c>
      <c r="S1547" s="16" t="s">
        <v>12680</v>
      </c>
      <c r="T1547" s="16" t="s">
        <v>14834</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4.25" customHeight="1">
      <c r="A1548" s="16">
        <v>5088</v>
      </c>
      <c r="B1548" s="16">
        <v>5088</v>
      </c>
      <c r="C1548" s="3">
        <v>41249</v>
      </c>
      <c r="D1548" s="3">
        <v>41294</v>
      </c>
      <c r="E1548" s="16" t="s">
        <v>1307</v>
      </c>
      <c r="F1548" s="16" t="s">
        <v>14084</v>
      </c>
      <c r="G1548" s="16" t="s">
        <v>12675</v>
      </c>
      <c r="H1548" s="16" t="s">
        <v>14657</v>
      </c>
      <c r="I1548" s="3">
        <v>41303</v>
      </c>
      <c r="J1548" s="16" t="s">
        <v>12681</v>
      </c>
      <c r="K1548" s="16" t="s">
        <v>12682</v>
      </c>
      <c r="L1548" s="16" t="s">
        <v>12678</v>
      </c>
      <c r="M1548" s="16" t="s">
        <v>12679</v>
      </c>
      <c r="N1548" s="16" t="s">
        <v>14658</v>
      </c>
      <c r="O1548" s="16" t="s">
        <v>14581</v>
      </c>
      <c r="P1548" s="3">
        <v>41304</v>
      </c>
      <c r="Q1548" s="16" t="s">
        <v>455</v>
      </c>
      <c r="R1548" s="16" t="s">
        <v>14659</v>
      </c>
      <c r="S1548" s="16" t="s">
        <v>12683</v>
      </c>
      <c r="T1548" s="16" t="s">
        <v>14834</v>
      </c>
      <c r="U1548" s="16" t="s">
        <v>14926</v>
      </c>
      <c r="V1548" s="16">
        <v>22</v>
      </c>
      <c r="W1548" s="16">
        <v>47</v>
      </c>
      <c r="X1548" s="16">
        <v>23</v>
      </c>
      <c r="Y1548" s="16">
        <v>45</v>
      </c>
      <c r="Z1548" s="16">
        <v>51</v>
      </c>
      <c r="AA1548" s="16">
        <v>11</v>
      </c>
      <c r="AB1548" s="16" t="s">
        <v>455</v>
      </c>
      <c r="AC1548" s="16" t="s">
        <v>455</v>
      </c>
      <c r="AD1548" s="16" t="s">
        <v>455</v>
      </c>
    </row>
    <row r="1549" spans="1:30" s="16" customFormat="1" ht="14.25" customHeight="1">
      <c r="A1549" s="16">
        <v>5087</v>
      </c>
      <c r="B1549" s="16">
        <v>5087</v>
      </c>
      <c r="C1549" s="3">
        <v>41249</v>
      </c>
      <c r="D1549" s="3">
        <v>41294</v>
      </c>
      <c r="E1549" s="16" t="s">
        <v>1307</v>
      </c>
      <c r="F1549" s="16" t="s">
        <v>14084</v>
      </c>
      <c r="G1549" s="16" t="s">
        <v>12675</v>
      </c>
      <c r="H1549" s="16" t="s">
        <v>14660</v>
      </c>
      <c r="I1549" s="3">
        <v>41302</v>
      </c>
      <c r="J1549" s="16" t="s">
        <v>12684</v>
      </c>
      <c r="K1549" s="16" t="s">
        <v>12685</v>
      </c>
      <c r="L1549" s="16" t="s">
        <v>12678</v>
      </c>
      <c r="M1549" s="16" t="s">
        <v>12686</v>
      </c>
      <c r="N1549" s="16" t="s">
        <v>14661</v>
      </c>
      <c r="O1549" s="16" t="s">
        <v>14060</v>
      </c>
      <c r="P1549" s="3">
        <v>41303</v>
      </c>
      <c r="Q1549" s="16" t="s">
        <v>455</v>
      </c>
      <c r="R1549" s="16" t="s">
        <v>14607</v>
      </c>
      <c r="S1549" s="16" t="s">
        <v>12687</v>
      </c>
      <c r="T1549" s="16" t="s">
        <v>14834</v>
      </c>
      <c r="U1549" s="16" t="s">
        <v>14926</v>
      </c>
      <c r="V1549" s="16">
        <v>22</v>
      </c>
      <c r="W1549" s="16">
        <v>45</v>
      </c>
      <c r="X1549" s="16">
        <v>0</v>
      </c>
      <c r="Y1549" s="16">
        <v>45</v>
      </c>
      <c r="Z1549" s="16">
        <v>44</v>
      </c>
      <c r="AA1549" s="16">
        <v>34</v>
      </c>
      <c r="AB1549" s="16" t="s">
        <v>455</v>
      </c>
      <c r="AC1549" s="16" t="s">
        <v>455</v>
      </c>
      <c r="AD1549" s="16" t="s">
        <v>455</v>
      </c>
    </row>
    <row r="1550" spans="1:30" s="16" customFormat="1" ht="14.25" customHeight="1">
      <c r="A1550" s="16">
        <v>5314</v>
      </c>
      <c r="B1550" s="16">
        <v>5314</v>
      </c>
      <c r="C1550" s="3">
        <v>41254</v>
      </c>
      <c r="D1550" s="3">
        <v>41299</v>
      </c>
      <c r="E1550" s="16" t="s">
        <v>1307</v>
      </c>
      <c r="F1550" s="16" t="s">
        <v>1308</v>
      </c>
      <c r="G1550" s="16" t="s">
        <v>8741</v>
      </c>
      <c r="H1550" s="16" t="s">
        <v>15875</v>
      </c>
      <c r="I1550" s="3">
        <v>41313</v>
      </c>
      <c r="J1550" s="16" t="s">
        <v>12852</v>
      </c>
      <c r="K1550" s="16" t="s">
        <v>12853</v>
      </c>
      <c r="L1550" s="16" t="s">
        <v>8744</v>
      </c>
      <c r="M1550" s="16" t="s">
        <v>12854</v>
      </c>
      <c r="N1550" s="16" t="s">
        <v>15876</v>
      </c>
      <c r="O1550" s="16" t="s">
        <v>4593</v>
      </c>
      <c r="P1550" s="3">
        <v>41360</v>
      </c>
      <c r="Q1550" s="16" t="s">
        <v>455</v>
      </c>
      <c r="R1550" s="16" t="s">
        <v>15877</v>
      </c>
      <c r="S1550" s="16" t="s">
        <v>12855</v>
      </c>
      <c r="T1550" s="16" t="s">
        <v>3997</v>
      </c>
      <c r="U1550" s="16" t="s">
        <v>14908</v>
      </c>
      <c r="V1550" s="16">
        <v>19</v>
      </c>
      <c r="W1550" s="16">
        <v>29</v>
      </c>
      <c r="X1550" s="16">
        <v>55</v>
      </c>
      <c r="Y1550" s="16">
        <v>41</v>
      </c>
      <c r="Z1550" s="16">
        <v>58</v>
      </c>
      <c r="AA1550" s="16">
        <v>37</v>
      </c>
      <c r="AB1550" s="16" t="s">
        <v>455</v>
      </c>
      <c r="AC1550" s="16" t="s">
        <v>455</v>
      </c>
      <c r="AD1550" s="16" t="s">
        <v>455</v>
      </c>
    </row>
    <row r="1551" spans="1:30" s="16" customFormat="1" ht="14.25" customHeight="1">
      <c r="A1551" s="16">
        <v>5313</v>
      </c>
      <c r="B1551" s="16">
        <v>5313</v>
      </c>
      <c r="C1551" s="3">
        <v>41254</v>
      </c>
      <c r="D1551" s="3">
        <v>41299</v>
      </c>
      <c r="E1551" s="16" t="s">
        <v>1316</v>
      </c>
      <c r="F1551" s="16" t="s">
        <v>1308</v>
      </c>
      <c r="G1551" s="16" t="s">
        <v>8741</v>
      </c>
      <c r="H1551" s="16" t="s">
        <v>455</v>
      </c>
      <c r="I1551" s="3">
        <v>41310</v>
      </c>
      <c r="J1551" s="16" t="s">
        <v>12852</v>
      </c>
      <c r="K1551" s="16" t="s">
        <v>12856</v>
      </c>
      <c r="L1551" s="16" t="s">
        <v>8744</v>
      </c>
      <c r="M1551" s="16" t="s">
        <v>12857</v>
      </c>
      <c r="N1551" s="16" t="s">
        <v>455</v>
      </c>
      <c r="O1551" s="16" t="s">
        <v>455</v>
      </c>
      <c r="P1551" s="16" t="s">
        <v>455</v>
      </c>
      <c r="Q1551" s="16" t="s">
        <v>15279</v>
      </c>
      <c r="R1551" s="16" t="s">
        <v>455</v>
      </c>
      <c r="S1551" s="16" t="s">
        <v>12858</v>
      </c>
      <c r="T1551" s="16" t="s">
        <v>14834</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4.25" customHeight="1">
      <c r="A1552" s="16">
        <v>5315</v>
      </c>
      <c r="B1552" s="16">
        <v>5315</v>
      </c>
      <c r="C1552" s="3">
        <v>41254</v>
      </c>
      <c r="D1552" s="3">
        <v>41299</v>
      </c>
      <c r="E1552" s="16" t="s">
        <v>1307</v>
      </c>
      <c r="F1552" s="16" t="s">
        <v>1308</v>
      </c>
      <c r="G1552" s="16" t="s">
        <v>8650</v>
      </c>
      <c r="H1552" s="16" t="s">
        <v>15878</v>
      </c>
      <c r="I1552" s="3">
        <v>41323</v>
      </c>
      <c r="J1552" s="16" t="s">
        <v>12859</v>
      </c>
      <c r="K1552" s="16" t="s">
        <v>12860</v>
      </c>
      <c r="L1552" s="16" t="s">
        <v>8652</v>
      </c>
      <c r="M1552" s="16" t="s">
        <v>12861</v>
      </c>
      <c r="N1552" s="16" t="s">
        <v>15879</v>
      </c>
      <c r="O1552" s="16" t="s">
        <v>4593</v>
      </c>
      <c r="P1552" s="3">
        <v>41360</v>
      </c>
      <c r="Q1552" s="16" t="s">
        <v>455</v>
      </c>
      <c r="R1552" s="16" t="s">
        <v>15880</v>
      </c>
      <c r="S1552" s="16" t="s">
        <v>12862</v>
      </c>
      <c r="T1552" s="16" t="s">
        <v>3997</v>
      </c>
      <c r="U1552" s="16" t="s">
        <v>14908</v>
      </c>
      <c r="V1552" s="16">
        <v>19</v>
      </c>
      <c r="W1552" s="16">
        <v>31</v>
      </c>
      <c r="X1552" s="16">
        <v>93</v>
      </c>
      <c r="Y1552" s="16">
        <v>42</v>
      </c>
      <c r="Z1552" s="16">
        <v>0</v>
      </c>
      <c r="AA1552" s="16">
        <v>67</v>
      </c>
      <c r="AB1552" s="16" t="s">
        <v>455</v>
      </c>
      <c r="AC1552" s="16" t="s">
        <v>455</v>
      </c>
      <c r="AD1552" s="16" t="s">
        <v>455</v>
      </c>
    </row>
    <row r="1553" spans="1:30" s="16" customFormat="1" ht="14.25" customHeight="1">
      <c r="A1553" s="16">
        <v>5311</v>
      </c>
      <c r="B1553" s="16">
        <v>5311</v>
      </c>
      <c r="C1553" s="3">
        <v>41254</v>
      </c>
      <c r="D1553" s="3">
        <v>41299</v>
      </c>
      <c r="E1553" s="16" t="s">
        <v>1316</v>
      </c>
      <c r="F1553" s="16" t="s">
        <v>14084</v>
      </c>
      <c r="G1553" s="16" t="s">
        <v>7713</v>
      </c>
      <c r="H1553" s="16" t="s">
        <v>455</v>
      </c>
      <c r="I1553" s="16" t="s">
        <v>455</v>
      </c>
      <c r="J1553" s="16" t="s">
        <v>12863</v>
      </c>
      <c r="K1553" s="16" t="s">
        <v>12864</v>
      </c>
      <c r="L1553" s="16" t="s">
        <v>7716</v>
      </c>
      <c r="M1553" s="16" t="s">
        <v>12865</v>
      </c>
      <c r="N1553" s="16" t="s">
        <v>455</v>
      </c>
      <c r="O1553" s="16" t="s">
        <v>455</v>
      </c>
      <c r="P1553" s="16" t="s">
        <v>455</v>
      </c>
      <c r="Q1553" s="16" t="s">
        <v>15417</v>
      </c>
      <c r="R1553" s="16" t="s">
        <v>455</v>
      </c>
      <c r="S1553" s="16" t="s">
        <v>12866</v>
      </c>
      <c r="T1553" s="16" t="s">
        <v>14834</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4.25" customHeight="1">
      <c r="A1554" s="16">
        <v>5310</v>
      </c>
      <c r="B1554" s="16">
        <v>5310</v>
      </c>
      <c r="C1554" s="3">
        <v>41254</v>
      </c>
      <c r="D1554" s="3">
        <v>41299</v>
      </c>
      <c r="E1554" s="16" t="s">
        <v>1307</v>
      </c>
      <c r="F1554" s="16" t="s">
        <v>14084</v>
      </c>
      <c r="G1554" s="16" t="s">
        <v>7713</v>
      </c>
      <c r="H1554" s="16" t="s">
        <v>14782</v>
      </c>
      <c r="I1554" s="3">
        <v>41306</v>
      </c>
      <c r="J1554" s="16" t="s">
        <v>12867</v>
      </c>
      <c r="K1554" s="16" t="s">
        <v>12868</v>
      </c>
      <c r="L1554" s="16" t="s">
        <v>7716</v>
      </c>
      <c r="M1554" s="16" t="s">
        <v>12869</v>
      </c>
      <c r="N1554" s="16" t="s">
        <v>14783</v>
      </c>
      <c r="O1554" s="16" t="s">
        <v>12026</v>
      </c>
      <c r="P1554" s="3">
        <v>41306</v>
      </c>
      <c r="Q1554" s="16" t="s">
        <v>455</v>
      </c>
      <c r="R1554" s="16" t="s">
        <v>14784</v>
      </c>
      <c r="S1554" s="16" t="s">
        <v>12870</v>
      </c>
      <c r="T1554" s="16" t="s">
        <v>3997</v>
      </c>
      <c r="U1554" s="16" t="s">
        <v>14865</v>
      </c>
      <c r="V1554" s="16">
        <v>21</v>
      </c>
      <c r="W1554" s="16">
        <v>50</v>
      </c>
      <c r="X1554" s="16">
        <v>48</v>
      </c>
      <c r="Y1554" s="16">
        <v>45</v>
      </c>
      <c r="Z1554" s="16">
        <v>23</v>
      </c>
      <c r="AA1554" s="16">
        <v>88</v>
      </c>
      <c r="AB1554" s="16" t="s">
        <v>455</v>
      </c>
      <c r="AC1554" s="16" t="s">
        <v>455</v>
      </c>
      <c r="AD1554" s="16" t="s">
        <v>455</v>
      </c>
    </row>
    <row r="1555" spans="1:30" s="16" customFormat="1" ht="14.25" customHeight="1">
      <c r="A1555" s="16">
        <v>5060</v>
      </c>
      <c r="B1555" s="16">
        <v>5060</v>
      </c>
      <c r="C1555" s="3">
        <v>41254</v>
      </c>
      <c r="D1555" s="3">
        <v>41299</v>
      </c>
      <c r="E1555" s="16" t="s">
        <v>1307</v>
      </c>
      <c r="F1555" s="16" t="s">
        <v>14084</v>
      </c>
      <c r="G1555" s="16" t="s">
        <v>9452</v>
      </c>
      <c r="H1555" s="16" t="s">
        <v>14662</v>
      </c>
      <c r="I1555" s="3">
        <v>41302</v>
      </c>
      <c r="J1555" s="16" t="s">
        <v>12871</v>
      </c>
      <c r="K1555" s="16" t="s">
        <v>12872</v>
      </c>
      <c r="L1555" s="16" t="s">
        <v>9455</v>
      </c>
      <c r="M1555" s="16" t="s">
        <v>12502</v>
      </c>
      <c r="N1555" s="16" t="s">
        <v>14663</v>
      </c>
      <c r="O1555" s="16" t="s">
        <v>14610</v>
      </c>
      <c r="P1555" s="3">
        <v>41303</v>
      </c>
      <c r="Q1555" s="16" t="s">
        <v>455</v>
      </c>
      <c r="R1555" s="16" t="s">
        <v>14664</v>
      </c>
      <c r="S1555" s="16" t="s">
        <v>12873</v>
      </c>
      <c r="T1555" s="16" t="s">
        <v>14834</v>
      </c>
      <c r="U1555" s="16" t="s">
        <v>14926</v>
      </c>
      <c r="V1555" s="16">
        <v>22</v>
      </c>
      <c r="W1555" s="16">
        <v>16</v>
      </c>
      <c r="X1555" s="16">
        <v>50</v>
      </c>
      <c r="Y1555" s="16">
        <v>46</v>
      </c>
      <c r="Z1555" s="16">
        <v>22</v>
      </c>
      <c r="AA1555" s="16">
        <v>24</v>
      </c>
      <c r="AB1555" s="16" t="s">
        <v>455</v>
      </c>
      <c r="AC1555" s="16" t="s">
        <v>455</v>
      </c>
      <c r="AD1555" s="16" t="s">
        <v>455</v>
      </c>
    </row>
    <row r="1556" spans="1:30" s="16" customFormat="1" ht="14.25" customHeight="1">
      <c r="A1556" s="16">
        <v>5062</v>
      </c>
      <c r="B1556" s="16">
        <v>5062</v>
      </c>
      <c r="C1556" s="3">
        <v>41254</v>
      </c>
      <c r="D1556" s="3">
        <v>41299</v>
      </c>
      <c r="E1556" s="16" t="s">
        <v>1307</v>
      </c>
      <c r="F1556" s="16" t="s">
        <v>14084</v>
      </c>
      <c r="G1556" s="16" t="s">
        <v>9452</v>
      </c>
      <c r="H1556" s="16" t="s">
        <v>14567</v>
      </c>
      <c r="I1556" s="3">
        <v>41299</v>
      </c>
      <c r="J1556" s="16" t="s">
        <v>12874</v>
      </c>
      <c r="K1556" s="16" t="s">
        <v>12875</v>
      </c>
      <c r="L1556" s="16" t="s">
        <v>9455</v>
      </c>
      <c r="M1556" s="16" t="s">
        <v>12876</v>
      </c>
      <c r="N1556" s="16" t="s">
        <v>14613</v>
      </c>
      <c r="O1556" s="16" t="s">
        <v>14580</v>
      </c>
      <c r="P1556" s="3">
        <v>41299</v>
      </c>
      <c r="Q1556" s="16" t="s">
        <v>455</v>
      </c>
      <c r="R1556" s="16" t="s">
        <v>14568</v>
      </c>
      <c r="S1556" s="16" t="s">
        <v>12877</v>
      </c>
      <c r="T1556" s="16" t="s">
        <v>14834</v>
      </c>
      <c r="U1556" s="16" t="s">
        <v>15155</v>
      </c>
      <c r="V1556" s="16">
        <v>22</v>
      </c>
      <c r="W1556" s="16">
        <v>17</v>
      </c>
      <c r="X1556" s="16">
        <v>11</v>
      </c>
      <c r="Y1556" s="16">
        <v>46</v>
      </c>
      <c r="Z1556" s="16">
        <v>22</v>
      </c>
      <c r="AA1556" s="16">
        <v>56</v>
      </c>
      <c r="AB1556" s="16" t="s">
        <v>455</v>
      </c>
      <c r="AC1556" s="16" t="s">
        <v>455</v>
      </c>
      <c r="AD1556" s="16" t="s">
        <v>455</v>
      </c>
    </row>
    <row r="1557" spans="1:30" s="16" customFormat="1" ht="14.25" customHeight="1">
      <c r="A1557" s="16">
        <v>5061</v>
      </c>
      <c r="B1557" s="16">
        <v>5061</v>
      </c>
      <c r="C1557" s="3">
        <v>41254</v>
      </c>
      <c r="D1557" s="3">
        <v>41299</v>
      </c>
      <c r="E1557" s="16" t="s">
        <v>1307</v>
      </c>
      <c r="F1557" s="16" t="s">
        <v>14084</v>
      </c>
      <c r="G1557" s="16" t="s">
        <v>9452</v>
      </c>
      <c r="H1557" s="16" t="s">
        <v>14665</v>
      </c>
      <c r="I1557" s="3">
        <v>41303</v>
      </c>
      <c r="J1557" s="16" t="s">
        <v>12878</v>
      </c>
      <c r="K1557" s="16" t="s">
        <v>12879</v>
      </c>
      <c r="L1557" s="16" t="s">
        <v>9455</v>
      </c>
      <c r="M1557" s="16" t="s">
        <v>12502</v>
      </c>
      <c r="N1557" s="16" t="s">
        <v>14666</v>
      </c>
      <c r="O1557" s="16" t="s">
        <v>14610</v>
      </c>
      <c r="P1557" s="3">
        <v>41304</v>
      </c>
      <c r="Q1557" s="16" t="s">
        <v>455</v>
      </c>
      <c r="R1557" s="16" t="s">
        <v>14667</v>
      </c>
      <c r="S1557" s="16" t="s">
        <v>12880</v>
      </c>
      <c r="T1557" s="16" t="s">
        <v>14834</v>
      </c>
      <c r="U1557" s="16" t="s">
        <v>14926</v>
      </c>
      <c r="V1557" s="16">
        <v>22</v>
      </c>
      <c r="W1557" s="16">
        <v>16</v>
      </c>
      <c r="X1557" s="16">
        <v>58</v>
      </c>
      <c r="Y1557" s="16">
        <v>46</v>
      </c>
      <c r="Z1557" s="16">
        <v>22</v>
      </c>
      <c r="AA1557" s="16">
        <v>62</v>
      </c>
      <c r="AB1557" s="16" t="s">
        <v>455</v>
      </c>
      <c r="AC1557" s="16" t="s">
        <v>455</v>
      </c>
      <c r="AD1557" s="16" t="s">
        <v>455</v>
      </c>
    </row>
    <row r="1558" spans="1:30" s="16" customFormat="1" ht="14.25" customHeight="1">
      <c r="A1558" s="16">
        <v>5312</v>
      </c>
      <c r="B1558" s="16">
        <v>5312</v>
      </c>
      <c r="C1558" s="3">
        <v>41254</v>
      </c>
      <c r="D1558" s="3">
        <v>41299</v>
      </c>
      <c r="E1558" s="16" t="s">
        <v>1307</v>
      </c>
      <c r="F1558" s="16" t="s">
        <v>14084</v>
      </c>
      <c r="G1558" s="16" t="s">
        <v>7713</v>
      </c>
      <c r="H1558" s="16" t="s">
        <v>14785</v>
      </c>
      <c r="I1558" s="3">
        <v>41305</v>
      </c>
      <c r="J1558" s="16" t="s">
        <v>12881</v>
      </c>
      <c r="K1558" s="16" t="s">
        <v>12882</v>
      </c>
      <c r="L1558" s="16" t="s">
        <v>7716</v>
      </c>
      <c r="M1558" s="16" t="s">
        <v>12883</v>
      </c>
      <c r="N1558" s="16" t="s">
        <v>14786</v>
      </c>
      <c r="O1558" s="16" t="s">
        <v>11992</v>
      </c>
      <c r="P1558" s="3">
        <v>41305</v>
      </c>
      <c r="Q1558" s="16" t="s">
        <v>455</v>
      </c>
      <c r="R1558" s="16" t="s">
        <v>14787</v>
      </c>
      <c r="S1558" s="16" t="s">
        <v>12884</v>
      </c>
      <c r="T1558" s="16" t="s">
        <v>3997</v>
      </c>
      <c r="U1558" s="16" t="s">
        <v>14908</v>
      </c>
      <c r="V1558" s="16">
        <v>21</v>
      </c>
      <c r="W1558" s="16">
        <v>48</v>
      </c>
      <c r="X1558" s="16">
        <v>73</v>
      </c>
      <c r="Y1558" s="16">
        <v>45</v>
      </c>
      <c r="Z1558" s="16">
        <v>25</v>
      </c>
      <c r="AA1558" s="16">
        <v>22</v>
      </c>
      <c r="AB1558" s="16" t="s">
        <v>455</v>
      </c>
      <c r="AC1558" s="16" t="s">
        <v>455</v>
      </c>
      <c r="AD1558" s="16" t="s">
        <v>455</v>
      </c>
    </row>
    <row r="1559" spans="1:30" s="16" customFormat="1" ht="14.25" customHeight="1">
      <c r="A1559" s="16">
        <v>5309</v>
      </c>
      <c r="B1559" s="16">
        <v>5309</v>
      </c>
      <c r="C1559" s="3">
        <v>41254</v>
      </c>
      <c r="D1559" s="3">
        <v>41309</v>
      </c>
      <c r="E1559" s="16" t="s">
        <v>1307</v>
      </c>
      <c r="F1559" s="16" t="s">
        <v>14084</v>
      </c>
      <c r="G1559" s="16" t="s">
        <v>7713</v>
      </c>
      <c r="H1559" s="16" t="s">
        <v>14788</v>
      </c>
      <c r="I1559" s="3">
        <v>41309</v>
      </c>
      <c r="J1559" s="16" t="s">
        <v>12885</v>
      </c>
      <c r="K1559" s="16" t="s">
        <v>14789</v>
      </c>
      <c r="L1559" s="16" t="s">
        <v>7716</v>
      </c>
      <c r="M1559" s="16" t="s">
        <v>12886</v>
      </c>
      <c r="N1559" s="16" t="s">
        <v>14790</v>
      </c>
      <c r="O1559" s="16" t="s">
        <v>11992</v>
      </c>
      <c r="P1559" s="3">
        <v>41309</v>
      </c>
      <c r="Q1559" s="28" t="s">
        <v>14791</v>
      </c>
      <c r="R1559" s="16" t="s">
        <v>14792</v>
      </c>
      <c r="S1559" s="16" t="s">
        <v>12887</v>
      </c>
      <c r="T1559" s="16" t="s">
        <v>3997</v>
      </c>
      <c r="U1559" s="16" t="s">
        <v>14908</v>
      </c>
      <c r="V1559" s="16">
        <v>21</v>
      </c>
      <c r="W1559" s="16">
        <v>50</v>
      </c>
      <c r="X1559" s="16">
        <v>3</v>
      </c>
      <c r="Y1559" s="16">
        <v>45</v>
      </c>
      <c r="Z1559" s="16">
        <v>24</v>
      </c>
      <c r="AA1559" s="16">
        <v>8</v>
      </c>
      <c r="AB1559" s="16" t="s">
        <v>455</v>
      </c>
      <c r="AC1559" s="16" t="s">
        <v>455</v>
      </c>
      <c r="AD1559" s="16" t="s">
        <v>455</v>
      </c>
    </row>
    <row r="1560" spans="1:30" s="16" customFormat="1" ht="14.25" customHeight="1">
      <c r="A1560" s="16">
        <v>5308</v>
      </c>
      <c r="B1560" s="16">
        <v>5308</v>
      </c>
      <c r="C1560" s="3">
        <v>41254</v>
      </c>
      <c r="D1560" s="3">
        <v>41299</v>
      </c>
      <c r="E1560" s="16" t="s">
        <v>1307</v>
      </c>
      <c r="F1560" s="16" t="s">
        <v>1308</v>
      </c>
      <c r="G1560" s="16" t="s">
        <v>12888</v>
      </c>
      <c r="H1560" s="16" t="s">
        <v>15999</v>
      </c>
      <c r="I1560" s="3">
        <v>41310</v>
      </c>
      <c r="J1560" s="16" t="s">
        <v>20532</v>
      </c>
      <c r="K1560" s="16" t="s">
        <v>20533</v>
      </c>
      <c r="L1560" s="16" t="s">
        <v>12889</v>
      </c>
      <c r="M1560" s="16" t="s">
        <v>12890</v>
      </c>
      <c r="N1560" s="16" t="s">
        <v>16000</v>
      </c>
      <c r="O1560" s="16" t="s">
        <v>13100</v>
      </c>
      <c r="P1560" s="3">
        <v>41368</v>
      </c>
      <c r="Q1560" s="16" t="s">
        <v>455</v>
      </c>
      <c r="R1560" s="16" t="s">
        <v>16001</v>
      </c>
      <c r="S1560" s="16" t="s">
        <v>12891</v>
      </c>
      <c r="T1560" s="16" t="s">
        <v>14834</v>
      </c>
      <c r="U1560" s="16" t="s">
        <v>15831</v>
      </c>
      <c r="V1560" s="16">
        <v>19</v>
      </c>
      <c r="W1560" s="16">
        <v>18</v>
      </c>
      <c r="X1560" s="16">
        <v>4</v>
      </c>
      <c r="Y1560" s="16">
        <v>42</v>
      </c>
      <c r="Z1560" s="16">
        <v>30</v>
      </c>
      <c r="AA1560" s="16">
        <v>9</v>
      </c>
      <c r="AB1560" s="16" t="s">
        <v>455</v>
      </c>
      <c r="AC1560" s="16" t="s">
        <v>455</v>
      </c>
      <c r="AD1560" s="16" t="s">
        <v>455</v>
      </c>
    </row>
    <row r="1561" spans="1:30" s="16" customFormat="1" ht="14.25" customHeight="1">
      <c r="A1561" s="16">
        <v>5307</v>
      </c>
      <c r="B1561" s="16">
        <v>5307</v>
      </c>
      <c r="C1561" s="3">
        <v>41254</v>
      </c>
      <c r="D1561" s="3">
        <v>41299</v>
      </c>
      <c r="E1561" s="16" t="s">
        <v>1307</v>
      </c>
      <c r="F1561" s="16" t="s">
        <v>1308</v>
      </c>
      <c r="G1561" s="16" t="s">
        <v>12888</v>
      </c>
      <c r="H1561" s="16" t="s">
        <v>15916</v>
      </c>
      <c r="I1561" s="3">
        <v>41310</v>
      </c>
      <c r="J1561" s="16" t="s">
        <v>20534</v>
      </c>
      <c r="K1561" s="16" t="s">
        <v>12892</v>
      </c>
      <c r="L1561" s="16" t="s">
        <v>12893</v>
      </c>
      <c r="M1561" s="16" t="s">
        <v>20535</v>
      </c>
      <c r="N1561" s="16" t="s">
        <v>16002</v>
      </c>
      <c r="O1561" s="16" t="s">
        <v>16003</v>
      </c>
      <c r="P1561" s="3">
        <v>41367</v>
      </c>
      <c r="Q1561" s="16" t="s">
        <v>455</v>
      </c>
      <c r="R1561" s="16" t="s">
        <v>15917</v>
      </c>
      <c r="S1561" s="16" t="s">
        <v>12894</v>
      </c>
      <c r="T1561" s="16" t="s">
        <v>14834</v>
      </c>
      <c r="U1561" s="16" t="s">
        <v>14926</v>
      </c>
      <c r="V1561" s="16">
        <v>19</v>
      </c>
      <c r="W1561" s="16">
        <v>22</v>
      </c>
      <c r="X1561" s="16">
        <v>42</v>
      </c>
      <c r="Y1561" s="16">
        <v>42</v>
      </c>
      <c r="Z1561" s="16">
        <v>48</v>
      </c>
      <c r="AA1561" s="16">
        <v>77</v>
      </c>
      <c r="AB1561" s="16" t="s">
        <v>455</v>
      </c>
      <c r="AC1561" s="16" t="s">
        <v>455</v>
      </c>
      <c r="AD1561" s="16" t="s">
        <v>455</v>
      </c>
    </row>
    <row r="1562" spans="1:30" s="16" customFormat="1" ht="14.25" customHeight="1">
      <c r="A1562" s="16">
        <v>5306</v>
      </c>
      <c r="B1562" s="16">
        <v>5306</v>
      </c>
      <c r="C1562" s="3">
        <v>41254</v>
      </c>
      <c r="D1562" s="3">
        <v>41299</v>
      </c>
      <c r="E1562" s="16" t="s">
        <v>1307</v>
      </c>
      <c r="F1562" s="16" t="s">
        <v>1308</v>
      </c>
      <c r="G1562" s="16" t="s">
        <v>12888</v>
      </c>
      <c r="H1562" s="16" t="s">
        <v>16004</v>
      </c>
      <c r="I1562" s="3">
        <v>41310</v>
      </c>
      <c r="J1562" s="16" t="s">
        <v>12895</v>
      </c>
      <c r="K1562" s="16" t="s">
        <v>12896</v>
      </c>
      <c r="L1562" s="16" t="s">
        <v>12889</v>
      </c>
      <c r="M1562" s="16" t="s">
        <v>12897</v>
      </c>
      <c r="N1562" s="16" t="s">
        <v>16005</v>
      </c>
      <c r="O1562" s="16" t="s">
        <v>16006</v>
      </c>
      <c r="P1562" s="3">
        <v>41372</v>
      </c>
      <c r="Q1562" s="16" t="s">
        <v>455</v>
      </c>
      <c r="R1562" s="16" t="s">
        <v>16007</v>
      </c>
      <c r="S1562" s="16" t="s">
        <v>12898</v>
      </c>
      <c r="T1562" s="16" t="s">
        <v>14834</v>
      </c>
      <c r="U1562" s="16" t="s">
        <v>14926</v>
      </c>
      <c r="V1562" s="16">
        <v>19</v>
      </c>
      <c r="W1562" s="16">
        <v>18</v>
      </c>
      <c r="X1562" s="16">
        <v>7</v>
      </c>
      <c r="Y1562" s="16">
        <v>42</v>
      </c>
      <c r="Z1562" s="16">
        <v>30</v>
      </c>
      <c r="AA1562" s="16">
        <v>15</v>
      </c>
      <c r="AB1562" s="16" t="s">
        <v>455</v>
      </c>
      <c r="AC1562" s="16" t="s">
        <v>455</v>
      </c>
      <c r="AD1562" s="16" t="s">
        <v>455</v>
      </c>
    </row>
    <row r="1563" spans="1:30" s="16" customFormat="1" ht="14.25" customHeight="1">
      <c r="A1563" s="16">
        <v>5305</v>
      </c>
      <c r="B1563" s="16">
        <v>5305</v>
      </c>
      <c r="C1563" s="3">
        <v>41254</v>
      </c>
      <c r="D1563" s="3">
        <v>41299</v>
      </c>
      <c r="E1563" s="16" t="s">
        <v>1307</v>
      </c>
      <c r="F1563" s="16" t="s">
        <v>1308</v>
      </c>
      <c r="G1563" s="16" t="s">
        <v>12888</v>
      </c>
      <c r="H1563" s="16" t="s">
        <v>15918</v>
      </c>
      <c r="I1563" s="3">
        <v>41366</v>
      </c>
      <c r="J1563" s="16" t="s">
        <v>20536</v>
      </c>
      <c r="K1563" s="16" t="s">
        <v>12899</v>
      </c>
      <c r="L1563" s="16" t="s">
        <v>12893</v>
      </c>
      <c r="M1563" s="16" t="s">
        <v>12900</v>
      </c>
      <c r="N1563" s="16" t="s">
        <v>15919</v>
      </c>
      <c r="O1563" s="16" t="s">
        <v>15920</v>
      </c>
      <c r="P1563" s="3">
        <v>41366</v>
      </c>
      <c r="Q1563" s="16" t="s">
        <v>455</v>
      </c>
      <c r="R1563" s="16" t="s">
        <v>15921</v>
      </c>
      <c r="S1563" s="16" t="s">
        <v>12901</v>
      </c>
      <c r="T1563" s="16" t="s">
        <v>14834</v>
      </c>
      <c r="U1563" s="16" t="s">
        <v>14926</v>
      </c>
      <c r="V1563" s="16">
        <v>19</v>
      </c>
      <c r="W1563" s="16">
        <v>13</v>
      </c>
      <c r="X1563" s="16">
        <v>37</v>
      </c>
      <c r="Y1563" s="16">
        <v>42</v>
      </c>
      <c r="Z1563" s="16">
        <v>29</v>
      </c>
      <c r="AA1563" s="16">
        <v>49</v>
      </c>
      <c r="AB1563" s="16" t="s">
        <v>455</v>
      </c>
      <c r="AC1563" s="16" t="s">
        <v>455</v>
      </c>
      <c r="AD1563" s="16" t="s">
        <v>455</v>
      </c>
    </row>
    <row r="1564" spans="1:30" s="16" customFormat="1" ht="14.25" customHeight="1">
      <c r="A1564" s="16">
        <v>5304</v>
      </c>
      <c r="B1564" s="16">
        <v>5304</v>
      </c>
      <c r="C1564" s="3">
        <v>41254</v>
      </c>
      <c r="D1564" s="3">
        <v>41299</v>
      </c>
      <c r="E1564" s="16" t="s">
        <v>1307</v>
      </c>
      <c r="F1564" s="16" t="s">
        <v>1308</v>
      </c>
      <c r="G1564" s="16" t="s">
        <v>12888</v>
      </c>
      <c r="H1564" s="16" t="s">
        <v>15922</v>
      </c>
      <c r="I1564" s="3">
        <v>41310</v>
      </c>
      <c r="J1564" s="16" t="s">
        <v>12902</v>
      </c>
      <c r="K1564" s="16" t="s">
        <v>12903</v>
      </c>
      <c r="L1564" s="16" t="s">
        <v>12893</v>
      </c>
      <c r="M1564" s="16" t="s">
        <v>12904</v>
      </c>
      <c r="N1564" s="16" t="s">
        <v>16008</v>
      </c>
      <c r="O1564" s="16" t="s">
        <v>15932</v>
      </c>
      <c r="P1564" s="3">
        <v>41366</v>
      </c>
      <c r="Q1564" s="16" t="s">
        <v>455</v>
      </c>
      <c r="R1564" s="16" t="s">
        <v>15923</v>
      </c>
      <c r="S1564" s="16" t="s">
        <v>12905</v>
      </c>
      <c r="T1564" s="16" t="s">
        <v>14834</v>
      </c>
      <c r="U1564" s="16" t="s">
        <v>15044</v>
      </c>
      <c r="V1564" s="16">
        <v>19</v>
      </c>
      <c r="W1564" s="16">
        <v>18</v>
      </c>
      <c r="X1564" s="16">
        <v>7</v>
      </c>
      <c r="Y1564" s="16">
        <v>42</v>
      </c>
      <c r="Z1564" s="16">
        <v>30</v>
      </c>
      <c r="AA1564" s="16">
        <v>15</v>
      </c>
      <c r="AB1564" s="16" t="s">
        <v>455</v>
      </c>
      <c r="AC1564" s="16" t="s">
        <v>455</v>
      </c>
      <c r="AD1564" s="16" t="s">
        <v>455</v>
      </c>
    </row>
    <row r="1565" spans="1:30" s="16" customFormat="1" ht="14.25" customHeight="1">
      <c r="A1565" s="16">
        <v>5303</v>
      </c>
      <c r="B1565" s="16">
        <v>5303</v>
      </c>
      <c r="C1565" s="3">
        <v>41254</v>
      </c>
      <c r="D1565" s="3">
        <v>41299</v>
      </c>
      <c r="E1565" s="16" t="s">
        <v>1307</v>
      </c>
      <c r="F1565" s="16" t="s">
        <v>1308</v>
      </c>
      <c r="G1565" s="16" t="s">
        <v>12888</v>
      </c>
      <c r="H1565" s="16" t="s">
        <v>16009</v>
      </c>
      <c r="I1565" s="3">
        <v>41310</v>
      </c>
      <c r="J1565" s="16" t="s">
        <v>20537</v>
      </c>
      <c r="K1565" s="16" t="s">
        <v>12906</v>
      </c>
      <c r="L1565" s="16" t="s">
        <v>12889</v>
      </c>
      <c r="M1565" s="16" t="s">
        <v>12907</v>
      </c>
      <c r="N1565" s="16" t="s">
        <v>16010</v>
      </c>
      <c r="O1565" s="16" t="s">
        <v>15936</v>
      </c>
      <c r="P1565" s="3">
        <v>41367</v>
      </c>
      <c r="Q1565" s="16" t="s">
        <v>455</v>
      </c>
      <c r="R1565" s="16" t="s">
        <v>16011</v>
      </c>
      <c r="S1565" s="16" t="s">
        <v>12908</v>
      </c>
      <c r="T1565" s="16" t="s">
        <v>14834</v>
      </c>
      <c r="U1565" s="16" t="s">
        <v>14926</v>
      </c>
      <c r="V1565" s="16">
        <v>19</v>
      </c>
      <c r="W1565" s="16">
        <v>18</v>
      </c>
      <c r="X1565" s="16">
        <v>7</v>
      </c>
      <c r="Y1565" s="16">
        <v>42</v>
      </c>
      <c r="Z1565" s="16">
        <v>30</v>
      </c>
      <c r="AA1565" s="16">
        <v>15</v>
      </c>
      <c r="AB1565" s="16" t="s">
        <v>455</v>
      </c>
      <c r="AC1565" s="16" t="s">
        <v>455</v>
      </c>
      <c r="AD1565" s="16" t="s">
        <v>455</v>
      </c>
    </row>
    <row r="1566" spans="1:30" s="16" customFormat="1" ht="14.25" customHeight="1">
      <c r="A1566" s="16">
        <v>5302</v>
      </c>
      <c r="B1566" s="16">
        <v>5302</v>
      </c>
      <c r="C1566" s="3">
        <v>41254</v>
      </c>
      <c r="D1566" s="3">
        <v>41299</v>
      </c>
      <c r="E1566" s="16" t="s">
        <v>1307</v>
      </c>
      <c r="F1566" s="16" t="s">
        <v>1308</v>
      </c>
      <c r="G1566" s="16" t="s">
        <v>12888</v>
      </c>
      <c r="H1566" s="16" t="s">
        <v>15924</v>
      </c>
      <c r="I1566" s="3">
        <v>41310</v>
      </c>
      <c r="J1566" s="16" t="s">
        <v>20538</v>
      </c>
      <c r="K1566" s="16" t="s">
        <v>20539</v>
      </c>
      <c r="L1566" s="16" t="s">
        <v>12889</v>
      </c>
      <c r="M1566" s="16" t="s">
        <v>12909</v>
      </c>
      <c r="N1566" s="16" t="s">
        <v>16012</v>
      </c>
      <c r="O1566" s="16" t="s">
        <v>15932</v>
      </c>
      <c r="P1566" s="3">
        <v>41367</v>
      </c>
      <c r="Q1566" s="16" t="s">
        <v>455</v>
      </c>
      <c r="R1566" s="16" t="s">
        <v>15925</v>
      </c>
      <c r="S1566" s="16" t="s">
        <v>12910</v>
      </c>
      <c r="T1566" s="16" t="s">
        <v>14834</v>
      </c>
      <c r="U1566" s="16" t="s">
        <v>15044</v>
      </c>
      <c r="V1566" s="16">
        <v>19</v>
      </c>
      <c r="W1566" s="16">
        <v>18</v>
      </c>
      <c r="X1566" s="16">
        <v>7</v>
      </c>
      <c r="Y1566" s="16">
        <v>42</v>
      </c>
      <c r="Z1566" s="16">
        <v>30</v>
      </c>
      <c r="AA1566" s="16">
        <v>15</v>
      </c>
      <c r="AB1566" s="16" t="s">
        <v>455</v>
      </c>
      <c r="AC1566" s="16" t="s">
        <v>455</v>
      </c>
      <c r="AD1566" s="16" t="s">
        <v>455</v>
      </c>
    </row>
    <row r="1567" spans="1:30" s="16" customFormat="1" ht="14.25" customHeight="1">
      <c r="A1567" s="16">
        <v>5301</v>
      </c>
      <c r="B1567" s="16">
        <v>5301</v>
      </c>
      <c r="C1567" s="3">
        <v>41254</v>
      </c>
      <c r="D1567" s="3">
        <v>41299</v>
      </c>
      <c r="E1567" s="16" t="s">
        <v>1307</v>
      </c>
      <c r="F1567" s="16" t="s">
        <v>14084</v>
      </c>
      <c r="G1567" s="16" t="s">
        <v>12911</v>
      </c>
      <c r="H1567" s="16" t="s">
        <v>14614</v>
      </c>
      <c r="I1567" s="3">
        <v>41300</v>
      </c>
      <c r="J1567" s="16" t="s">
        <v>12912</v>
      </c>
      <c r="K1567" s="16" t="s">
        <v>12913</v>
      </c>
      <c r="L1567" s="16" t="s">
        <v>12914</v>
      </c>
      <c r="M1567" s="16" t="s">
        <v>12915</v>
      </c>
      <c r="N1567" s="16" t="s">
        <v>14615</v>
      </c>
      <c r="O1567" s="16" t="s">
        <v>14060</v>
      </c>
      <c r="P1567" s="3">
        <v>41302</v>
      </c>
      <c r="Q1567" s="16" t="s">
        <v>455</v>
      </c>
      <c r="R1567" s="16" t="s">
        <v>14616</v>
      </c>
      <c r="S1567" s="16" t="s">
        <v>12916</v>
      </c>
      <c r="T1567" s="16" t="s">
        <v>3997</v>
      </c>
      <c r="U1567" s="16" t="s">
        <v>14843</v>
      </c>
      <c r="V1567" s="16">
        <v>20</v>
      </c>
      <c r="W1567" s="16">
        <v>18</v>
      </c>
      <c r="X1567" s="16">
        <v>47</v>
      </c>
      <c r="Y1567" s="16">
        <v>47</v>
      </c>
      <c r="Z1567" s="16">
        <v>6</v>
      </c>
      <c r="AA1567" s="16">
        <v>20</v>
      </c>
      <c r="AB1567" s="16" t="s">
        <v>455</v>
      </c>
      <c r="AC1567" s="16" t="s">
        <v>455</v>
      </c>
      <c r="AD1567" s="16" t="s">
        <v>455</v>
      </c>
    </row>
    <row r="1568" spans="1:30" s="16" customFormat="1" ht="14.25" customHeight="1">
      <c r="A1568" s="16">
        <v>5300</v>
      </c>
      <c r="B1568" s="16">
        <v>5300</v>
      </c>
      <c r="C1568" s="3">
        <v>41254</v>
      </c>
      <c r="D1568" s="3">
        <v>41299</v>
      </c>
      <c r="E1568" s="16" t="s">
        <v>1307</v>
      </c>
      <c r="F1568" s="16" t="s">
        <v>14084</v>
      </c>
      <c r="G1568" s="16" t="s">
        <v>12911</v>
      </c>
      <c r="H1568" s="16" t="s">
        <v>14569</v>
      </c>
      <c r="I1568" s="3">
        <v>41299</v>
      </c>
      <c r="J1568" s="16" t="s">
        <v>12917</v>
      </c>
      <c r="K1568" s="16" t="s">
        <v>12918</v>
      </c>
      <c r="L1568" s="16" t="s">
        <v>12914</v>
      </c>
      <c r="M1568" s="16" t="s">
        <v>12919</v>
      </c>
      <c r="N1568" s="16" t="s">
        <v>14617</v>
      </c>
      <c r="O1568" s="16" t="s">
        <v>14060</v>
      </c>
      <c r="P1568" s="3">
        <v>41302</v>
      </c>
      <c r="Q1568" s="16" t="s">
        <v>455</v>
      </c>
      <c r="R1568" s="16" t="s">
        <v>14570</v>
      </c>
      <c r="S1568" s="16" t="s">
        <v>12920</v>
      </c>
      <c r="T1568" s="16" t="s">
        <v>3997</v>
      </c>
      <c r="U1568" s="16" t="s">
        <v>14843</v>
      </c>
      <c r="V1568" s="16">
        <v>20</v>
      </c>
      <c r="W1568" s="16">
        <v>27</v>
      </c>
      <c r="X1568" s="16">
        <v>55</v>
      </c>
      <c r="Y1568" s="16">
        <v>47</v>
      </c>
      <c r="Z1568" s="16">
        <v>7</v>
      </c>
      <c r="AA1568" s="16">
        <v>22</v>
      </c>
      <c r="AB1568" s="16" t="s">
        <v>455</v>
      </c>
      <c r="AC1568" s="16" t="s">
        <v>455</v>
      </c>
      <c r="AD1568" s="16" t="s">
        <v>455</v>
      </c>
    </row>
    <row r="1569" spans="1:30" s="16" customFormat="1" ht="14.25" customHeight="1">
      <c r="A1569" s="16">
        <v>5299</v>
      </c>
      <c r="B1569" s="16">
        <v>5299</v>
      </c>
      <c r="C1569" s="3">
        <v>41254</v>
      </c>
      <c r="D1569" s="3">
        <v>41299</v>
      </c>
      <c r="E1569" s="16" t="s">
        <v>1307</v>
      </c>
      <c r="F1569" s="16" t="s">
        <v>14084</v>
      </c>
      <c r="G1569" s="16" t="s">
        <v>12911</v>
      </c>
      <c r="H1569" s="16" t="s">
        <v>14571</v>
      </c>
      <c r="I1569" s="3">
        <v>41299</v>
      </c>
      <c r="J1569" s="16" t="s">
        <v>12921</v>
      </c>
      <c r="K1569" s="16" t="s">
        <v>12922</v>
      </c>
      <c r="L1569" s="16" t="s">
        <v>12914</v>
      </c>
      <c r="M1569" s="16" t="s">
        <v>12923</v>
      </c>
      <c r="N1569" s="16" t="s">
        <v>14572</v>
      </c>
      <c r="O1569" s="16" t="s">
        <v>14060</v>
      </c>
      <c r="P1569" s="3">
        <v>41299</v>
      </c>
      <c r="Q1569" s="16" t="s">
        <v>455</v>
      </c>
      <c r="R1569" s="16" t="s">
        <v>14573</v>
      </c>
      <c r="S1569" s="16" t="s">
        <v>12924</v>
      </c>
      <c r="T1569" s="16" t="s">
        <v>3997</v>
      </c>
      <c r="U1569" s="16" t="s">
        <v>15026</v>
      </c>
      <c r="V1569" s="16">
        <v>20</v>
      </c>
      <c r="W1569" s="16">
        <v>27</v>
      </c>
      <c r="X1569" s="16">
        <v>49</v>
      </c>
      <c r="Y1569" s="16">
        <v>47</v>
      </c>
      <c r="Z1569" s="16">
        <v>7</v>
      </c>
      <c r="AA1569" s="16">
        <v>26</v>
      </c>
      <c r="AB1569" s="16" t="s">
        <v>455</v>
      </c>
      <c r="AC1569" s="16" t="s">
        <v>455</v>
      </c>
      <c r="AD1569" s="16" t="s">
        <v>455</v>
      </c>
    </row>
    <row r="1570" spans="1:30" s="16" customFormat="1" ht="14.25" customHeight="1">
      <c r="A1570" s="16">
        <v>5296</v>
      </c>
      <c r="B1570" s="16">
        <v>5296</v>
      </c>
      <c r="C1570" s="3">
        <v>41254</v>
      </c>
      <c r="D1570" s="3">
        <v>41299</v>
      </c>
      <c r="E1570" s="16" t="s">
        <v>1307</v>
      </c>
      <c r="F1570" s="16" t="s">
        <v>14084</v>
      </c>
      <c r="G1570" s="16" t="s">
        <v>7807</v>
      </c>
      <c r="H1570" s="16" t="s">
        <v>17778</v>
      </c>
      <c r="I1570" s="3">
        <v>41396</v>
      </c>
      <c r="J1570" s="16" t="s">
        <v>12925</v>
      </c>
      <c r="K1570" s="16" t="s">
        <v>12926</v>
      </c>
      <c r="L1570" s="16" t="s">
        <v>7808</v>
      </c>
      <c r="M1570" s="16" t="s">
        <v>12927</v>
      </c>
      <c r="N1570" s="16" t="s">
        <v>17779</v>
      </c>
      <c r="O1570" s="16" t="s">
        <v>12721</v>
      </c>
      <c r="P1570" s="3">
        <v>41396</v>
      </c>
      <c r="Q1570" s="16" t="s">
        <v>455</v>
      </c>
      <c r="R1570" s="16" t="s">
        <v>17780</v>
      </c>
      <c r="S1570" s="16" t="s">
        <v>12928</v>
      </c>
      <c r="T1570" s="16" t="s">
        <v>14834</v>
      </c>
      <c r="U1570" s="16" t="s">
        <v>14926</v>
      </c>
      <c r="V1570" s="16">
        <v>17</v>
      </c>
      <c r="W1570" s="16">
        <v>59</v>
      </c>
      <c r="X1570" s="16">
        <v>50</v>
      </c>
      <c r="Y1570" s="16">
        <v>42</v>
      </c>
      <c r="Z1570" s="16">
        <v>23</v>
      </c>
      <c r="AA1570" s="16">
        <v>50</v>
      </c>
      <c r="AB1570" s="16" t="s">
        <v>455</v>
      </c>
      <c r="AC1570" s="16" t="s">
        <v>455</v>
      </c>
      <c r="AD1570" s="16" t="s">
        <v>455</v>
      </c>
    </row>
    <row r="1571" spans="1:30" s="16" customFormat="1" ht="14.25" customHeight="1">
      <c r="A1571" s="16">
        <v>5294</v>
      </c>
      <c r="B1571" s="16">
        <v>5294</v>
      </c>
      <c r="C1571" s="3">
        <v>41254</v>
      </c>
      <c r="D1571" s="3">
        <v>41299</v>
      </c>
      <c r="E1571" s="16" t="s">
        <v>1307</v>
      </c>
      <c r="F1571" s="16" t="s">
        <v>14084</v>
      </c>
      <c r="G1571" s="16" t="s">
        <v>6549</v>
      </c>
      <c r="H1571" s="16" t="s">
        <v>14668</v>
      </c>
      <c r="I1571" s="3">
        <v>41304</v>
      </c>
      <c r="J1571" s="16" t="s">
        <v>6575</v>
      </c>
      <c r="K1571" s="16" t="s">
        <v>12929</v>
      </c>
      <c r="L1571" s="16" t="s">
        <v>6552</v>
      </c>
      <c r="M1571" s="16" t="s">
        <v>12930</v>
      </c>
      <c r="N1571" s="16" t="s">
        <v>14669</v>
      </c>
      <c r="O1571" s="16" t="s">
        <v>14621</v>
      </c>
      <c r="P1571" s="3">
        <v>41304</v>
      </c>
      <c r="Q1571" s="16" t="s">
        <v>455</v>
      </c>
      <c r="R1571" s="16" t="s">
        <v>14670</v>
      </c>
      <c r="S1571" s="16" t="s">
        <v>12931</v>
      </c>
      <c r="T1571" s="16" t="s">
        <v>3997</v>
      </c>
      <c r="U1571" s="16" t="s">
        <v>15026</v>
      </c>
      <c r="V1571" s="16">
        <v>22</v>
      </c>
      <c r="W1571" s="16">
        <v>20</v>
      </c>
      <c r="X1571" s="16">
        <v>50</v>
      </c>
      <c r="Y1571" s="16">
        <v>45</v>
      </c>
      <c r="Z1571" s="16">
        <v>17</v>
      </c>
      <c r="AA1571" s="16">
        <v>50</v>
      </c>
      <c r="AB1571" s="16" t="s">
        <v>455</v>
      </c>
      <c r="AC1571" s="16" t="s">
        <v>455</v>
      </c>
      <c r="AD1571" s="16" t="s">
        <v>455</v>
      </c>
    </row>
    <row r="1572" spans="1:30" s="16" customFormat="1" ht="14.25" customHeight="1">
      <c r="A1572" s="16">
        <v>5293</v>
      </c>
      <c r="B1572" s="16">
        <v>5293</v>
      </c>
      <c r="C1572" s="3">
        <v>41254</v>
      </c>
      <c r="D1572" s="3">
        <v>41299</v>
      </c>
      <c r="E1572" s="16" t="s">
        <v>1316</v>
      </c>
      <c r="F1572" s="16" t="s">
        <v>14084</v>
      </c>
      <c r="G1572" s="16" t="s">
        <v>6549</v>
      </c>
      <c r="H1572" s="16" t="s">
        <v>455</v>
      </c>
      <c r="I1572" s="16" t="s">
        <v>455</v>
      </c>
      <c r="J1572" s="16" t="s">
        <v>6575</v>
      </c>
      <c r="K1572" s="16" t="s">
        <v>12932</v>
      </c>
      <c r="L1572" s="16" t="s">
        <v>6552</v>
      </c>
      <c r="M1572" s="16" t="s">
        <v>12930</v>
      </c>
      <c r="N1572" s="16" t="s">
        <v>455</v>
      </c>
      <c r="O1572" s="16" t="s">
        <v>455</v>
      </c>
      <c r="P1572" s="16" t="s">
        <v>455</v>
      </c>
      <c r="Q1572" s="28" t="s">
        <v>15418</v>
      </c>
      <c r="R1572" s="16" t="s">
        <v>455</v>
      </c>
      <c r="S1572" s="16" t="s">
        <v>12933</v>
      </c>
      <c r="T1572" s="16" t="s">
        <v>14834</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4.25" customHeight="1">
      <c r="A1573" s="16">
        <v>5295</v>
      </c>
      <c r="B1573" s="16">
        <v>5295</v>
      </c>
      <c r="C1573" s="3">
        <v>41254</v>
      </c>
      <c r="D1573" s="3">
        <v>41299</v>
      </c>
      <c r="E1573" s="16" t="s">
        <v>1307</v>
      </c>
      <c r="F1573" s="16" t="s">
        <v>14084</v>
      </c>
      <c r="G1573" s="16" t="s">
        <v>6549</v>
      </c>
      <c r="H1573" s="16" t="s">
        <v>14793</v>
      </c>
      <c r="I1573" s="3">
        <v>41306</v>
      </c>
      <c r="J1573" s="16" t="s">
        <v>6564</v>
      </c>
      <c r="K1573" s="16" t="s">
        <v>12934</v>
      </c>
      <c r="L1573" s="16" t="s">
        <v>6552</v>
      </c>
      <c r="M1573" s="16" t="s">
        <v>12930</v>
      </c>
      <c r="N1573" s="16" t="s">
        <v>14794</v>
      </c>
      <c r="O1573" s="16" t="s">
        <v>14584</v>
      </c>
      <c r="P1573" s="3">
        <v>41309</v>
      </c>
      <c r="Q1573" s="16" t="s">
        <v>455</v>
      </c>
      <c r="R1573" s="16" t="s">
        <v>14795</v>
      </c>
      <c r="S1573" s="16" t="s">
        <v>12935</v>
      </c>
      <c r="T1573" s="16" t="s">
        <v>3997</v>
      </c>
      <c r="U1573" s="16" t="s">
        <v>15026</v>
      </c>
      <c r="V1573" s="16">
        <v>22</v>
      </c>
      <c r="W1573" s="16">
        <v>21</v>
      </c>
      <c r="X1573" s="16">
        <v>65</v>
      </c>
      <c r="Y1573" s="16">
        <v>45</v>
      </c>
      <c r="Z1573" s="16">
        <v>24</v>
      </c>
      <c r="AA1573" s="16">
        <v>15</v>
      </c>
      <c r="AB1573" s="16" t="s">
        <v>455</v>
      </c>
      <c r="AC1573" s="16" t="s">
        <v>455</v>
      </c>
      <c r="AD1573" s="16" t="s">
        <v>455</v>
      </c>
    </row>
    <row r="1574" spans="1:30" s="16" customFormat="1" ht="14.25" customHeight="1">
      <c r="A1574" s="16">
        <v>5292</v>
      </c>
      <c r="B1574" s="16">
        <v>5292</v>
      </c>
      <c r="C1574" s="3">
        <v>41254</v>
      </c>
      <c r="D1574" s="3">
        <v>41299</v>
      </c>
      <c r="E1574" s="16" t="s">
        <v>1307</v>
      </c>
      <c r="F1574" s="16" t="s">
        <v>14084</v>
      </c>
      <c r="G1574" s="16" t="s">
        <v>6549</v>
      </c>
      <c r="H1574" s="16" t="s">
        <v>14796</v>
      </c>
      <c r="I1574" s="3">
        <v>41305</v>
      </c>
      <c r="J1574" s="16" t="s">
        <v>6575</v>
      </c>
      <c r="K1574" s="16" t="s">
        <v>12936</v>
      </c>
      <c r="L1574" s="16" t="s">
        <v>6552</v>
      </c>
      <c r="M1574" s="16" t="s">
        <v>6553</v>
      </c>
      <c r="N1574" s="16" t="s">
        <v>14797</v>
      </c>
      <c r="O1574" s="16" t="s">
        <v>14584</v>
      </c>
      <c r="P1574" s="3">
        <v>41305</v>
      </c>
      <c r="Q1574" s="16" t="s">
        <v>455</v>
      </c>
      <c r="R1574" s="16" t="s">
        <v>14798</v>
      </c>
      <c r="S1574" s="16" t="s">
        <v>12937</v>
      </c>
      <c r="T1574" s="16" t="s">
        <v>3997</v>
      </c>
      <c r="U1574" s="16" t="s">
        <v>14908</v>
      </c>
      <c r="V1574" s="16">
        <v>22</v>
      </c>
      <c r="W1574" s="16">
        <v>18</v>
      </c>
      <c r="X1574" s="16">
        <v>28</v>
      </c>
      <c r="Y1574" s="16">
        <v>45</v>
      </c>
      <c r="Z1574" s="16">
        <v>17</v>
      </c>
      <c r="AA1574" s="16">
        <v>37</v>
      </c>
      <c r="AB1574" s="16" t="s">
        <v>455</v>
      </c>
      <c r="AC1574" s="16" t="s">
        <v>455</v>
      </c>
      <c r="AD1574" s="16" t="s">
        <v>455</v>
      </c>
    </row>
    <row r="1575" spans="1:30" s="16" customFormat="1" ht="14.25" customHeight="1">
      <c r="A1575" s="16">
        <v>5280</v>
      </c>
      <c r="B1575" s="16">
        <v>5280</v>
      </c>
      <c r="C1575" s="3">
        <v>41254</v>
      </c>
      <c r="D1575" s="3">
        <v>41299</v>
      </c>
      <c r="E1575" s="16" t="s">
        <v>1307</v>
      </c>
      <c r="F1575" s="16" t="s">
        <v>1308</v>
      </c>
      <c r="G1575" s="16" t="s">
        <v>1695</v>
      </c>
      <c r="H1575" s="16" t="s">
        <v>16073</v>
      </c>
      <c r="I1575" s="3">
        <v>41313</v>
      </c>
      <c r="J1575" s="16" t="s">
        <v>12938</v>
      </c>
      <c r="K1575" s="16" t="s">
        <v>12939</v>
      </c>
      <c r="L1575" s="16" t="s">
        <v>4318</v>
      </c>
      <c r="M1575" s="16" t="s">
        <v>12940</v>
      </c>
      <c r="N1575" s="16" t="s">
        <v>16074</v>
      </c>
      <c r="O1575" s="16" t="s">
        <v>9129</v>
      </c>
      <c r="P1575" s="3">
        <v>41376</v>
      </c>
      <c r="Q1575" s="16" t="s">
        <v>455</v>
      </c>
      <c r="R1575" s="16" t="s">
        <v>16075</v>
      </c>
      <c r="S1575" s="16" t="s">
        <v>12941</v>
      </c>
      <c r="T1575" s="16" t="s">
        <v>14834</v>
      </c>
      <c r="U1575" s="16" t="s">
        <v>14853</v>
      </c>
      <c r="V1575" s="16">
        <v>18</v>
      </c>
      <c r="W1575" s="16">
        <v>21</v>
      </c>
      <c r="X1575" s="16">
        <v>44</v>
      </c>
      <c r="Y1575" s="16">
        <v>45</v>
      </c>
      <c r="Z1575" s="16">
        <v>21</v>
      </c>
      <c r="AA1575" s="16">
        <v>59</v>
      </c>
      <c r="AB1575" s="16" t="s">
        <v>455</v>
      </c>
      <c r="AC1575" s="16" t="s">
        <v>455</v>
      </c>
      <c r="AD1575" s="16" t="s">
        <v>455</v>
      </c>
    </row>
    <row r="1576" spans="1:30" s="16" customFormat="1" ht="14.25" customHeight="1">
      <c r="A1576" s="16">
        <v>5279</v>
      </c>
      <c r="B1576" s="16">
        <v>5279</v>
      </c>
      <c r="C1576" s="3">
        <v>41254</v>
      </c>
      <c r="D1576" s="3">
        <v>41299</v>
      </c>
      <c r="E1576" s="16" t="s">
        <v>1307</v>
      </c>
      <c r="F1576" s="16" t="s">
        <v>1308</v>
      </c>
      <c r="G1576" s="16" t="s">
        <v>1695</v>
      </c>
      <c r="H1576" s="16" t="s">
        <v>16304</v>
      </c>
      <c r="I1576" s="3">
        <v>41313</v>
      </c>
      <c r="J1576" s="16" t="s">
        <v>12942</v>
      </c>
      <c r="K1576" s="16" t="s">
        <v>12943</v>
      </c>
      <c r="L1576" s="16" t="s">
        <v>12944</v>
      </c>
      <c r="M1576" s="16" t="s">
        <v>12945</v>
      </c>
      <c r="N1576" s="16" t="s">
        <v>16305</v>
      </c>
      <c r="O1576" s="16" t="s">
        <v>9129</v>
      </c>
      <c r="P1576" s="3">
        <v>41376</v>
      </c>
      <c r="Q1576" s="16" t="s">
        <v>455</v>
      </c>
      <c r="R1576" s="16" t="s">
        <v>16306</v>
      </c>
      <c r="S1576" s="16" t="s">
        <v>12946</v>
      </c>
      <c r="T1576" s="16" t="s">
        <v>14834</v>
      </c>
      <c r="U1576" s="16" t="s">
        <v>15982</v>
      </c>
      <c r="V1576" s="16">
        <v>18</v>
      </c>
      <c r="W1576" s="16">
        <v>22</v>
      </c>
      <c r="X1576" s="16">
        <v>46</v>
      </c>
      <c r="Y1576" s="16">
        <v>45</v>
      </c>
      <c r="Z1576" s="16">
        <v>22</v>
      </c>
      <c r="AA1576" s="16">
        <v>31</v>
      </c>
      <c r="AB1576" s="16" t="s">
        <v>455</v>
      </c>
      <c r="AC1576" s="16" t="s">
        <v>455</v>
      </c>
      <c r="AD1576" s="16" t="s">
        <v>455</v>
      </c>
    </row>
    <row r="1577" spans="1:30" s="16" customFormat="1" ht="14.25" customHeight="1">
      <c r="A1577" s="16">
        <v>5281</v>
      </c>
      <c r="B1577" s="16">
        <v>5281</v>
      </c>
      <c r="C1577" s="3">
        <v>41254</v>
      </c>
      <c r="D1577" s="3">
        <v>41299</v>
      </c>
      <c r="E1577" s="16" t="s">
        <v>1307</v>
      </c>
      <c r="F1577" s="16" t="s">
        <v>1308</v>
      </c>
      <c r="G1577" s="16" t="s">
        <v>1695</v>
      </c>
      <c r="H1577" s="16" t="s">
        <v>16307</v>
      </c>
      <c r="I1577" s="3">
        <v>41313</v>
      </c>
      <c r="J1577" s="16" t="s">
        <v>12947</v>
      </c>
      <c r="K1577" s="16" t="s">
        <v>12948</v>
      </c>
      <c r="L1577" s="16" t="s">
        <v>4318</v>
      </c>
      <c r="M1577" s="16" t="s">
        <v>17610</v>
      </c>
      <c r="N1577" s="16" t="s">
        <v>16317</v>
      </c>
      <c r="O1577" s="16" t="s">
        <v>7978</v>
      </c>
      <c r="P1577" s="3">
        <v>41379</v>
      </c>
      <c r="Q1577" s="16" t="s">
        <v>17611</v>
      </c>
      <c r="R1577" s="16" t="s">
        <v>16308</v>
      </c>
      <c r="S1577" s="16" t="s">
        <v>12949</v>
      </c>
      <c r="T1577" s="16" t="s">
        <v>14834</v>
      </c>
      <c r="U1577" s="16" t="s">
        <v>14926</v>
      </c>
      <c r="V1577" s="16">
        <v>18</v>
      </c>
      <c r="W1577" s="16">
        <v>21</v>
      </c>
      <c r="X1577" s="16">
        <v>75</v>
      </c>
      <c r="Y1577" s="16">
        <v>45</v>
      </c>
      <c r="Z1577" s="16">
        <v>21</v>
      </c>
      <c r="AA1577" s="16">
        <v>58</v>
      </c>
      <c r="AB1577" s="16" t="s">
        <v>455</v>
      </c>
      <c r="AC1577" s="16" t="s">
        <v>455</v>
      </c>
      <c r="AD1577" s="16" t="s">
        <v>455</v>
      </c>
    </row>
    <row r="1578" spans="1:30" s="16" customFormat="1" ht="14.25" customHeight="1">
      <c r="A1578" s="16">
        <v>5282</v>
      </c>
      <c r="B1578" s="16">
        <v>5282</v>
      </c>
      <c r="C1578" s="3">
        <v>41254</v>
      </c>
      <c r="D1578" s="3">
        <v>41299</v>
      </c>
      <c r="E1578" s="16" t="s">
        <v>1307</v>
      </c>
      <c r="F1578" s="16" t="s">
        <v>1308</v>
      </c>
      <c r="G1578" s="16" t="s">
        <v>1695</v>
      </c>
      <c r="H1578" s="16" t="s">
        <v>16309</v>
      </c>
      <c r="I1578" s="3">
        <v>41313</v>
      </c>
      <c r="J1578" s="16" t="s">
        <v>12950</v>
      </c>
      <c r="K1578" s="16" t="s">
        <v>12951</v>
      </c>
      <c r="L1578" s="16" t="s">
        <v>4318</v>
      </c>
      <c r="M1578" s="16" t="s">
        <v>16310</v>
      </c>
      <c r="N1578" s="16" t="s">
        <v>16311</v>
      </c>
      <c r="O1578" s="16" t="s">
        <v>7811</v>
      </c>
      <c r="P1578" s="3">
        <v>41375</v>
      </c>
      <c r="Q1578" s="16" t="s">
        <v>455</v>
      </c>
      <c r="R1578" s="16" t="s">
        <v>16312</v>
      </c>
      <c r="S1578" s="16" t="s">
        <v>12952</v>
      </c>
      <c r="T1578" s="16" t="s">
        <v>14834</v>
      </c>
      <c r="U1578" s="16" t="s">
        <v>15044</v>
      </c>
      <c r="V1578" s="16">
        <v>18</v>
      </c>
      <c r="W1578" s="16">
        <v>21</v>
      </c>
      <c r="X1578" s="16">
        <v>73</v>
      </c>
      <c r="Y1578" s="16">
        <v>45</v>
      </c>
      <c r="Z1578" s="16">
        <v>21</v>
      </c>
      <c r="AA1578" s="16">
        <v>50</v>
      </c>
      <c r="AB1578" s="16" t="s">
        <v>455</v>
      </c>
      <c r="AC1578" s="16" t="s">
        <v>455</v>
      </c>
      <c r="AD1578" s="16" t="s">
        <v>455</v>
      </c>
    </row>
    <row r="1579" spans="1:30" s="16" customFormat="1" ht="14.25" customHeight="1">
      <c r="A1579" s="16">
        <v>5278</v>
      </c>
      <c r="B1579" s="16">
        <v>5278</v>
      </c>
      <c r="C1579" s="3">
        <v>41254</v>
      </c>
      <c r="D1579" s="3">
        <v>41299</v>
      </c>
      <c r="E1579" s="16" t="s">
        <v>1307</v>
      </c>
      <c r="F1579" s="16" t="s">
        <v>1308</v>
      </c>
      <c r="G1579" s="16" t="s">
        <v>1695</v>
      </c>
      <c r="H1579" s="16" t="s">
        <v>15820</v>
      </c>
      <c r="I1579" s="3">
        <v>41313</v>
      </c>
      <c r="J1579" s="16" t="s">
        <v>12953</v>
      </c>
      <c r="K1579" s="16" t="s">
        <v>12954</v>
      </c>
      <c r="L1579" s="16" t="s">
        <v>12944</v>
      </c>
      <c r="M1579" s="16" t="s">
        <v>12955</v>
      </c>
      <c r="N1579" s="16" t="s">
        <v>15821</v>
      </c>
      <c r="O1579" s="16" t="s">
        <v>4593</v>
      </c>
      <c r="P1579" s="3">
        <v>41353</v>
      </c>
      <c r="Q1579" s="16" t="s">
        <v>455</v>
      </c>
      <c r="R1579" s="16" t="s">
        <v>15822</v>
      </c>
      <c r="S1579" s="16" t="s">
        <v>12956</v>
      </c>
      <c r="T1579" s="16" t="s">
        <v>3997</v>
      </c>
      <c r="U1579" s="16" t="s">
        <v>14908</v>
      </c>
      <c r="V1579" s="16">
        <v>18</v>
      </c>
      <c r="W1579" s="16">
        <v>11</v>
      </c>
      <c r="X1579" s="16">
        <v>98</v>
      </c>
      <c r="Y1579" s="16">
        <v>45</v>
      </c>
      <c r="Z1579" s="16">
        <v>13</v>
      </c>
      <c r="AA1579" s="16">
        <v>37</v>
      </c>
      <c r="AB1579" s="16" t="s">
        <v>455</v>
      </c>
      <c r="AC1579" s="16" t="s">
        <v>455</v>
      </c>
      <c r="AD1579" s="16" t="s">
        <v>455</v>
      </c>
    </row>
    <row r="1580" spans="1:30" s="16" customFormat="1" ht="14.25" customHeight="1">
      <c r="A1580" s="16">
        <v>5277</v>
      </c>
      <c r="B1580" s="16">
        <v>5277</v>
      </c>
      <c r="C1580" s="3">
        <v>41254</v>
      </c>
      <c r="D1580" s="3">
        <v>41299</v>
      </c>
      <c r="E1580" s="16" t="s">
        <v>1307</v>
      </c>
      <c r="F1580" s="16" t="s">
        <v>1308</v>
      </c>
      <c r="G1580" s="16" t="s">
        <v>1695</v>
      </c>
      <c r="H1580" s="16" t="s">
        <v>15823</v>
      </c>
      <c r="I1580" s="3">
        <v>41313</v>
      </c>
      <c r="J1580" s="16" t="s">
        <v>12957</v>
      </c>
      <c r="K1580" s="16" t="s">
        <v>12958</v>
      </c>
      <c r="L1580" s="16" t="s">
        <v>4318</v>
      </c>
      <c r="M1580" s="16" t="s">
        <v>12959</v>
      </c>
      <c r="N1580" s="16" t="s">
        <v>15824</v>
      </c>
      <c r="O1580" s="16" t="s">
        <v>6137</v>
      </c>
      <c r="P1580" s="3">
        <v>41354</v>
      </c>
      <c r="Q1580" s="16" t="s">
        <v>455</v>
      </c>
      <c r="R1580" s="16" t="s">
        <v>15825</v>
      </c>
      <c r="S1580" s="16" t="s">
        <v>12960</v>
      </c>
      <c r="T1580" s="16" t="s">
        <v>14834</v>
      </c>
      <c r="U1580" s="16" t="s">
        <v>15826</v>
      </c>
      <c r="V1580" s="16">
        <v>18</v>
      </c>
      <c r="W1580" s="16">
        <v>11</v>
      </c>
      <c r="X1580" s="16">
        <v>54</v>
      </c>
      <c r="Y1580" s="16">
        <v>45</v>
      </c>
      <c r="Z1580" s="16">
        <v>13</v>
      </c>
      <c r="AA1580" s="16">
        <v>43</v>
      </c>
      <c r="AB1580" s="16" t="s">
        <v>455</v>
      </c>
      <c r="AC1580" s="16" t="s">
        <v>455</v>
      </c>
      <c r="AD1580" s="16" t="s">
        <v>455</v>
      </c>
    </row>
    <row r="1581" spans="1:30" s="16" customFormat="1" ht="14.25" customHeight="1">
      <c r="A1581" s="16">
        <v>5284</v>
      </c>
      <c r="B1581" s="16">
        <v>5284</v>
      </c>
      <c r="C1581" s="3">
        <v>41254</v>
      </c>
      <c r="D1581" s="3">
        <v>41299</v>
      </c>
      <c r="E1581" s="16" t="s">
        <v>1307</v>
      </c>
      <c r="F1581" s="16" t="s">
        <v>14084</v>
      </c>
      <c r="G1581" s="16" t="s">
        <v>9079</v>
      </c>
      <c r="H1581" s="16" t="s">
        <v>14164</v>
      </c>
      <c r="I1581" s="3">
        <v>41295</v>
      </c>
      <c r="J1581" s="16" t="s">
        <v>12961</v>
      </c>
      <c r="K1581" s="16" t="s">
        <v>12962</v>
      </c>
      <c r="L1581" s="16" t="s">
        <v>12963</v>
      </c>
      <c r="M1581" s="16" t="s">
        <v>12964</v>
      </c>
      <c r="N1581" s="16" t="s">
        <v>14165</v>
      </c>
      <c r="O1581" s="16" t="s">
        <v>14060</v>
      </c>
      <c r="P1581" s="3">
        <v>41296</v>
      </c>
      <c r="Q1581" s="16" t="s">
        <v>455</v>
      </c>
      <c r="R1581" s="16" t="s">
        <v>14166</v>
      </c>
      <c r="S1581" s="16" t="s">
        <v>12965</v>
      </c>
      <c r="T1581" s="16" t="s">
        <v>3997</v>
      </c>
      <c r="U1581" s="16" t="s">
        <v>15156</v>
      </c>
      <c r="V1581" s="16">
        <v>18</v>
      </c>
      <c r="W1581" s="16">
        <v>51</v>
      </c>
      <c r="X1581" s="16">
        <v>33</v>
      </c>
      <c r="Y1581" s="16">
        <v>48</v>
      </c>
      <c r="Z1581" s="16">
        <v>8</v>
      </c>
      <c r="AA1581" s="16">
        <v>57</v>
      </c>
      <c r="AB1581" s="16" t="s">
        <v>455</v>
      </c>
      <c r="AC1581" s="16" t="s">
        <v>455</v>
      </c>
      <c r="AD1581" s="16" t="s">
        <v>455</v>
      </c>
    </row>
    <row r="1582" spans="1:30" s="16" customFormat="1" ht="14.25" customHeight="1">
      <c r="A1582" s="16">
        <v>5285</v>
      </c>
      <c r="B1582" s="16">
        <v>5285</v>
      </c>
      <c r="C1582" s="3">
        <v>41254</v>
      </c>
      <c r="D1582" s="3">
        <v>41299</v>
      </c>
      <c r="E1582" s="16" t="s">
        <v>1307</v>
      </c>
      <c r="F1582" s="16" t="s">
        <v>14084</v>
      </c>
      <c r="G1582" s="16" t="s">
        <v>9079</v>
      </c>
      <c r="H1582" s="16" t="s">
        <v>14167</v>
      </c>
      <c r="I1582" s="3">
        <v>41296</v>
      </c>
      <c r="J1582" s="16" t="s">
        <v>12966</v>
      </c>
      <c r="K1582" s="16" t="s">
        <v>12967</v>
      </c>
      <c r="L1582" s="16" t="s">
        <v>12963</v>
      </c>
      <c r="M1582" s="16" t="s">
        <v>12968</v>
      </c>
      <c r="N1582" s="16" t="s">
        <v>14168</v>
      </c>
      <c r="O1582" s="16" t="s">
        <v>14060</v>
      </c>
      <c r="P1582" s="3">
        <v>41297</v>
      </c>
      <c r="Q1582" s="16" t="s">
        <v>455</v>
      </c>
      <c r="R1582" s="16" t="s">
        <v>14169</v>
      </c>
      <c r="S1582" s="16" t="s">
        <v>12969</v>
      </c>
      <c r="T1582" s="16" t="s">
        <v>3997</v>
      </c>
      <c r="U1582" s="16" t="s">
        <v>14845</v>
      </c>
      <c r="V1582" s="16">
        <v>18</v>
      </c>
      <c r="W1582" s="16">
        <v>45</v>
      </c>
      <c r="X1582" s="16">
        <v>57</v>
      </c>
      <c r="Y1582" s="16">
        <v>48</v>
      </c>
      <c r="Z1582" s="16">
        <v>17</v>
      </c>
      <c r="AA1582" s="16">
        <v>18</v>
      </c>
      <c r="AB1582" s="16" t="s">
        <v>455</v>
      </c>
      <c r="AC1582" s="16" t="s">
        <v>455</v>
      </c>
      <c r="AD1582" s="16" t="s">
        <v>455</v>
      </c>
    </row>
    <row r="1583" spans="1:30" s="16" customFormat="1" ht="14.25" customHeight="1">
      <c r="A1583" s="16">
        <v>5283</v>
      </c>
      <c r="B1583" s="16">
        <v>5283</v>
      </c>
      <c r="C1583" s="3">
        <v>41254</v>
      </c>
      <c r="D1583" s="3">
        <v>41299</v>
      </c>
      <c r="E1583" s="16" t="s">
        <v>1307</v>
      </c>
      <c r="F1583" s="16" t="s">
        <v>14084</v>
      </c>
      <c r="G1583" s="16" t="s">
        <v>9079</v>
      </c>
      <c r="H1583" s="16" t="s">
        <v>14544</v>
      </c>
      <c r="I1583" s="3">
        <v>41297</v>
      </c>
      <c r="J1583" s="16" t="s">
        <v>12970</v>
      </c>
      <c r="K1583" s="16" t="s">
        <v>12971</v>
      </c>
      <c r="L1583" s="16" t="s">
        <v>12963</v>
      </c>
      <c r="M1583" s="16" t="s">
        <v>12972</v>
      </c>
      <c r="N1583" s="16" t="s">
        <v>14545</v>
      </c>
      <c r="O1583" s="16" t="s">
        <v>14060</v>
      </c>
      <c r="P1583" s="3">
        <v>41298</v>
      </c>
      <c r="Q1583" s="16" t="s">
        <v>455</v>
      </c>
      <c r="R1583" s="16" t="s">
        <v>14546</v>
      </c>
      <c r="S1583" s="16" t="s">
        <v>12973</v>
      </c>
      <c r="T1583" s="16" t="s">
        <v>3997</v>
      </c>
      <c r="U1583" s="16" t="s">
        <v>15108</v>
      </c>
      <c r="V1583" s="16">
        <v>21</v>
      </c>
      <c r="W1583" s="16">
        <v>41</v>
      </c>
      <c r="X1583" s="16">
        <v>55</v>
      </c>
      <c r="Y1583" s="16">
        <v>45</v>
      </c>
      <c r="Z1583" s="16">
        <v>14</v>
      </c>
      <c r="AA1583" s="16">
        <v>88</v>
      </c>
      <c r="AB1583" s="16" t="s">
        <v>455</v>
      </c>
      <c r="AC1583" s="16" t="s">
        <v>455</v>
      </c>
      <c r="AD1583" s="16" t="s">
        <v>455</v>
      </c>
    </row>
    <row r="1584" spans="1:30" s="16" customFormat="1" ht="14.25" customHeight="1">
      <c r="A1584" s="16">
        <v>5276</v>
      </c>
      <c r="B1584" s="16">
        <v>5276</v>
      </c>
      <c r="C1584" s="3">
        <v>41254</v>
      </c>
      <c r="D1584" s="3">
        <v>41332</v>
      </c>
      <c r="E1584" s="16" t="s">
        <v>1307</v>
      </c>
      <c r="F1584" s="16" t="s">
        <v>14084</v>
      </c>
      <c r="G1584" s="16" t="s">
        <v>168</v>
      </c>
      <c r="H1584" s="16" t="s">
        <v>15496</v>
      </c>
      <c r="I1584" s="3">
        <v>41335</v>
      </c>
      <c r="J1584" s="16" t="s">
        <v>12974</v>
      </c>
      <c r="K1584" s="16" t="s">
        <v>12975</v>
      </c>
      <c r="L1584" s="16" t="s">
        <v>4193</v>
      </c>
      <c r="M1584" s="16" t="s">
        <v>12976</v>
      </c>
      <c r="N1584" s="16" t="s">
        <v>15497</v>
      </c>
      <c r="O1584" s="16" t="s">
        <v>14581</v>
      </c>
      <c r="P1584" s="3">
        <v>41337</v>
      </c>
      <c r="Q1584" s="28" t="s">
        <v>15419</v>
      </c>
      <c r="R1584" s="16" t="s">
        <v>15498</v>
      </c>
      <c r="S1584" s="16" t="s">
        <v>12977</v>
      </c>
      <c r="T1584" s="16" t="s">
        <v>14834</v>
      </c>
      <c r="U1584" s="16" t="s">
        <v>14926</v>
      </c>
      <c r="V1584" s="16">
        <v>15</v>
      </c>
      <c r="W1584" s="16">
        <v>48</v>
      </c>
      <c r="X1584" s="16">
        <v>47</v>
      </c>
      <c r="Y1584" s="16">
        <v>42</v>
      </c>
      <c r="Z1584" s="16">
        <v>13</v>
      </c>
      <c r="AA1584" s="16">
        <v>28</v>
      </c>
      <c r="AB1584" s="16" t="s">
        <v>455</v>
      </c>
      <c r="AC1584" s="16" t="s">
        <v>455</v>
      </c>
      <c r="AD1584" s="16" t="s">
        <v>455</v>
      </c>
    </row>
    <row r="1585" spans="1:30" s="16" customFormat="1" ht="14.25" customHeight="1">
      <c r="A1585" s="16">
        <v>5275</v>
      </c>
      <c r="B1585" s="16">
        <v>5275</v>
      </c>
      <c r="C1585" s="3">
        <v>41254</v>
      </c>
      <c r="D1585" s="3">
        <v>41332</v>
      </c>
      <c r="E1585" s="16" t="s">
        <v>1307</v>
      </c>
      <c r="F1585" s="16" t="s">
        <v>14084</v>
      </c>
      <c r="G1585" s="16" t="s">
        <v>168</v>
      </c>
      <c r="H1585" s="16" t="s">
        <v>15499</v>
      </c>
      <c r="I1585" s="3">
        <v>41334</v>
      </c>
      <c r="J1585" s="16" t="s">
        <v>12978</v>
      </c>
      <c r="K1585" s="16" t="s">
        <v>12979</v>
      </c>
      <c r="L1585" s="16" t="s">
        <v>4193</v>
      </c>
      <c r="M1585" s="16" t="s">
        <v>12980</v>
      </c>
      <c r="N1585" s="16" t="s">
        <v>15500</v>
      </c>
      <c r="O1585" s="16" t="s">
        <v>12723</v>
      </c>
      <c r="P1585" s="3">
        <v>41334</v>
      </c>
      <c r="Q1585" s="16" t="s">
        <v>14799</v>
      </c>
      <c r="R1585" s="16" t="s">
        <v>15501</v>
      </c>
      <c r="S1585" s="16" t="s">
        <v>12981</v>
      </c>
      <c r="T1585" s="16" t="s">
        <v>14834</v>
      </c>
      <c r="U1585" s="16" t="s">
        <v>15044</v>
      </c>
      <c r="V1585" s="16">
        <v>15</v>
      </c>
      <c r="W1585" s="16">
        <v>48</v>
      </c>
      <c r="X1585" s="16">
        <v>47</v>
      </c>
      <c r="Y1585" s="16">
        <v>42</v>
      </c>
      <c r="Z1585" s="16">
        <v>13</v>
      </c>
      <c r="AA1585" s="16">
        <v>72</v>
      </c>
      <c r="AB1585" s="16" t="s">
        <v>455</v>
      </c>
      <c r="AC1585" s="16" t="s">
        <v>455</v>
      </c>
      <c r="AD1585" s="16" t="s">
        <v>455</v>
      </c>
    </row>
    <row r="1586" spans="1:30" s="16" customFormat="1" ht="14.25" customHeight="1">
      <c r="A1586" s="16">
        <v>5272</v>
      </c>
      <c r="B1586" s="16">
        <v>5272</v>
      </c>
      <c r="C1586" s="3">
        <v>41254</v>
      </c>
      <c r="D1586" s="3">
        <v>41332</v>
      </c>
      <c r="E1586" s="16" t="s">
        <v>1307</v>
      </c>
      <c r="F1586" s="16" t="s">
        <v>14084</v>
      </c>
      <c r="G1586" s="16" t="s">
        <v>168</v>
      </c>
      <c r="H1586" s="16" t="s">
        <v>15420</v>
      </c>
      <c r="I1586" s="3">
        <v>41333</v>
      </c>
      <c r="J1586" s="16" t="s">
        <v>12982</v>
      </c>
      <c r="K1586" s="16" t="s">
        <v>12983</v>
      </c>
      <c r="L1586" s="16" t="s">
        <v>4193</v>
      </c>
      <c r="M1586" s="16" t="s">
        <v>12984</v>
      </c>
      <c r="N1586" s="16" t="s">
        <v>15421</v>
      </c>
      <c r="O1586" s="16" t="s">
        <v>15354</v>
      </c>
      <c r="P1586" s="3">
        <v>41334</v>
      </c>
      <c r="Q1586" s="28" t="s">
        <v>15422</v>
      </c>
      <c r="R1586" s="16" t="s">
        <v>15423</v>
      </c>
      <c r="S1586" s="16" t="s">
        <v>12985</v>
      </c>
      <c r="T1586" s="16" t="s">
        <v>14834</v>
      </c>
      <c r="U1586" s="16" t="s">
        <v>14853</v>
      </c>
      <c r="V1586" s="16">
        <v>15</v>
      </c>
      <c r="W1586" s="16">
        <v>48</v>
      </c>
      <c r="X1586" s="16">
        <v>22</v>
      </c>
      <c r="Y1586" s="16">
        <v>42</v>
      </c>
      <c r="Z1586" s="16">
        <v>13</v>
      </c>
      <c r="AA1586" s="16">
        <v>8</v>
      </c>
      <c r="AB1586" s="16" t="s">
        <v>455</v>
      </c>
      <c r="AC1586" s="16" t="s">
        <v>455</v>
      </c>
      <c r="AD1586" s="16" t="s">
        <v>455</v>
      </c>
    </row>
    <row r="1587" spans="1:30" s="16" customFormat="1" ht="14.25" customHeight="1">
      <c r="A1587" s="16">
        <v>5268</v>
      </c>
      <c r="B1587" s="16">
        <v>5268</v>
      </c>
      <c r="C1587" s="3">
        <v>41254</v>
      </c>
      <c r="D1587" s="3">
        <v>41332</v>
      </c>
      <c r="E1587" s="16" t="s">
        <v>1307</v>
      </c>
      <c r="F1587" s="16" t="s">
        <v>14084</v>
      </c>
      <c r="G1587" s="16" t="s">
        <v>168</v>
      </c>
      <c r="H1587" s="16" t="s">
        <v>15424</v>
      </c>
      <c r="I1587" s="3">
        <v>41333</v>
      </c>
      <c r="J1587" s="16" t="s">
        <v>12986</v>
      </c>
      <c r="K1587" s="16" t="s">
        <v>12987</v>
      </c>
      <c r="L1587" s="16" t="s">
        <v>4193</v>
      </c>
      <c r="M1587" s="16" t="s">
        <v>12988</v>
      </c>
      <c r="N1587" s="16" t="s">
        <v>15425</v>
      </c>
      <c r="O1587" s="16" t="s">
        <v>12723</v>
      </c>
      <c r="P1587" s="3">
        <v>41333</v>
      </c>
      <c r="Q1587" s="28" t="s">
        <v>15426</v>
      </c>
      <c r="R1587" s="16" t="s">
        <v>15427</v>
      </c>
      <c r="S1587" s="16" t="s">
        <v>12989</v>
      </c>
      <c r="T1587" s="16" t="s">
        <v>14834</v>
      </c>
      <c r="U1587" s="16" t="s">
        <v>15400</v>
      </c>
      <c r="V1587" s="16">
        <v>15</v>
      </c>
      <c r="W1587" s="16">
        <v>48</v>
      </c>
      <c r="X1587" s="16">
        <v>18</v>
      </c>
      <c r="Y1587" s="16">
        <v>42</v>
      </c>
      <c r="Z1587" s="16">
        <v>13</v>
      </c>
      <c r="AA1587" s="16">
        <v>67</v>
      </c>
      <c r="AB1587" s="16" t="s">
        <v>455</v>
      </c>
      <c r="AC1587" s="16" t="s">
        <v>455</v>
      </c>
      <c r="AD1587" s="16" t="s">
        <v>455</v>
      </c>
    </row>
    <row r="1588" spans="1:30" s="16" customFormat="1" ht="14.25" customHeight="1">
      <c r="A1588" s="16">
        <v>5273</v>
      </c>
      <c r="B1588" s="16">
        <v>5273</v>
      </c>
      <c r="C1588" s="3">
        <v>41254</v>
      </c>
      <c r="D1588" s="3">
        <v>41400</v>
      </c>
      <c r="E1588" s="16" t="s">
        <v>1307</v>
      </c>
      <c r="F1588" s="16" t="s">
        <v>14084</v>
      </c>
      <c r="G1588" s="16" t="s">
        <v>168</v>
      </c>
      <c r="H1588" s="16" t="s">
        <v>19436</v>
      </c>
      <c r="I1588" s="3">
        <v>41430</v>
      </c>
      <c r="J1588" s="16" t="s">
        <v>12990</v>
      </c>
      <c r="K1588" s="16" t="s">
        <v>18468</v>
      </c>
      <c r="L1588" s="16" t="s">
        <v>4193</v>
      </c>
      <c r="M1588" s="16" t="s">
        <v>12991</v>
      </c>
      <c r="N1588" s="16" t="s">
        <v>19542</v>
      </c>
      <c r="O1588" s="16" t="s">
        <v>12798</v>
      </c>
      <c r="P1588" s="3">
        <v>41431</v>
      </c>
      <c r="Q1588" s="28" t="s">
        <v>18469</v>
      </c>
      <c r="R1588" s="16" t="s">
        <v>19437</v>
      </c>
      <c r="S1588" s="16" t="s">
        <v>12992</v>
      </c>
      <c r="T1588" s="16" t="s">
        <v>14834</v>
      </c>
      <c r="U1588" s="16" t="s">
        <v>19543</v>
      </c>
      <c r="V1588" s="16">
        <v>15</v>
      </c>
      <c r="W1588" s="16">
        <v>48</v>
      </c>
      <c r="X1588" s="16">
        <v>47</v>
      </c>
      <c r="Y1588" s="16">
        <v>42</v>
      </c>
      <c r="Z1588" s="16">
        <v>13</v>
      </c>
      <c r="AA1588" s="16">
        <v>98</v>
      </c>
      <c r="AB1588" s="16" t="s">
        <v>455</v>
      </c>
      <c r="AC1588" s="16" t="s">
        <v>455</v>
      </c>
      <c r="AD1588" s="16" t="s">
        <v>455</v>
      </c>
    </row>
    <row r="1589" spans="1:30" s="16" customFormat="1" ht="14.25" customHeight="1">
      <c r="A1589" s="16">
        <v>5269</v>
      </c>
      <c r="B1589" s="16">
        <v>5269</v>
      </c>
      <c r="C1589" s="3">
        <v>41254</v>
      </c>
      <c r="D1589" s="3">
        <v>41332</v>
      </c>
      <c r="E1589" s="16" t="s">
        <v>1307</v>
      </c>
      <c r="F1589" s="16" t="s">
        <v>14084</v>
      </c>
      <c r="G1589" s="16" t="s">
        <v>168</v>
      </c>
      <c r="H1589" s="16" t="s">
        <v>15428</v>
      </c>
      <c r="I1589" s="3">
        <v>41333</v>
      </c>
      <c r="J1589" s="16" t="s">
        <v>12993</v>
      </c>
      <c r="K1589" s="16" t="s">
        <v>12994</v>
      </c>
      <c r="L1589" s="16" t="s">
        <v>4193</v>
      </c>
      <c r="M1589" s="16" t="s">
        <v>12995</v>
      </c>
      <c r="N1589" s="16" t="s">
        <v>15429</v>
      </c>
      <c r="O1589" s="16" t="s">
        <v>15354</v>
      </c>
      <c r="P1589" s="3">
        <v>41334</v>
      </c>
      <c r="Q1589" s="28" t="s">
        <v>15430</v>
      </c>
      <c r="R1589" s="16" t="s">
        <v>15431</v>
      </c>
      <c r="S1589" s="16" t="s">
        <v>12996</v>
      </c>
      <c r="T1589" s="16" t="s">
        <v>14834</v>
      </c>
      <c r="U1589" s="16" t="s">
        <v>14853</v>
      </c>
      <c r="V1589" s="16">
        <v>15</v>
      </c>
      <c r="W1589" s="16">
        <v>48</v>
      </c>
      <c r="X1589" s="16">
        <v>2</v>
      </c>
      <c r="Y1589" s="16">
        <v>42</v>
      </c>
      <c r="Z1589" s="16">
        <v>13</v>
      </c>
      <c r="AA1589" s="16">
        <v>43</v>
      </c>
      <c r="AB1589" s="16" t="s">
        <v>455</v>
      </c>
      <c r="AC1589" s="16" t="s">
        <v>455</v>
      </c>
      <c r="AD1589" s="16" t="s">
        <v>455</v>
      </c>
    </row>
    <row r="1590" spans="1:30" s="16" customFormat="1" ht="14.25" customHeight="1">
      <c r="A1590" s="16">
        <v>5271</v>
      </c>
      <c r="B1590" s="16">
        <v>5271</v>
      </c>
      <c r="C1590" s="3">
        <v>41254</v>
      </c>
      <c r="D1590" s="3">
        <v>41332</v>
      </c>
      <c r="E1590" s="16" t="s">
        <v>1307</v>
      </c>
      <c r="F1590" s="16" t="s">
        <v>14084</v>
      </c>
      <c r="G1590" s="16" t="s">
        <v>168</v>
      </c>
      <c r="H1590" s="16" t="s">
        <v>15432</v>
      </c>
      <c r="I1590" s="3">
        <v>41332</v>
      </c>
      <c r="J1590" s="16" t="s">
        <v>12997</v>
      </c>
      <c r="K1590" s="16" t="s">
        <v>12998</v>
      </c>
      <c r="L1590" s="16" t="s">
        <v>4193</v>
      </c>
      <c r="M1590" s="16" t="s">
        <v>12999</v>
      </c>
      <c r="N1590" s="16" t="s">
        <v>15433</v>
      </c>
      <c r="O1590" s="16" t="s">
        <v>15354</v>
      </c>
      <c r="P1590" s="3">
        <v>41333</v>
      </c>
      <c r="Q1590" s="28" t="s">
        <v>15434</v>
      </c>
      <c r="R1590" s="16" t="s">
        <v>15435</v>
      </c>
      <c r="S1590" s="16" t="s">
        <v>13000</v>
      </c>
      <c r="T1590" s="16" t="s">
        <v>14834</v>
      </c>
      <c r="U1590" s="16" t="s">
        <v>14853</v>
      </c>
      <c r="V1590" s="16">
        <v>15</v>
      </c>
      <c r="W1590" s="16">
        <v>48</v>
      </c>
      <c r="X1590" s="16">
        <v>32</v>
      </c>
      <c r="Y1590" s="16">
        <v>42</v>
      </c>
      <c r="Z1590" s="16">
        <v>13</v>
      </c>
      <c r="AA1590" s="16">
        <v>54</v>
      </c>
      <c r="AB1590" s="16" t="s">
        <v>455</v>
      </c>
      <c r="AC1590" s="16" t="s">
        <v>455</v>
      </c>
      <c r="AD1590" s="16" t="s">
        <v>455</v>
      </c>
    </row>
    <row r="1591" spans="1:30" s="16" customFormat="1" ht="14.25" customHeight="1">
      <c r="A1591" s="16">
        <v>5267</v>
      </c>
      <c r="B1591" s="16">
        <v>5267</v>
      </c>
      <c r="C1591" s="3">
        <v>41254</v>
      </c>
      <c r="D1591" s="3">
        <v>41332</v>
      </c>
      <c r="E1591" s="16" t="s">
        <v>1307</v>
      </c>
      <c r="F1591" s="16" t="s">
        <v>14084</v>
      </c>
      <c r="G1591" s="16" t="s">
        <v>168</v>
      </c>
      <c r="H1591" s="16" t="s">
        <v>15502</v>
      </c>
      <c r="I1591" s="3">
        <v>41334</v>
      </c>
      <c r="J1591" s="16" t="s">
        <v>13001</v>
      </c>
      <c r="K1591" s="16" t="s">
        <v>13002</v>
      </c>
      <c r="L1591" s="16" t="s">
        <v>4193</v>
      </c>
      <c r="M1591" s="16" t="s">
        <v>13003</v>
      </c>
      <c r="N1591" s="16" t="s">
        <v>15503</v>
      </c>
      <c r="O1591" s="16" t="s">
        <v>15478</v>
      </c>
      <c r="P1591" s="3">
        <v>41337</v>
      </c>
      <c r="Q1591" s="28" t="s">
        <v>15436</v>
      </c>
      <c r="R1591" s="16" t="s">
        <v>15504</v>
      </c>
      <c r="S1591" s="16" t="s">
        <v>13004</v>
      </c>
      <c r="T1591" s="16" t="s">
        <v>14834</v>
      </c>
      <c r="U1591" s="16" t="s">
        <v>14926</v>
      </c>
      <c r="V1591" s="16">
        <v>15</v>
      </c>
      <c r="W1591" s="16">
        <v>48</v>
      </c>
      <c r="X1591" s="16">
        <v>16</v>
      </c>
      <c r="Y1591" s="16">
        <v>42</v>
      </c>
      <c r="Z1591" s="16">
        <v>14</v>
      </c>
      <c r="AA1591" s="16">
        <v>10</v>
      </c>
      <c r="AB1591" s="16" t="s">
        <v>455</v>
      </c>
      <c r="AC1591" s="16" t="s">
        <v>455</v>
      </c>
      <c r="AD1591" s="16" t="s">
        <v>455</v>
      </c>
    </row>
    <row r="1592" spans="1:30" s="16" customFormat="1" ht="14.25" customHeight="1">
      <c r="A1592" s="16">
        <v>5270</v>
      </c>
      <c r="B1592" s="16">
        <v>5270</v>
      </c>
      <c r="C1592" s="3">
        <v>41254</v>
      </c>
      <c r="D1592" s="3">
        <v>41332</v>
      </c>
      <c r="E1592" s="16" t="s">
        <v>1307</v>
      </c>
      <c r="F1592" s="16" t="s">
        <v>14084</v>
      </c>
      <c r="G1592" s="16" t="s">
        <v>168</v>
      </c>
      <c r="H1592" s="16" t="s">
        <v>15505</v>
      </c>
      <c r="I1592" s="3">
        <v>41335</v>
      </c>
      <c r="J1592" s="16" t="s">
        <v>13005</v>
      </c>
      <c r="K1592" s="16" t="s">
        <v>13006</v>
      </c>
      <c r="L1592" s="16" t="s">
        <v>4193</v>
      </c>
      <c r="M1592" s="16" t="s">
        <v>13007</v>
      </c>
      <c r="N1592" s="16" t="s">
        <v>15506</v>
      </c>
      <c r="O1592" s="16" t="s">
        <v>14581</v>
      </c>
      <c r="P1592" s="3">
        <v>41337</v>
      </c>
      <c r="Q1592" s="28" t="s">
        <v>15437</v>
      </c>
      <c r="R1592" s="16" t="s">
        <v>15507</v>
      </c>
      <c r="S1592" s="16" t="s">
        <v>13008</v>
      </c>
      <c r="T1592" s="16" t="s">
        <v>14834</v>
      </c>
      <c r="U1592" s="16" t="s">
        <v>14926</v>
      </c>
      <c r="V1592" s="16">
        <v>15</v>
      </c>
      <c r="W1592" s="16">
        <v>49</v>
      </c>
      <c r="X1592" s="16">
        <v>22</v>
      </c>
      <c r="Y1592" s="16">
        <v>42</v>
      </c>
      <c r="Z1592" s="16">
        <v>13</v>
      </c>
      <c r="AA1592" s="16">
        <v>26</v>
      </c>
      <c r="AB1592" s="16" t="s">
        <v>455</v>
      </c>
      <c r="AC1592" s="16" t="s">
        <v>455</v>
      </c>
      <c r="AD1592" s="16" t="s">
        <v>455</v>
      </c>
    </row>
    <row r="1593" spans="1:30" s="16" customFormat="1" ht="14.25" customHeight="1">
      <c r="A1593" s="16">
        <v>5266</v>
      </c>
      <c r="B1593" s="16">
        <v>5266</v>
      </c>
      <c r="C1593" s="3">
        <v>41254</v>
      </c>
      <c r="D1593" s="3">
        <v>41332</v>
      </c>
      <c r="E1593" s="16" t="s">
        <v>1307</v>
      </c>
      <c r="F1593" s="16" t="s">
        <v>14084</v>
      </c>
      <c r="G1593" s="16" t="s">
        <v>168</v>
      </c>
      <c r="H1593" s="16" t="s">
        <v>15508</v>
      </c>
      <c r="I1593" s="3">
        <v>41334</v>
      </c>
      <c r="J1593" s="16" t="s">
        <v>13009</v>
      </c>
      <c r="K1593" s="16" t="s">
        <v>13010</v>
      </c>
      <c r="L1593" s="16" t="s">
        <v>4193</v>
      </c>
      <c r="M1593" s="16" t="s">
        <v>13011</v>
      </c>
      <c r="N1593" s="16" t="s">
        <v>15509</v>
      </c>
      <c r="O1593" s="16" t="s">
        <v>15354</v>
      </c>
      <c r="P1593" s="3">
        <v>41338</v>
      </c>
      <c r="Q1593" s="28" t="s">
        <v>15438</v>
      </c>
      <c r="R1593" s="16" t="s">
        <v>15510</v>
      </c>
      <c r="S1593" s="16" t="s">
        <v>13012</v>
      </c>
      <c r="T1593" s="16" t="s">
        <v>14834</v>
      </c>
      <c r="U1593" s="16" t="s">
        <v>14853</v>
      </c>
      <c r="V1593" s="16">
        <v>15</v>
      </c>
      <c r="W1593" s="16">
        <v>48</v>
      </c>
      <c r="X1593" s="16">
        <v>56</v>
      </c>
      <c r="Y1593" s="16">
        <v>42</v>
      </c>
      <c r="Z1593" s="16">
        <v>13</v>
      </c>
      <c r="AA1593" s="16">
        <v>31</v>
      </c>
      <c r="AB1593" s="16" t="s">
        <v>455</v>
      </c>
      <c r="AC1593" s="16" t="s">
        <v>455</v>
      </c>
      <c r="AD1593" s="16" t="s">
        <v>455</v>
      </c>
    </row>
    <row r="1594" spans="1:30" s="16" customFormat="1" ht="14.25" customHeight="1">
      <c r="A1594" s="16">
        <v>5262</v>
      </c>
      <c r="B1594" s="16">
        <v>5262</v>
      </c>
      <c r="C1594" s="3">
        <v>41254</v>
      </c>
      <c r="D1594" s="3">
        <v>41299</v>
      </c>
      <c r="E1594" s="16" t="s">
        <v>1307</v>
      </c>
      <c r="F1594" s="16" t="s">
        <v>1308</v>
      </c>
      <c r="G1594" s="16" t="s">
        <v>13013</v>
      </c>
      <c r="H1594" s="16" t="s">
        <v>15881</v>
      </c>
      <c r="I1594" s="3">
        <v>41330</v>
      </c>
      <c r="J1594" s="16" t="s">
        <v>13014</v>
      </c>
      <c r="K1594" s="16" t="s">
        <v>13015</v>
      </c>
      <c r="L1594" s="16" t="s">
        <v>13016</v>
      </c>
      <c r="M1594" s="16" t="s">
        <v>13017</v>
      </c>
      <c r="N1594" s="16" t="s">
        <v>15882</v>
      </c>
      <c r="O1594" s="16" t="s">
        <v>9253</v>
      </c>
      <c r="P1594" s="3">
        <v>41359</v>
      </c>
      <c r="Q1594" s="28" t="s">
        <v>455</v>
      </c>
      <c r="R1594" s="16" t="s">
        <v>15828</v>
      </c>
      <c r="S1594" s="16" t="s">
        <v>13018</v>
      </c>
      <c r="T1594" s="16" t="s">
        <v>14834</v>
      </c>
      <c r="U1594" s="16" t="s">
        <v>15883</v>
      </c>
      <c r="V1594" s="16">
        <v>17</v>
      </c>
      <c r="W1594" s="16">
        <v>36</v>
      </c>
      <c r="X1594" s="16">
        <v>0</v>
      </c>
      <c r="Y1594" s="16">
        <v>42</v>
      </c>
      <c r="Z1594" s="16">
        <v>9</v>
      </c>
      <c r="AA1594" s="16">
        <v>40</v>
      </c>
      <c r="AB1594" s="16" t="s">
        <v>455</v>
      </c>
      <c r="AC1594" s="16" t="s">
        <v>455</v>
      </c>
      <c r="AD1594" s="16" t="s">
        <v>455</v>
      </c>
    </row>
    <row r="1595" spans="1:30" s="16" customFormat="1" ht="14.25" customHeight="1">
      <c r="A1595" s="16">
        <v>5263</v>
      </c>
      <c r="B1595" s="16">
        <v>5263</v>
      </c>
      <c r="C1595" s="3">
        <v>41254</v>
      </c>
      <c r="D1595" s="3">
        <v>41299</v>
      </c>
      <c r="E1595" s="16" t="s">
        <v>1307</v>
      </c>
      <c r="F1595" s="16" t="s">
        <v>1308</v>
      </c>
      <c r="G1595" s="16" t="s">
        <v>13013</v>
      </c>
      <c r="H1595" s="16" t="s">
        <v>17612</v>
      </c>
      <c r="I1595" s="3">
        <v>41330</v>
      </c>
      <c r="J1595" s="16" t="s">
        <v>13019</v>
      </c>
      <c r="K1595" s="16" t="s">
        <v>13020</v>
      </c>
      <c r="L1595" s="16" t="s">
        <v>13016</v>
      </c>
      <c r="M1595" s="16" t="s">
        <v>13021</v>
      </c>
      <c r="N1595" s="16" t="s">
        <v>17711</v>
      </c>
      <c r="O1595" s="16" t="s">
        <v>7415</v>
      </c>
      <c r="P1595" s="3">
        <v>41394</v>
      </c>
      <c r="Q1595" s="28" t="s">
        <v>455</v>
      </c>
      <c r="R1595" s="16" t="s">
        <v>17613</v>
      </c>
      <c r="S1595" s="16" t="s">
        <v>13022</v>
      </c>
      <c r="T1595" s="16" t="s">
        <v>14834</v>
      </c>
      <c r="U1595" s="16" t="s">
        <v>15400</v>
      </c>
      <c r="V1595" s="16">
        <v>17</v>
      </c>
      <c r="W1595" s="16">
        <v>35</v>
      </c>
      <c r="X1595" s="16">
        <v>92</v>
      </c>
      <c r="Y1595" s="16">
        <v>42</v>
      </c>
      <c r="Z1595" s="16">
        <v>19</v>
      </c>
      <c r="AA1595" s="16">
        <v>80</v>
      </c>
      <c r="AB1595" s="16" t="s">
        <v>455</v>
      </c>
      <c r="AC1595" s="16" t="s">
        <v>455</v>
      </c>
      <c r="AD1595" s="16" t="s">
        <v>455</v>
      </c>
    </row>
    <row r="1596" spans="1:30" s="16" customFormat="1" ht="14.25" customHeight="1">
      <c r="A1596" s="16">
        <v>5264</v>
      </c>
      <c r="B1596" s="16">
        <v>5264</v>
      </c>
      <c r="C1596" s="3">
        <v>41254</v>
      </c>
      <c r="D1596" s="3">
        <v>41299</v>
      </c>
      <c r="E1596" s="16" t="s">
        <v>1307</v>
      </c>
      <c r="F1596" s="16" t="s">
        <v>1308</v>
      </c>
      <c r="G1596" s="16" t="s">
        <v>13013</v>
      </c>
      <c r="H1596" s="16" t="s">
        <v>17614</v>
      </c>
      <c r="I1596" s="3">
        <v>41353</v>
      </c>
      <c r="J1596" s="16" t="s">
        <v>13019</v>
      </c>
      <c r="K1596" s="16" t="s">
        <v>13023</v>
      </c>
      <c r="L1596" s="16" t="s">
        <v>13016</v>
      </c>
      <c r="M1596" s="16" t="s">
        <v>13017</v>
      </c>
      <c r="N1596" s="16" t="s">
        <v>17664</v>
      </c>
      <c r="O1596" s="16" t="s">
        <v>6136</v>
      </c>
      <c r="P1596" s="3">
        <v>41394</v>
      </c>
      <c r="Q1596" s="28" t="s">
        <v>455</v>
      </c>
      <c r="R1596" s="16" t="s">
        <v>17615</v>
      </c>
      <c r="S1596" s="16" t="s">
        <v>13024</v>
      </c>
      <c r="T1596" s="16" t="s">
        <v>14834</v>
      </c>
      <c r="U1596" s="16" t="s">
        <v>15958</v>
      </c>
      <c r="V1596" s="16">
        <v>17</v>
      </c>
      <c r="W1596" s="16">
        <v>36</v>
      </c>
      <c r="X1596" s="16">
        <v>32</v>
      </c>
      <c r="Y1596" s="16">
        <v>42</v>
      </c>
      <c r="Z1596" s="16">
        <v>5</v>
      </c>
      <c r="AA1596" s="16">
        <v>24</v>
      </c>
      <c r="AB1596" s="16" t="s">
        <v>455</v>
      </c>
      <c r="AC1596" s="16" t="s">
        <v>455</v>
      </c>
      <c r="AD1596" s="16" t="s">
        <v>455</v>
      </c>
    </row>
    <row r="1597" spans="1:30" s="16" customFormat="1" ht="14.25" customHeight="1">
      <c r="A1597" s="16">
        <v>5265</v>
      </c>
      <c r="B1597" s="16">
        <v>5265</v>
      </c>
      <c r="C1597" s="3">
        <v>41254</v>
      </c>
      <c r="D1597" s="3">
        <v>41299</v>
      </c>
      <c r="E1597" s="16" t="s">
        <v>1307</v>
      </c>
      <c r="F1597" s="16" t="s">
        <v>1308</v>
      </c>
      <c r="G1597" s="16" t="s">
        <v>13013</v>
      </c>
      <c r="H1597" s="16" t="s">
        <v>15827</v>
      </c>
      <c r="I1597" s="3">
        <v>41330</v>
      </c>
      <c r="J1597" s="16" t="s">
        <v>13014</v>
      </c>
      <c r="K1597" s="16" t="s">
        <v>13025</v>
      </c>
      <c r="L1597" s="16" t="s">
        <v>13016</v>
      </c>
      <c r="M1597" s="16" t="s">
        <v>13026</v>
      </c>
      <c r="N1597" s="16" t="s">
        <v>15884</v>
      </c>
      <c r="O1597" s="16" t="s">
        <v>15885</v>
      </c>
      <c r="P1597" s="3">
        <v>41360</v>
      </c>
      <c r="Q1597" s="28" t="s">
        <v>455</v>
      </c>
      <c r="R1597" s="16" t="s">
        <v>15886</v>
      </c>
      <c r="S1597" s="16" t="s">
        <v>13027</v>
      </c>
      <c r="T1597" s="16" t="s">
        <v>14834</v>
      </c>
      <c r="U1597" s="16" t="s">
        <v>14926</v>
      </c>
      <c r="V1597" s="16">
        <v>17</v>
      </c>
      <c r="W1597" s="16">
        <v>36</v>
      </c>
      <c r="X1597" s="16">
        <v>12</v>
      </c>
      <c r="Y1597" s="16">
        <v>42</v>
      </c>
      <c r="Z1597" s="16">
        <v>9</v>
      </c>
      <c r="AA1597" s="16">
        <v>60</v>
      </c>
      <c r="AB1597" s="16" t="s">
        <v>455</v>
      </c>
      <c r="AC1597" s="16" t="s">
        <v>455</v>
      </c>
      <c r="AD1597" s="16" t="s">
        <v>455</v>
      </c>
    </row>
    <row r="1598" spans="1:30" s="16" customFormat="1" ht="14.25" customHeight="1">
      <c r="A1598" s="16">
        <v>5259</v>
      </c>
      <c r="B1598" s="16">
        <v>5259</v>
      </c>
      <c r="C1598" s="3">
        <v>41254</v>
      </c>
      <c r="D1598" s="3">
        <v>41331</v>
      </c>
      <c r="E1598" s="16" t="s">
        <v>1307</v>
      </c>
      <c r="F1598" s="16" t="s">
        <v>14084</v>
      </c>
      <c r="G1598" s="16" t="s">
        <v>3296</v>
      </c>
      <c r="H1598" s="16" t="s">
        <v>15600</v>
      </c>
      <c r="I1598" s="3">
        <v>41338</v>
      </c>
      <c r="J1598" s="16" t="s">
        <v>13028</v>
      </c>
      <c r="K1598" s="16" t="s">
        <v>13029</v>
      </c>
      <c r="L1598" s="16" t="s">
        <v>4934</v>
      </c>
      <c r="M1598" s="16" t="s">
        <v>13030</v>
      </c>
      <c r="N1598" s="16" t="s">
        <v>15601</v>
      </c>
      <c r="O1598" s="16" t="s">
        <v>14534</v>
      </c>
      <c r="P1598" s="3">
        <v>41340</v>
      </c>
      <c r="Q1598" s="28" t="s">
        <v>15439</v>
      </c>
      <c r="R1598" s="16" t="s">
        <v>15602</v>
      </c>
      <c r="S1598" s="16" t="s">
        <v>13031</v>
      </c>
      <c r="T1598" s="16" t="s">
        <v>14834</v>
      </c>
      <c r="U1598" s="16" t="s">
        <v>15603</v>
      </c>
      <c r="V1598" s="16">
        <v>15</v>
      </c>
      <c r="W1598" s="16">
        <v>13</v>
      </c>
      <c r="X1598" s="16">
        <v>53</v>
      </c>
      <c r="Y1598" s="16">
        <v>42</v>
      </c>
      <c r="Z1598" s="16">
        <v>44</v>
      </c>
      <c r="AA1598" s="16">
        <v>82</v>
      </c>
      <c r="AB1598" s="16" t="s">
        <v>455</v>
      </c>
      <c r="AC1598" s="16" t="s">
        <v>455</v>
      </c>
      <c r="AD1598" s="16" t="s">
        <v>455</v>
      </c>
    </row>
    <row r="1599" spans="1:30" s="16" customFormat="1" ht="14.25" customHeight="1">
      <c r="A1599" s="16">
        <v>5258</v>
      </c>
      <c r="B1599" s="16">
        <v>5258</v>
      </c>
      <c r="C1599" s="3">
        <v>41254</v>
      </c>
      <c r="D1599" s="3">
        <v>41332</v>
      </c>
      <c r="E1599" s="16" t="s">
        <v>1307</v>
      </c>
      <c r="F1599" s="16" t="s">
        <v>14084</v>
      </c>
      <c r="G1599" s="16" t="s">
        <v>3296</v>
      </c>
      <c r="H1599" s="16" t="s">
        <v>15604</v>
      </c>
      <c r="I1599" s="3">
        <v>41338</v>
      </c>
      <c r="J1599" s="16" t="s">
        <v>13032</v>
      </c>
      <c r="K1599" s="16" t="s">
        <v>13033</v>
      </c>
      <c r="L1599" s="16" t="s">
        <v>4934</v>
      </c>
      <c r="M1599" s="16" t="s">
        <v>13030</v>
      </c>
      <c r="N1599" s="16" t="s">
        <v>15605</v>
      </c>
      <c r="O1599" s="16" t="s">
        <v>14534</v>
      </c>
      <c r="P1599" s="3">
        <v>41338</v>
      </c>
      <c r="Q1599" s="28" t="s">
        <v>15440</v>
      </c>
      <c r="R1599" s="16" t="s">
        <v>15606</v>
      </c>
      <c r="S1599" s="16" t="s">
        <v>13034</v>
      </c>
      <c r="T1599" s="16" t="s">
        <v>14834</v>
      </c>
      <c r="U1599" s="16" t="s">
        <v>14853</v>
      </c>
      <c r="V1599" s="16">
        <v>15</v>
      </c>
      <c r="W1599" s="16">
        <v>20</v>
      </c>
      <c r="X1599" s="16">
        <v>28</v>
      </c>
      <c r="Y1599" s="16">
        <v>42</v>
      </c>
      <c r="Z1599" s="16">
        <v>37</v>
      </c>
      <c r="AA1599" s="16">
        <v>35</v>
      </c>
      <c r="AB1599" s="16" t="s">
        <v>455</v>
      </c>
      <c r="AC1599" s="16" t="s">
        <v>455</v>
      </c>
      <c r="AD1599" s="16" t="s">
        <v>455</v>
      </c>
    </row>
    <row r="1600" spans="1:30" s="16" customFormat="1" ht="14.25" customHeight="1">
      <c r="A1600" s="16">
        <v>5261</v>
      </c>
      <c r="B1600" s="16">
        <v>5261</v>
      </c>
      <c r="C1600" s="3">
        <v>41254</v>
      </c>
      <c r="D1600" s="3">
        <v>41299</v>
      </c>
      <c r="E1600" s="16" t="s">
        <v>1307</v>
      </c>
      <c r="F1600" s="16" t="s">
        <v>1308</v>
      </c>
      <c r="G1600" s="16" t="s">
        <v>4719</v>
      </c>
      <c r="H1600" s="16" t="s">
        <v>15511</v>
      </c>
      <c r="I1600" s="3">
        <v>41334</v>
      </c>
      <c r="J1600" s="16" t="s">
        <v>13035</v>
      </c>
      <c r="K1600" s="16" t="s">
        <v>13036</v>
      </c>
      <c r="L1600" s="16" t="s">
        <v>4428</v>
      </c>
      <c r="M1600" s="16" t="s">
        <v>13037</v>
      </c>
      <c r="N1600" s="16" t="s">
        <v>15607</v>
      </c>
      <c r="O1600" s="16" t="s">
        <v>14112</v>
      </c>
      <c r="P1600" s="3">
        <v>41339</v>
      </c>
      <c r="Q1600" s="28" t="s">
        <v>455</v>
      </c>
      <c r="R1600" s="16" t="s">
        <v>15512</v>
      </c>
      <c r="S1600" s="16" t="s">
        <v>13038</v>
      </c>
      <c r="T1600" s="16" t="s">
        <v>14834</v>
      </c>
      <c r="U1600" s="16" t="s">
        <v>15044</v>
      </c>
      <c r="V1600" s="16">
        <v>20</v>
      </c>
      <c r="W1600" s="16">
        <v>11</v>
      </c>
      <c r="X1600" s="16">
        <v>97</v>
      </c>
      <c r="Y1600" s="16">
        <v>45</v>
      </c>
      <c r="Z1600" s="16">
        <v>7</v>
      </c>
      <c r="AA1600" s="16">
        <v>85</v>
      </c>
      <c r="AB1600" s="16" t="s">
        <v>455</v>
      </c>
      <c r="AC1600" s="16" t="s">
        <v>455</v>
      </c>
      <c r="AD1600" s="16" t="s">
        <v>455</v>
      </c>
    </row>
    <row r="1601" spans="1:30" s="16" customFormat="1" ht="14.25" customHeight="1">
      <c r="A1601" s="16">
        <v>5260</v>
      </c>
      <c r="B1601" s="16">
        <v>5260</v>
      </c>
      <c r="C1601" s="3">
        <v>41254</v>
      </c>
      <c r="D1601" s="3">
        <v>41299</v>
      </c>
      <c r="E1601" s="16" t="s">
        <v>1307</v>
      </c>
      <c r="F1601" s="16" t="s">
        <v>1308</v>
      </c>
      <c r="G1601" s="16" t="s">
        <v>4719</v>
      </c>
      <c r="H1601" s="16" t="s">
        <v>15513</v>
      </c>
      <c r="I1601" s="3">
        <v>41334</v>
      </c>
      <c r="J1601" s="16" t="s">
        <v>13039</v>
      </c>
      <c r="K1601" s="16" t="s">
        <v>13040</v>
      </c>
      <c r="L1601" s="16" t="s">
        <v>4428</v>
      </c>
      <c r="M1601" s="16" t="s">
        <v>13041</v>
      </c>
      <c r="N1601" s="16" t="s">
        <v>15514</v>
      </c>
      <c r="O1601" s="16" t="s">
        <v>15390</v>
      </c>
      <c r="P1601" s="3">
        <v>41334</v>
      </c>
      <c r="Q1601" s="28" t="s">
        <v>455</v>
      </c>
      <c r="R1601" s="16" t="s">
        <v>15515</v>
      </c>
      <c r="S1601" s="16" t="s">
        <v>13042</v>
      </c>
      <c r="T1601" s="16" t="s">
        <v>14834</v>
      </c>
      <c r="U1601" s="16" t="s">
        <v>15044</v>
      </c>
      <c r="V1601" s="16">
        <v>20</v>
      </c>
      <c r="W1601" s="16">
        <v>16</v>
      </c>
      <c r="X1601" s="16">
        <v>93</v>
      </c>
      <c r="Y1601" s="16">
        <v>45</v>
      </c>
      <c r="Z1601" s="16">
        <v>0</v>
      </c>
      <c r="AA1601" s="16">
        <v>28</v>
      </c>
      <c r="AB1601" s="16" t="s">
        <v>455</v>
      </c>
      <c r="AC1601" s="16" t="s">
        <v>455</v>
      </c>
      <c r="AD1601" s="16" t="s">
        <v>455</v>
      </c>
    </row>
    <row r="1602" spans="1:30" s="16" customFormat="1" ht="14.25" customHeight="1">
      <c r="A1602" s="16">
        <v>5255</v>
      </c>
      <c r="B1602" s="16">
        <v>5255</v>
      </c>
      <c r="C1602" s="3">
        <v>41254</v>
      </c>
      <c r="D1602" s="3">
        <v>41352</v>
      </c>
      <c r="E1602" s="16" t="s">
        <v>1307</v>
      </c>
      <c r="F1602" s="16" t="s">
        <v>1308</v>
      </c>
      <c r="G1602" s="16" t="s">
        <v>13043</v>
      </c>
      <c r="H1602" s="16" t="s">
        <v>15829</v>
      </c>
      <c r="I1602" s="3">
        <v>41352</v>
      </c>
      <c r="J1602" s="16" t="s">
        <v>13044</v>
      </c>
      <c r="K1602" s="16" t="s">
        <v>13045</v>
      </c>
      <c r="L1602" s="16" t="s">
        <v>13046</v>
      </c>
      <c r="M1602" s="16" t="s">
        <v>13047</v>
      </c>
      <c r="N1602" s="16" t="s">
        <v>15830</v>
      </c>
      <c r="O1602" s="16" t="s">
        <v>9253</v>
      </c>
      <c r="P1602" s="3">
        <v>41353</v>
      </c>
      <c r="Q1602" s="16" t="s">
        <v>15516</v>
      </c>
      <c r="R1602" s="16" t="s">
        <v>15575</v>
      </c>
      <c r="S1602" s="16" t="s">
        <v>13048</v>
      </c>
      <c r="T1602" s="16" t="s">
        <v>14834</v>
      </c>
      <c r="U1602" s="16" t="s">
        <v>15831</v>
      </c>
      <c r="V1602" s="16">
        <v>19</v>
      </c>
      <c r="W1602" s="16">
        <v>0</v>
      </c>
      <c r="X1602" s="16">
        <v>30</v>
      </c>
      <c r="Y1602" s="16">
        <v>44</v>
      </c>
      <c r="Z1602" s="16">
        <v>2</v>
      </c>
      <c r="AA1602" s="16">
        <v>33</v>
      </c>
      <c r="AB1602" s="16" t="s">
        <v>455</v>
      </c>
      <c r="AC1602" s="16" t="s">
        <v>455</v>
      </c>
      <c r="AD1602" s="16" t="s">
        <v>455</v>
      </c>
    </row>
    <row r="1603" spans="1:30" s="16" customFormat="1" ht="14.25" customHeight="1">
      <c r="A1603" s="16">
        <v>5256</v>
      </c>
      <c r="B1603" s="16">
        <v>5256</v>
      </c>
      <c r="C1603" s="3">
        <v>41254</v>
      </c>
      <c r="D1603" s="3">
        <v>41352</v>
      </c>
      <c r="E1603" s="16" t="s">
        <v>1307</v>
      </c>
      <c r="F1603" s="16" t="s">
        <v>1308</v>
      </c>
      <c r="G1603" s="16" t="s">
        <v>13043</v>
      </c>
      <c r="H1603" s="16" t="s">
        <v>15926</v>
      </c>
      <c r="I1603" s="3">
        <v>41361</v>
      </c>
      <c r="J1603" s="16" t="s">
        <v>13044</v>
      </c>
      <c r="K1603" s="16" t="s">
        <v>13049</v>
      </c>
      <c r="L1603" s="16" t="s">
        <v>13046</v>
      </c>
      <c r="M1603" s="16" t="s">
        <v>13047</v>
      </c>
      <c r="N1603" s="16" t="s">
        <v>15927</v>
      </c>
      <c r="O1603" s="16" t="s">
        <v>4593</v>
      </c>
      <c r="P1603" s="3">
        <v>41366</v>
      </c>
      <c r="Q1603" s="16" t="s">
        <v>15517</v>
      </c>
      <c r="R1603" s="16" t="s">
        <v>15928</v>
      </c>
      <c r="S1603" s="16" t="s">
        <v>13050</v>
      </c>
      <c r="T1603" s="16" t="s">
        <v>3997</v>
      </c>
      <c r="U1603" s="16" t="s">
        <v>14877</v>
      </c>
      <c r="V1603" s="16">
        <v>19</v>
      </c>
      <c r="W1603" s="16">
        <v>0</v>
      </c>
      <c r="X1603" s="16">
        <v>48</v>
      </c>
      <c r="Y1603" s="16">
        <v>44</v>
      </c>
      <c r="Z1603" s="16">
        <v>2</v>
      </c>
      <c r="AA1603" s="16">
        <v>55</v>
      </c>
      <c r="AB1603" s="16" t="s">
        <v>455</v>
      </c>
      <c r="AC1603" s="16" t="s">
        <v>455</v>
      </c>
      <c r="AD1603" s="16" t="s">
        <v>455</v>
      </c>
    </row>
    <row r="1604" spans="1:30" s="16" customFormat="1" ht="14.25" customHeight="1">
      <c r="A1604" s="16">
        <v>5257</v>
      </c>
      <c r="B1604" s="16">
        <v>5257</v>
      </c>
      <c r="C1604" s="3">
        <v>41254</v>
      </c>
      <c r="D1604" s="3">
        <v>41352</v>
      </c>
      <c r="E1604" s="16" t="s">
        <v>1307</v>
      </c>
      <c r="F1604" s="16" t="s">
        <v>1308</v>
      </c>
      <c r="G1604" s="16" t="s">
        <v>13043</v>
      </c>
      <c r="H1604" s="16" t="s">
        <v>15929</v>
      </c>
      <c r="I1604" s="3">
        <v>41361</v>
      </c>
      <c r="J1604" s="16" t="s">
        <v>13044</v>
      </c>
      <c r="K1604" s="16" t="s">
        <v>13051</v>
      </c>
      <c r="L1604" s="16" t="s">
        <v>13046</v>
      </c>
      <c r="M1604" s="16" t="s">
        <v>13052</v>
      </c>
      <c r="N1604" s="16" t="s">
        <v>16013</v>
      </c>
      <c r="O1604" s="16" t="s">
        <v>4593</v>
      </c>
      <c r="P1604" s="3">
        <v>41368</v>
      </c>
      <c r="Q1604" s="16" t="s">
        <v>15518</v>
      </c>
      <c r="R1604" s="16" t="s">
        <v>15930</v>
      </c>
      <c r="S1604" s="16" t="s">
        <v>13053</v>
      </c>
      <c r="T1604" s="16" t="s">
        <v>3997</v>
      </c>
      <c r="U1604" s="16" t="s">
        <v>14877</v>
      </c>
      <c r="V1604" s="16">
        <v>19</v>
      </c>
      <c r="W1604" s="16">
        <v>0</v>
      </c>
      <c r="X1604" s="16">
        <v>27</v>
      </c>
      <c r="Y1604" s="16">
        <v>44</v>
      </c>
      <c r="Z1604" s="16">
        <v>2</v>
      </c>
      <c r="AA1604" s="16">
        <v>83</v>
      </c>
      <c r="AB1604" s="16" t="s">
        <v>455</v>
      </c>
      <c r="AC1604" s="16" t="s">
        <v>455</v>
      </c>
      <c r="AD1604" s="16" t="s">
        <v>455</v>
      </c>
    </row>
    <row r="1605" spans="1:30" s="16" customFormat="1" ht="14.25" customHeight="1">
      <c r="A1605" s="16">
        <v>5247</v>
      </c>
      <c r="B1605" s="16">
        <v>5247</v>
      </c>
      <c r="C1605" s="3">
        <v>41254</v>
      </c>
      <c r="D1605" s="3">
        <v>41332</v>
      </c>
      <c r="E1605" s="16" t="s">
        <v>1307</v>
      </c>
      <c r="F1605" s="16" t="s">
        <v>14084</v>
      </c>
      <c r="G1605" s="16" t="s">
        <v>13054</v>
      </c>
      <c r="H1605" s="16" t="s">
        <v>15441</v>
      </c>
      <c r="I1605" s="3">
        <v>41333</v>
      </c>
      <c r="J1605" s="16" t="s">
        <v>13055</v>
      </c>
      <c r="K1605" s="16" t="s">
        <v>13056</v>
      </c>
      <c r="L1605" s="16" t="s">
        <v>13057</v>
      </c>
      <c r="M1605" s="16" t="s">
        <v>13058</v>
      </c>
      <c r="N1605" s="16" t="s">
        <v>15442</v>
      </c>
      <c r="O1605" s="16" t="s">
        <v>14060</v>
      </c>
      <c r="P1605" s="3">
        <v>41333</v>
      </c>
      <c r="Q1605" s="28" t="s">
        <v>15443</v>
      </c>
      <c r="R1605" s="16" t="s">
        <v>15444</v>
      </c>
      <c r="S1605" s="16" t="s">
        <v>13059</v>
      </c>
      <c r="T1605" s="16" t="s">
        <v>14834</v>
      </c>
      <c r="U1605" s="16" t="s">
        <v>14926</v>
      </c>
      <c r="V1605" s="16">
        <v>16</v>
      </c>
      <c r="W1605" s="16">
        <v>10</v>
      </c>
      <c r="X1605" s="16">
        <v>28</v>
      </c>
      <c r="Y1605" s="16">
        <v>42</v>
      </c>
      <c r="Z1605" s="16">
        <v>17</v>
      </c>
      <c r="AA1605" s="16">
        <v>28</v>
      </c>
      <c r="AB1605" s="16" t="s">
        <v>455</v>
      </c>
      <c r="AC1605" s="16" t="s">
        <v>455</v>
      </c>
      <c r="AD1605" s="16" t="s">
        <v>455</v>
      </c>
    </row>
    <row r="1606" spans="1:30" s="16" customFormat="1" ht="14.25" customHeight="1">
      <c r="A1606" s="16">
        <v>5246</v>
      </c>
      <c r="B1606" s="16">
        <v>5246</v>
      </c>
      <c r="C1606" s="3">
        <v>41254</v>
      </c>
      <c r="D1606" s="3">
        <v>41400</v>
      </c>
      <c r="E1606" s="16" t="s">
        <v>1307</v>
      </c>
      <c r="F1606" s="16" t="s">
        <v>14084</v>
      </c>
      <c r="G1606" s="16" t="s">
        <v>13054</v>
      </c>
      <c r="H1606" s="16" t="s">
        <v>19438</v>
      </c>
      <c r="I1606" s="3">
        <v>41430</v>
      </c>
      <c r="J1606" s="16" t="s">
        <v>13060</v>
      </c>
      <c r="K1606" s="16" t="s">
        <v>18470</v>
      </c>
      <c r="L1606" s="16" t="s">
        <v>13057</v>
      </c>
      <c r="M1606" s="16" t="s">
        <v>13061</v>
      </c>
      <c r="N1606" s="16" t="s">
        <v>19439</v>
      </c>
      <c r="O1606" s="16" t="s">
        <v>12647</v>
      </c>
      <c r="P1606" s="3">
        <v>41431</v>
      </c>
      <c r="Q1606" s="28" t="s">
        <v>18471</v>
      </c>
      <c r="R1606" s="16" t="s">
        <v>19440</v>
      </c>
      <c r="S1606" s="16" t="s">
        <v>13062</v>
      </c>
      <c r="T1606" s="16" t="s">
        <v>14834</v>
      </c>
      <c r="U1606" s="16" t="s">
        <v>14926</v>
      </c>
      <c r="V1606" s="16">
        <v>16</v>
      </c>
      <c r="W1606" s="16">
        <v>10</v>
      </c>
      <c r="X1606" s="16">
        <v>10</v>
      </c>
      <c r="Y1606" s="16">
        <v>42</v>
      </c>
      <c r="Z1606" s="16">
        <v>17</v>
      </c>
      <c r="AA1606" s="16">
        <v>97</v>
      </c>
      <c r="AB1606" s="16" t="s">
        <v>455</v>
      </c>
      <c r="AC1606" s="16" t="s">
        <v>455</v>
      </c>
      <c r="AD1606" s="16" t="s">
        <v>455</v>
      </c>
    </row>
    <row r="1607" spans="1:30" s="16" customFormat="1" ht="14.25" customHeight="1">
      <c r="A1607" s="16">
        <v>5245</v>
      </c>
      <c r="B1607" s="16">
        <v>5245</v>
      </c>
      <c r="C1607" s="3">
        <v>41254</v>
      </c>
      <c r="D1607" s="3">
        <v>41332</v>
      </c>
      <c r="E1607" s="16" t="s">
        <v>1307</v>
      </c>
      <c r="F1607" s="16" t="s">
        <v>14084</v>
      </c>
      <c r="G1607" s="16" t="s">
        <v>13054</v>
      </c>
      <c r="H1607" s="16" t="s">
        <v>15445</v>
      </c>
      <c r="I1607" s="3">
        <v>41332</v>
      </c>
      <c r="J1607" s="16" t="s">
        <v>13063</v>
      </c>
      <c r="K1607" s="16" t="s">
        <v>13064</v>
      </c>
      <c r="L1607" s="16" t="s">
        <v>13057</v>
      </c>
      <c r="M1607" s="16" t="s">
        <v>13065</v>
      </c>
      <c r="N1607" s="16" t="s">
        <v>15446</v>
      </c>
      <c r="O1607" s="16" t="s">
        <v>12798</v>
      </c>
      <c r="P1607" s="3">
        <v>41333</v>
      </c>
      <c r="Q1607" s="28" t="s">
        <v>15447</v>
      </c>
      <c r="R1607" s="16" t="s">
        <v>15448</v>
      </c>
      <c r="S1607" s="16" t="s">
        <v>13066</v>
      </c>
      <c r="T1607" s="16" t="s">
        <v>14834</v>
      </c>
      <c r="U1607" s="16" t="s">
        <v>14853</v>
      </c>
      <c r="V1607" s="16">
        <v>16</v>
      </c>
      <c r="W1607" s="16">
        <v>10</v>
      </c>
      <c r="X1607" s="16">
        <v>15</v>
      </c>
      <c r="Y1607" s="16">
        <v>42</v>
      </c>
      <c r="Z1607" s="16">
        <v>17</v>
      </c>
      <c r="AA1607" s="16">
        <v>47</v>
      </c>
      <c r="AB1607" s="16" t="s">
        <v>455</v>
      </c>
      <c r="AC1607" s="16" t="s">
        <v>455</v>
      </c>
      <c r="AD1607" s="16" t="s">
        <v>455</v>
      </c>
    </row>
    <row r="1608" spans="1:30" s="16" customFormat="1" ht="14.25" customHeight="1">
      <c r="A1608" s="16">
        <v>5253</v>
      </c>
      <c r="B1608" s="16">
        <v>5253</v>
      </c>
      <c r="C1608" s="3">
        <v>41254</v>
      </c>
      <c r="D1608" s="3">
        <v>41332</v>
      </c>
      <c r="E1608" s="16" t="s">
        <v>1307</v>
      </c>
      <c r="F1608" s="16" t="s">
        <v>14084</v>
      </c>
      <c r="G1608" s="16" t="s">
        <v>13054</v>
      </c>
      <c r="H1608" s="16" t="s">
        <v>15519</v>
      </c>
      <c r="I1608" s="3">
        <v>41337</v>
      </c>
      <c r="J1608" s="16" t="s">
        <v>13067</v>
      </c>
      <c r="K1608" s="16" t="s">
        <v>13068</v>
      </c>
      <c r="L1608" s="16" t="s">
        <v>13057</v>
      </c>
      <c r="M1608" s="16" t="s">
        <v>13069</v>
      </c>
      <c r="N1608" s="16" t="s">
        <v>15608</v>
      </c>
      <c r="O1608" s="16" t="s">
        <v>14060</v>
      </c>
      <c r="P1608" s="3">
        <v>41337</v>
      </c>
      <c r="Q1608" s="28" t="s">
        <v>15449</v>
      </c>
      <c r="R1608" s="16" t="s">
        <v>15520</v>
      </c>
      <c r="S1608" s="16" t="s">
        <v>13070</v>
      </c>
      <c r="T1608" s="16" t="s">
        <v>14834</v>
      </c>
      <c r="U1608" s="16" t="s">
        <v>15044</v>
      </c>
      <c r="V1608" s="16">
        <v>15</v>
      </c>
      <c r="W1608" s="16">
        <v>59</v>
      </c>
      <c r="X1608" s="16">
        <v>27</v>
      </c>
      <c r="Y1608" s="16">
        <v>42</v>
      </c>
      <c r="Z1608" s="16">
        <v>13</v>
      </c>
      <c r="AA1608" s="16">
        <v>68</v>
      </c>
      <c r="AB1608" s="16" t="s">
        <v>455</v>
      </c>
      <c r="AC1608" s="16" t="s">
        <v>455</v>
      </c>
      <c r="AD1608" s="16" t="s">
        <v>455</v>
      </c>
    </row>
    <row r="1609" spans="1:30" s="16" customFormat="1" ht="14.25" customHeight="1">
      <c r="A1609" s="16">
        <v>5252</v>
      </c>
      <c r="B1609" s="16">
        <v>5252</v>
      </c>
      <c r="C1609" s="3">
        <v>41254</v>
      </c>
      <c r="D1609" s="3">
        <v>41332</v>
      </c>
      <c r="E1609" s="16" t="s">
        <v>1307</v>
      </c>
      <c r="F1609" s="16" t="s">
        <v>14084</v>
      </c>
      <c r="G1609" s="16" t="s">
        <v>13054</v>
      </c>
      <c r="H1609" s="16" t="s">
        <v>15521</v>
      </c>
      <c r="I1609" s="3">
        <v>41335</v>
      </c>
      <c r="J1609" s="16" t="s">
        <v>13071</v>
      </c>
      <c r="K1609" s="16" t="s">
        <v>13072</v>
      </c>
      <c r="L1609" s="16" t="s">
        <v>13057</v>
      </c>
      <c r="M1609" s="16" t="s">
        <v>13073</v>
      </c>
      <c r="N1609" s="16" t="s">
        <v>15522</v>
      </c>
      <c r="O1609" s="16" t="s">
        <v>14060</v>
      </c>
      <c r="P1609" s="3">
        <v>41337</v>
      </c>
      <c r="Q1609" s="28" t="s">
        <v>15450</v>
      </c>
      <c r="R1609" s="16" t="s">
        <v>15523</v>
      </c>
      <c r="S1609" s="16" t="s">
        <v>13074</v>
      </c>
      <c r="T1609" s="16" t="s">
        <v>14834</v>
      </c>
      <c r="U1609" s="16" t="s">
        <v>14926</v>
      </c>
      <c r="V1609" s="16">
        <v>16</v>
      </c>
      <c r="W1609" s="16">
        <v>6</v>
      </c>
      <c r="X1609" s="16">
        <v>36</v>
      </c>
      <c r="Y1609" s="16">
        <v>42</v>
      </c>
      <c r="Z1609" s="16">
        <v>4</v>
      </c>
      <c r="AA1609" s="16">
        <v>16</v>
      </c>
      <c r="AB1609" s="16" t="s">
        <v>455</v>
      </c>
      <c r="AC1609" s="16" t="s">
        <v>455</v>
      </c>
      <c r="AD1609" s="16" t="s">
        <v>455</v>
      </c>
    </row>
    <row r="1610" spans="1:30" s="16" customFormat="1" ht="14.25" customHeight="1">
      <c r="A1610" s="16">
        <v>5251</v>
      </c>
      <c r="B1610" s="16">
        <v>5251</v>
      </c>
      <c r="C1610" s="3">
        <v>41254</v>
      </c>
      <c r="D1610" s="3">
        <v>41332</v>
      </c>
      <c r="E1610" s="16" t="s">
        <v>1307</v>
      </c>
      <c r="F1610" s="16" t="s">
        <v>14084</v>
      </c>
      <c r="G1610" s="16" t="s">
        <v>13054</v>
      </c>
      <c r="H1610" s="16" t="s">
        <v>15524</v>
      </c>
      <c r="I1610" s="3">
        <v>41335</v>
      </c>
      <c r="J1610" s="16" t="s">
        <v>13075</v>
      </c>
      <c r="K1610" s="16" t="s">
        <v>15451</v>
      </c>
      <c r="L1610" s="16" t="s">
        <v>13057</v>
      </c>
      <c r="M1610" s="16" t="s">
        <v>13076</v>
      </c>
      <c r="N1610" s="16" t="s">
        <v>15525</v>
      </c>
      <c r="O1610" s="16" t="s">
        <v>15526</v>
      </c>
      <c r="P1610" s="3">
        <v>41337</v>
      </c>
      <c r="Q1610" s="28" t="s">
        <v>15452</v>
      </c>
      <c r="R1610" s="16" t="s">
        <v>15527</v>
      </c>
      <c r="S1610" s="16" t="s">
        <v>13077</v>
      </c>
      <c r="T1610" s="16" t="s">
        <v>14834</v>
      </c>
      <c r="U1610" s="16" t="s">
        <v>14926</v>
      </c>
      <c r="V1610" s="16">
        <v>16</v>
      </c>
      <c r="W1610" s="16">
        <v>10</v>
      </c>
      <c r="X1610" s="16">
        <v>28</v>
      </c>
      <c r="Y1610" s="16">
        <v>42</v>
      </c>
      <c r="Z1610" s="16">
        <v>4</v>
      </c>
      <c r="AA1610" s="16">
        <v>59</v>
      </c>
      <c r="AB1610" s="16" t="s">
        <v>455</v>
      </c>
      <c r="AC1610" s="16" t="s">
        <v>455</v>
      </c>
      <c r="AD1610" s="16" t="s">
        <v>455</v>
      </c>
    </row>
    <row r="1611" spans="1:30" s="16" customFormat="1" ht="14.25" customHeight="1">
      <c r="A1611" s="16">
        <v>5249</v>
      </c>
      <c r="B1611" s="16">
        <v>5249</v>
      </c>
      <c r="C1611" s="3">
        <v>41254</v>
      </c>
      <c r="D1611" s="3">
        <v>41299</v>
      </c>
      <c r="E1611" s="16" t="s">
        <v>1307</v>
      </c>
      <c r="F1611" s="16" t="s">
        <v>1308</v>
      </c>
      <c r="G1611" s="16" t="s">
        <v>13054</v>
      </c>
      <c r="H1611" s="16" t="s">
        <v>19312</v>
      </c>
      <c r="I1611" s="3">
        <v>41418</v>
      </c>
      <c r="J1611" s="16" t="s">
        <v>13078</v>
      </c>
      <c r="K1611" s="16" t="s">
        <v>13079</v>
      </c>
      <c r="L1611" s="16" t="s">
        <v>13057</v>
      </c>
      <c r="M1611" s="16" t="s">
        <v>13080</v>
      </c>
      <c r="N1611" s="16" t="s">
        <v>19441</v>
      </c>
      <c r="O1611" s="16" t="s">
        <v>5620</v>
      </c>
      <c r="P1611" s="3">
        <v>41429</v>
      </c>
      <c r="Q1611" s="28" t="s">
        <v>455</v>
      </c>
      <c r="R1611" s="16" t="s">
        <v>19313</v>
      </c>
      <c r="S1611" s="16" t="s">
        <v>13081</v>
      </c>
      <c r="T1611" s="16" t="s">
        <v>14834</v>
      </c>
      <c r="U1611" s="16" t="s">
        <v>14877</v>
      </c>
      <c r="V1611" s="16">
        <v>16</v>
      </c>
      <c r="W1611" s="16">
        <v>10</v>
      </c>
      <c r="X1611" s="16">
        <v>47</v>
      </c>
      <c r="Y1611" s="16">
        <v>42</v>
      </c>
      <c r="Z1611" s="16">
        <v>17</v>
      </c>
      <c r="AA1611" s="16">
        <v>13</v>
      </c>
      <c r="AB1611" s="16" t="s">
        <v>455</v>
      </c>
      <c r="AC1611" s="16" t="s">
        <v>455</v>
      </c>
      <c r="AD1611" s="16" t="s">
        <v>455</v>
      </c>
    </row>
    <row r="1612" spans="1:30" s="16" customFormat="1" ht="14.25" customHeight="1">
      <c r="A1612" s="16">
        <v>5248</v>
      </c>
      <c r="B1612" s="16">
        <v>5248</v>
      </c>
      <c r="C1612" s="3">
        <v>41254</v>
      </c>
      <c r="D1612" s="3">
        <v>41332</v>
      </c>
      <c r="E1612" s="16" t="s">
        <v>1307</v>
      </c>
      <c r="F1612" s="16" t="s">
        <v>14084</v>
      </c>
      <c r="G1612" s="16" t="s">
        <v>13054</v>
      </c>
      <c r="H1612" s="16" t="s">
        <v>15528</v>
      </c>
      <c r="I1612" s="3">
        <v>41334</v>
      </c>
      <c r="J1612" s="16" t="s">
        <v>13082</v>
      </c>
      <c r="K1612" s="16" t="s">
        <v>13083</v>
      </c>
      <c r="L1612" s="16" t="s">
        <v>13057</v>
      </c>
      <c r="M1612" s="16" t="s">
        <v>13084</v>
      </c>
      <c r="N1612" s="16" t="s">
        <v>15529</v>
      </c>
      <c r="O1612" s="16" t="s">
        <v>14060</v>
      </c>
      <c r="P1612" s="3">
        <v>41334</v>
      </c>
      <c r="Q1612" s="28" t="s">
        <v>15453</v>
      </c>
      <c r="R1612" s="16" t="s">
        <v>15530</v>
      </c>
      <c r="S1612" s="16" t="s">
        <v>13085</v>
      </c>
      <c r="T1612" s="16" t="s">
        <v>14834</v>
      </c>
      <c r="U1612" s="16" t="s">
        <v>14926</v>
      </c>
      <c r="V1612" s="16">
        <v>16</v>
      </c>
      <c r="W1612" s="16">
        <v>9</v>
      </c>
      <c r="X1612" s="16">
        <v>22</v>
      </c>
      <c r="Y1612" s="16">
        <v>42</v>
      </c>
      <c r="Z1612" s="16">
        <v>17</v>
      </c>
      <c r="AA1612" s="16">
        <v>4</v>
      </c>
      <c r="AB1612" s="16" t="s">
        <v>455</v>
      </c>
      <c r="AC1612" s="16" t="s">
        <v>455</v>
      </c>
      <c r="AD1612" s="16" t="s">
        <v>455</v>
      </c>
    </row>
    <row r="1613" spans="1:30" s="16" customFormat="1" ht="14.25" customHeight="1">
      <c r="A1613" s="16">
        <v>5250</v>
      </c>
      <c r="B1613" s="16">
        <v>5250</v>
      </c>
      <c r="C1613" s="3">
        <v>41254</v>
      </c>
      <c r="D1613" s="3">
        <v>41299</v>
      </c>
      <c r="E1613" s="16" t="s">
        <v>1316</v>
      </c>
      <c r="F1613" s="16" t="s">
        <v>14084</v>
      </c>
      <c r="G1613" s="16" t="s">
        <v>13054</v>
      </c>
      <c r="H1613" s="16" t="s">
        <v>455</v>
      </c>
      <c r="I1613" s="16" t="s">
        <v>455</v>
      </c>
      <c r="J1613" s="16" t="s">
        <v>13298</v>
      </c>
      <c r="K1613" s="16" t="s">
        <v>13299</v>
      </c>
      <c r="L1613" s="16" t="s">
        <v>13057</v>
      </c>
      <c r="M1613" s="16" t="s">
        <v>13300</v>
      </c>
      <c r="N1613" s="16" t="s">
        <v>455</v>
      </c>
      <c r="O1613" s="16" t="s">
        <v>455</v>
      </c>
      <c r="P1613" s="16" t="s">
        <v>455</v>
      </c>
      <c r="Q1613" s="28" t="s">
        <v>14800</v>
      </c>
      <c r="R1613" s="16" t="s">
        <v>455</v>
      </c>
      <c r="S1613" s="16" t="s">
        <v>13301</v>
      </c>
      <c r="T1613" s="16" t="s">
        <v>14834</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4.25" customHeight="1">
      <c r="A1614" s="16">
        <v>5254</v>
      </c>
      <c r="B1614" s="16">
        <v>5254</v>
      </c>
      <c r="C1614" s="3">
        <v>41254</v>
      </c>
      <c r="D1614" s="3">
        <v>41332</v>
      </c>
      <c r="E1614" s="16" t="s">
        <v>1307</v>
      </c>
      <c r="F1614" s="16" t="s">
        <v>14084</v>
      </c>
      <c r="G1614" s="16" t="s">
        <v>13054</v>
      </c>
      <c r="H1614" s="16" t="s">
        <v>15531</v>
      </c>
      <c r="I1614" s="3">
        <v>41336</v>
      </c>
      <c r="J1614" s="16" t="s">
        <v>13302</v>
      </c>
      <c r="K1614" s="16" t="s">
        <v>13303</v>
      </c>
      <c r="L1614" s="16" t="s">
        <v>13057</v>
      </c>
      <c r="M1614" s="16" t="s">
        <v>13304</v>
      </c>
      <c r="N1614" s="16" t="s">
        <v>15609</v>
      </c>
      <c r="O1614" s="16" t="s">
        <v>14060</v>
      </c>
      <c r="P1614" s="3">
        <v>41338</v>
      </c>
      <c r="Q1614" s="28" t="s">
        <v>15454</v>
      </c>
      <c r="R1614" s="16" t="s">
        <v>15532</v>
      </c>
      <c r="S1614" s="16" t="s">
        <v>13305</v>
      </c>
      <c r="T1614" s="16" t="s">
        <v>14834</v>
      </c>
      <c r="U1614" s="16" t="s">
        <v>15044</v>
      </c>
      <c r="V1614" s="16">
        <v>15</v>
      </c>
      <c r="W1614" s="16">
        <v>57</v>
      </c>
      <c r="X1614" s="16">
        <v>45</v>
      </c>
      <c r="Y1614" s="16">
        <v>42</v>
      </c>
      <c r="Z1614" s="16">
        <v>17</v>
      </c>
      <c r="AA1614" s="16">
        <v>57</v>
      </c>
      <c r="AB1614" s="16" t="s">
        <v>455</v>
      </c>
      <c r="AC1614" s="16" t="s">
        <v>455</v>
      </c>
      <c r="AD1614" s="16" t="s">
        <v>455</v>
      </c>
    </row>
    <row r="1615" spans="1:30" s="16" customFormat="1" ht="14.25" customHeight="1">
      <c r="A1615" s="16">
        <v>5244</v>
      </c>
      <c r="B1615" s="16">
        <v>5244</v>
      </c>
      <c r="C1615" s="3">
        <v>41254</v>
      </c>
      <c r="D1615" s="3">
        <v>41332</v>
      </c>
      <c r="E1615" s="16" t="s">
        <v>1307</v>
      </c>
      <c r="F1615" s="16" t="s">
        <v>14084</v>
      </c>
      <c r="G1615" s="16" t="s">
        <v>13054</v>
      </c>
      <c r="H1615" s="16" t="s">
        <v>15455</v>
      </c>
      <c r="I1615" s="3">
        <v>41333</v>
      </c>
      <c r="J1615" s="16" t="s">
        <v>13306</v>
      </c>
      <c r="K1615" s="16" t="s">
        <v>13307</v>
      </c>
      <c r="L1615" s="16" t="s">
        <v>13057</v>
      </c>
      <c r="M1615" s="16" t="s">
        <v>13308</v>
      </c>
      <c r="N1615" s="16" t="s">
        <v>15456</v>
      </c>
      <c r="O1615" s="16" t="s">
        <v>14534</v>
      </c>
      <c r="P1615" s="3">
        <v>41333</v>
      </c>
      <c r="Q1615" s="28" t="s">
        <v>15457</v>
      </c>
      <c r="R1615" s="16" t="s">
        <v>15458</v>
      </c>
      <c r="S1615" s="16" t="s">
        <v>13309</v>
      </c>
      <c r="T1615" s="16" t="s">
        <v>14834</v>
      </c>
      <c r="U1615" s="16" t="s">
        <v>14853</v>
      </c>
      <c r="V1615" s="16">
        <v>16</v>
      </c>
      <c r="W1615" s="16">
        <v>9</v>
      </c>
      <c r="X1615" s="16">
        <v>46</v>
      </c>
      <c r="Y1615" s="16">
        <v>42</v>
      </c>
      <c r="Z1615" s="16">
        <v>17</v>
      </c>
      <c r="AA1615" s="16">
        <v>17</v>
      </c>
      <c r="AB1615" s="16" t="s">
        <v>455</v>
      </c>
      <c r="AC1615" s="16" t="s">
        <v>455</v>
      </c>
      <c r="AD1615" s="16" t="s">
        <v>455</v>
      </c>
    </row>
    <row r="1616" spans="1:30" s="16" customFormat="1" ht="14.25" customHeight="1">
      <c r="A1616" s="16">
        <v>5238</v>
      </c>
      <c r="B1616" s="16">
        <v>5238</v>
      </c>
      <c r="C1616" s="3">
        <v>41254</v>
      </c>
      <c r="D1616" s="3">
        <v>41299</v>
      </c>
      <c r="E1616" s="16" t="s">
        <v>1307</v>
      </c>
      <c r="F1616" s="16" t="s">
        <v>14084</v>
      </c>
      <c r="G1616" s="16" t="s">
        <v>3117</v>
      </c>
      <c r="H1616" s="16" t="s">
        <v>15741</v>
      </c>
      <c r="I1616" s="3">
        <v>41348</v>
      </c>
      <c r="J1616" s="16" t="s">
        <v>13310</v>
      </c>
      <c r="K1616" s="16" t="s">
        <v>13311</v>
      </c>
      <c r="L1616" s="16" t="s">
        <v>4578</v>
      </c>
      <c r="M1616" s="16" t="s">
        <v>13312</v>
      </c>
      <c r="N1616" s="16" t="s">
        <v>15742</v>
      </c>
      <c r="O1616" s="16" t="s">
        <v>11992</v>
      </c>
      <c r="P1616" s="3">
        <v>41348</v>
      </c>
      <c r="Q1616" s="28" t="s">
        <v>455</v>
      </c>
      <c r="R1616" s="16" t="s">
        <v>13313</v>
      </c>
      <c r="S1616" s="16" t="s">
        <v>13313</v>
      </c>
      <c r="T1616" s="16" t="s">
        <v>14834</v>
      </c>
      <c r="U1616" s="16" t="s">
        <v>14926</v>
      </c>
      <c r="V1616" s="16">
        <v>17</v>
      </c>
      <c r="W1616" s="16">
        <v>46</v>
      </c>
      <c r="X1616" s="16">
        <v>73</v>
      </c>
      <c r="Y1616" s="16">
        <v>41</v>
      </c>
      <c r="Z1616" s="16">
        <v>41</v>
      </c>
      <c r="AA1616" s="16">
        <v>93</v>
      </c>
      <c r="AB1616" s="16" t="s">
        <v>455</v>
      </c>
      <c r="AC1616" s="16" t="s">
        <v>455</v>
      </c>
      <c r="AD1616" s="16" t="s">
        <v>455</v>
      </c>
    </row>
    <row r="1617" spans="1:30" s="16" customFormat="1" ht="14.25" customHeight="1">
      <c r="A1617" s="16">
        <v>5237</v>
      </c>
      <c r="B1617" s="16">
        <v>5237</v>
      </c>
      <c r="C1617" s="3">
        <v>41254</v>
      </c>
      <c r="D1617" s="3">
        <v>41299</v>
      </c>
      <c r="E1617" s="16" t="s">
        <v>1307</v>
      </c>
      <c r="F1617" s="16" t="s">
        <v>14084</v>
      </c>
      <c r="G1617" s="16" t="s">
        <v>3117</v>
      </c>
      <c r="H1617" s="16" t="s">
        <v>15743</v>
      </c>
      <c r="I1617" s="3">
        <v>41302</v>
      </c>
      <c r="J1617" s="16" t="s">
        <v>13310</v>
      </c>
      <c r="K1617" s="16" t="s">
        <v>14618</v>
      </c>
      <c r="L1617" s="16" t="s">
        <v>4578</v>
      </c>
      <c r="M1617" s="16" t="s">
        <v>13312</v>
      </c>
      <c r="N1617" s="16" t="s">
        <v>15744</v>
      </c>
      <c r="O1617" s="16" t="s">
        <v>12026</v>
      </c>
      <c r="P1617" s="3">
        <v>41348</v>
      </c>
      <c r="Q1617" s="28" t="s">
        <v>455</v>
      </c>
      <c r="R1617" s="16" t="s">
        <v>15745</v>
      </c>
      <c r="S1617" s="16" t="s">
        <v>13314</v>
      </c>
      <c r="T1617" s="16" t="s">
        <v>14834</v>
      </c>
      <c r="U1617" s="16" t="s">
        <v>15746</v>
      </c>
      <c r="V1617" s="16">
        <v>17</v>
      </c>
      <c r="W1617" s="16">
        <v>47</v>
      </c>
      <c r="X1617" s="16">
        <v>55</v>
      </c>
      <c r="Y1617" s="16">
        <v>41</v>
      </c>
      <c r="Z1617" s="16">
        <v>47</v>
      </c>
      <c r="AA1617" s="16">
        <v>12</v>
      </c>
      <c r="AB1617" s="16" t="s">
        <v>455</v>
      </c>
      <c r="AC1617" s="16" t="s">
        <v>455</v>
      </c>
      <c r="AD1617" s="16" t="s">
        <v>455</v>
      </c>
    </row>
    <row r="1618" spans="1:30" s="16" customFormat="1" ht="14.25" customHeight="1">
      <c r="A1618" s="16">
        <v>5239</v>
      </c>
      <c r="B1618" s="16">
        <v>5239</v>
      </c>
      <c r="C1618" s="3">
        <v>41254</v>
      </c>
      <c r="D1618" s="3">
        <v>41400</v>
      </c>
      <c r="E1618" s="16" t="s">
        <v>1307</v>
      </c>
      <c r="F1618" s="16" t="s">
        <v>14084</v>
      </c>
      <c r="G1618" s="16" t="s">
        <v>3117</v>
      </c>
      <c r="H1618" s="16" t="s">
        <v>19442</v>
      </c>
      <c r="I1618" s="3">
        <v>41302</v>
      </c>
      <c r="J1618" s="16" t="s">
        <v>13310</v>
      </c>
      <c r="K1618" s="16" t="s">
        <v>18472</v>
      </c>
      <c r="L1618" s="16" t="s">
        <v>4578</v>
      </c>
      <c r="M1618" s="16" t="s">
        <v>13312</v>
      </c>
      <c r="N1618" s="16" t="s">
        <v>19443</v>
      </c>
      <c r="O1618" s="16" t="s">
        <v>19231</v>
      </c>
      <c r="P1618" s="3">
        <v>41429</v>
      </c>
      <c r="Q1618" s="28" t="s">
        <v>18473</v>
      </c>
      <c r="R1618" s="16" t="s">
        <v>19444</v>
      </c>
      <c r="S1618" s="16" t="s">
        <v>13315</v>
      </c>
      <c r="T1618" s="16" t="s">
        <v>14834</v>
      </c>
      <c r="U1618" s="16" t="s">
        <v>17564</v>
      </c>
      <c r="V1618" s="16">
        <v>17</v>
      </c>
      <c r="W1618" s="16">
        <v>48</v>
      </c>
      <c r="X1618" s="16">
        <v>90</v>
      </c>
      <c r="Y1618" s="16">
        <v>41</v>
      </c>
      <c r="Z1618" s="16">
        <v>39</v>
      </c>
      <c r="AA1618" s="16">
        <v>48</v>
      </c>
      <c r="AB1618" s="16" t="s">
        <v>455</v>
      </c>
      <c r="AC1618" s="16" t="s">
        <v>455</v>
      </c>
      <c r="AD1618" s="16" t="s">
        <v>455</v>
      </c>
    </row>
    <row r="1619" spans="1:30" s="16" customFormat="1" ht="14.25" customHeight="1">
      <c r="A1619" s="16">
        <v>5236</v>
      </c>
      <c r="B1619" s="16">
        <v>5236</v>
      </c>
      <c r="C1619" s="3">
        <v>41254</v>
      </c>
      <c r="D1619" s="3">
        <v>41299</v>
      </c>
      <c r="E1619" s="16" t="s">
        <v>1307</v>
      </c>
      <c r="F1619" s="16" t="s">
        <v>14084</v>
      </c>
      <c r="G1619" s="16" t="s">
        <v>3117</v>
      </c>
      <c r="H1619" s="16" t="s">
        <v>15747</v>
      </c>
      <c r="I1619" s="3">
        <v>41302</v>
      </c>
      <c r="J1619" s="16" t="s">
        <v>13310</v>
      </c>
      <c r="K1619" s="16" t="s">
        <v>13316</v>
      </c>
      <c r="L1619" s="16" t="s">
        <v>4578</v>
      </c>
      <c r="M1619" s="16" t="s">
        <v>13312</v>
      </c>
      <c r="N1619" s="16" t="s">
        <v>15748</v>
      </c>
      <c r="O1619" s="16" t="s">
        <v>12026</v>
      </c>
      <c r="P1619" s="3">
        <v>41348</v>
      </c>
      <c r="Q1619" s="28" t="s">
        <v>455</v>
      </c>
      <c r="R1619" s="16" t="s">
        <v>15749</v>
      </c>
      <c r="S1619" s="16" t="s">
        <v>13317</v>
      </c>
      <c r="T1619" s="16" t="s">
        <v>14834</v>
      </c>
      <c r="U1619" s="16" t="s">
        <v>14853</v>
      </c>
      <c r="V1619" s="16">
        <v>17</v>
      </c>
      <c r="W1619" s="16">
        <v>48</v>
      </c>
      <c r="X1619" s="16">
        <v>18</v>
      </c>
      <c r="Y1619" s="16">
        <v>41</v>
      </c>
      <c r="Z1619" s="16">
        <v>47</v>
      </c>
      <c r="AA1619" s="16">
        <v>5</v>
      </c>
      <c r="AB1619" s="16" t="s">
        <v>455</v>
      </c>
      <c r="AC1619" s="16" t="s">
        <v>455</v>
      </c>
      <c r="AD1619" s="16" t="s">
        <v>455</v>
      </c>
    </row>
    <row r="1620" spans="1:30" s="16" customFormat="1" ht="14.25" customHeight="1">
      <c r="A1620" s="16">
        <v>5235</v>
      </c>
      <c r="B1620" s="16">
        <v>5235</v>
      </c>
      <c r="C1620" s="3">
        <v>41254</v>
      </c>
      <c r="D1620" s="3">
        <v>41299</v>
      </c>
      <c r="E1620" s="16" t="s">
        <v>1307</v>
      </c>
      <c r="F1620" s="16" t="s">
        <v>14084</v>
      </c>
      <c r="G1620" s="16" t="s">
        <v>3117</v>
      </c>
      <c r="H1620" s="16" t="s">
        <v>15750</v>
      </c>
      <c r="I1620" s="3">
        <v>41302</v>
      </c>
      <c r="J1620" s="16" t="s">
        <v>13310</v>
      </c>
      <c r="K1620" s="16" t="s">
        <v>15751</v>
      </c>
      <c r="L1620" s="16" t="s">
        <v>4578</v>
      </c>
      <c r="M1620" s="16" t="s">
        <v>13312</v>
      </c>
      <c r="N1620" s="16" t="s">
        <v>15752</v>
      </c>
      <c r="O1620" s="16" t="s">
        <v>12026</v>
      </c>
      <c r="P1620" s="3">
        <v>41351</v>
      </c>
      <c r="Q1620" s="28" t="s">
        <v>455</v>
      </c>
      <c r="R1620" s="16" t="s">
        <v>15753</v>
      </c>
      <c r="S1620" s="16" t="s">
        <v>13318</v>
      </c>
      <c r="T1620" s="16" t="s">
        <v>14834</v>
      </c>
      <c r="U1620" s="16" t="s">
        <v>15754</v>
      </c>
      <c r="V1620" s="16">
        <v>17</v>
      </c>
      <c r="W1620" s="16">
        <v>48</v>
      </c>
      <c r="X1620" s="16">
        <v>37</v>
      </c>
      <c r="Y1620" s="16">
        <v>41</v>
      </c>
      <c r="Z1620" s="16">
        <v>47</v>
      </c>
      <c r="AA1620" s="16">
        <v>34</v>
      </c>
      <c r="AB1620" s="16" t="s">
        <v>455</v>
      </c>
      <c r="AC1620" s="16" t="s">
        <v>455</v>
      </c>
      <c r="AD1620" s="16" t="s">
        <v>455</v>
      </c>
    </row>
    <row r="1621" spans="1:30" s="16" customFormat="1" ht="14.25" customHeight="1">
      <c r="A1621" s="16">
        <v>5234</v>
      </c>
      <c r="B1621" s="16">
        <v>5234</v>
      </c>
      <c r="C1621" s="3">
        <v>41254</v>
      </c>
      <c r="D1621" s="3">
        <v>41299</v>
      </c>
      <c r="E1621" s="16" t="s">
        <v>1307</v>
      </c>
      <c r="F1621" s="16" t="s">
        <v>14084</v>
      </c>
      <c r="G1621" s="16" t="s">
        <v>3117</v>
      </c>
      <c r="H1621" s="16" t="s">
        <v>15755</v>
      </c>
      <c r="I1621" s="3">
        <v>41303</v>
      </c>
      <c r="J1621" s="16" t="s">
        <v>13319</v>
      </c>
      <c r="K1621" s="16" t="s">
        <v>13320</v>
      </c>
      <c r="L1621" s="16" t="s">
        <v>4578</v>
      </c>
      <c r="M1621" s="16" t="s">
        <v>13312</v>
      </c>
      <c r="N1621" s="16" t="s">
        <v>15756</v>
      </c>
      <c r="O1621" s="16" t="s">
        <v>12026</v>
      </c>
      <c r="P1621" s="3">
        <v>41348</v>
      </c>
      <c r="Q1621" s="28" t="s">
        <v>455</v>
      </c>
      <c r="R1621" s="16" t="s">
        <v>15757</v>
      </c>
      <c r="S1621" s="16" t="s">
        <v>13321</v>
      </c>
      <c r="T1621" s="16" t="s">
        <v>14834</v>
      </c>
      <c r="U1621" s="16" t="s">
        <v>15044</v>
      </c>
      <c r="V1621" s="16">
        <v>17</v>
      </c>
      <c r="W1621" s="16">
        <v>48</v>
      </c>
      <c r="X1621" s="16">
        <v>75</v>
      </c>
      <c r="Y1621" s="16">
        <v>41</v>
      </c>
      <c r="Z1621" s="16">
        <v>47</v>
      </c>
      <c r="AA1621" s="16">
        <v>48</v>
      </c>
      <c r="AB1621" s="16" t="s">
        <v>455</v>
      </c>
      <c r="AC1621" s="16" t="s">
        <v>455</v>
      </c>
      <c r="AD1621" s="16" t="s">
        <v>455</v>
      </c>
    </row>
    <row r="1622" spans="1:30" s="16" customFormat="1" ht="14.25" customHeight="1">
      <c r="A1622" s="16">
        <v>5233</v>
      </c>
      <c r="B1622" s="16">
        <v>5233</v>
      </c>
      <c r="C1622" s="3">
        <v>41254</v>
      </c>
      <c r="D1622" s="3">
        <v>41400</v>
      </c>
      <c r="E1622" s="16" t="s">
        <v>1307</v>
      </c>
      <c r="F1622" s="16" t="s">
        <v>14084</v>
      </c>
      <c r="G1622" s="16" t="s">
        <v>3117</v>
      </c>
      <c r="H1622" s="16" t="s">
        <v>19445</v>
      </c>
      <c r="I1622" s="3">
        <v>41303</v>
      </c>
      <c r="J1622" s="16" t="s">
        <v>13319</v>
      </c>
      <c r="K1622" s="16" t="s">
        <v>13322</v>
      </c>
      <c r="L1622" s="16" t="s">
        <v>4578</v>
      </c>
      <c r="M1622" s="16" t="s">
        <v>13312</v>
      </c>
      <c r="N1622" s="16" t="s">
        <v>19446</v>
      </c>
      <c r="O1622" s="16" t="s">
        <v>19431</v>
      </c>
      <c r="P1622" s="3">
        <v>41429</v>
      </c>
      <c r="Q1622" s="28" t="s">
        <v>18474</v>
      </c>
      <c r="R1622" s="16" t="s">
        <v>19447</v>
      </c>
      <c r="S1622" s="16" t="s">
        <v>13323</v>
      </c>
      <c r="T1622" s="16" t="s">
        <v>14834</v>
      </c>
      <c r="U1622" s="16" t="s">
        <v>19448</v>
      </c>
      <c r="V1622" s="16">
        <v>17</v>
      </c>
      <c r="W1622" s="16">
        <v>48</v>
      </c>
      <c r="X1622" s="16">
        <v>17</v>
      </c>
      <c r="Y1622" s="16">
        <v>41</v>
      </c>
      <c r="Z1622" s="16">
        <v>47</v>
      </c>
      <c r="AA1622" s="16">
        <v>13</v>
      </c>
      <c r="AB1622" s="16" t="s">
        <v>455</v>
      </c>
      <c r="AC1622" s="16" t="s">
        <v>455</v>
      </c>
      <c r="AD1622" s="16" t="s">
        <v>455</v>
      </c>
    </row>
    <row r="1623" spans="1:30" s="16" customFormat="1" ht="14.25" customHeight="1">
      <c r="A1623" s="16">
        <v>5229</v>
      </c>
      <c r="B1623" s="16">
        <v>5229</v>
      </c>
      <c r="C1623" s="3">
        <v>41254</v>
      </c>
      <c r="D1623" s="3">
        <v>41299</v>
      </c>
      <c r="E1623" s="16" t="s">
        <v>1307</v>
      </c>
      <c r="F1623" s="16" t="s">
        <v>14084</v>
      </c>
      <c r="G1623" s="16" t="s">
        <v>13324</v>
      </c>
      <c r="H1623" s="16" t="s">
        <v>14801</v>
      </c>
      <c r="I1623" s="3">
        <v>41309</v>
      </c>
      <c r="J1623" s="16" t="s">
        <v>13325</v>
      </c>
      <c r="K1623" s="16" t="s">
        <v>13326</v>
      </c>
      <c r="L1623" s="16" t="s">
        <v>13327</v>
      </c>
      <c r="M1623" s="16" t="s">
        <v>13328</v>
      </c>
      <c r="N1623" s="16" t="s">
        <v>15157</v>
      </c>
      <c r="O1623" s="16" t="s">
        <v>14622</v>
      </c>
      <c r="P1623" s="3">
        <v>41311</v>
      </c>
      <c r="Q1623" s="28" t="s">
        <v>455</v>
      </c>
      <c r="R1623" s="16" t="s">
        <v>14802</v>
      </c>
      <c r="S1623" s="16" t="s">
        <v>13329</v>
      </c>
      <c r="T1623" s="16" t="s">
        <v>14834</v>
      </c>
      <c r="U1623" s="16" t="s">
        <v>14969</v>
      </c>
      <c r="V1623" s="16">
        <v>20</v>
      </c>
      <c r="W1623" s="16">
        <v>42</v>
      </c>
      <c r="X1623" s="16">
        <v>33</v>
      </c>
      <c r="Y1623" s="16">
        <v>46</v>
      </c>
      <c r="Z1623" s="16">
        <v>37</v>
      </c>
      <c r="AA1623" s="16">
        <v>10</v>
      </c>
      <c r="AB1623" s="16" t="s">
        <v>455</v>
      </c>
      <c r="AC1623" s="16" t="s">
        <v>455</v>
      </c>
      <c r="AD1623" s="16" t="s">
        <v>455</v>
      </c>
    </row>
    <row r="1624" spans="1:30" s="16" customFormat="1" ht="14.25" customHeight="1">
      <c r="A1624" s="16">
        <v>5230</v>
      </c>
      <c r="B1624" s="16">
        <v>5230</v>
      </c>
      <c r="C1624" s="3">
        <v>41254</v>
      </c>
      <c r="D1624" s="3">
        <v>41299</v>
      </c>
      <c r="E1624" s="16" t="s">
        <v>1307</v>
      </c>
      <c r="F1624" s="16" t="s">
        <v>14084</v>
      </c>
      <c r="G1624" s="16" t="s">
        <v>13324</v>
      </c>
      <c r="H1624" s="16" t="s">
        <v>15158</v>
      </c>
      <c r="I1624" s="3">
        <v>41309</v>
      </c>
      <c r="J1624" s="16" t="s">
        <v>13325</v>
      </c>
      <c r="K1624" s="16" t="s">
        <v>13330</v>
      </c>
      <c r="L1624" s="16" t="s">
        <v>13327</v>
      </c>
      <c r="M1624" s="16" t="s">
        <v>13331</v>
      </c>
      <c r="N1624" s="16" t="s">
        <v>15159</v>
      </c>
      <c r="O1624" s="16" t="s">
        <v>15160</v>
      </c>
      <c r="P1624" s="3">
        <v>41309</v>
      </c>
      <c r="Q1624" s="28" t="s">
        <v>455</v>
      </c>
      <c r="R1624" s="16" t="s">
        <v>15161</v>
      </c>
      <c r="S1624" s="16" t="s">
        <v>13332</v>
      </c>
      <c r="T1624" s="16" t="s">
        <v>14834</v>
      </c>
      <c r="U1624" s="16" t="s">
        <v>14926</v>
      </c>
      <c r="V1624" s="16">
        <v>20</v>
      </c>
      <c r="W1624" s="16">
        <v>41</v>
      </c>
      <c r="X1624" s="16">
        <v>54</v>
      </c>
      <c r="Y1624" s="16">
        <v>46</v>
      </c>
      <c r="Z1624" s="16">
        <v>36</v>
      </c>
      <c r="AA1624" s="16">
        <v>59</v>
      </c>
      <c r="AB1624" s="16" t="s">
        <v>455</v>
      </c>
      <c r="AC1624" s="16" t="s">
        <v>455</v>
      </c>
      <c r="AD1624" s="16" t="s">
        <v>455</v>
      </c>
    </row>
    <row r="1625" spans="1:30" s="16" customFormat="1" ht="14.25" customHeight="1">
      <c r="A1625" s="16">
        <v>5231</v>
      </c>
      <c r="B1625" s="16">
        <v>5231</v>
      </c>
      <c r="C1625" s="3">
        <v>41254</v>
      </c>
      <c r="D1625" s="3">
        <v>41299</v>
      </c>
      <c r="E1625" s="16" t="s">
        <v>1307</v>
      </c>
      <c r="F1625" s="16" t="s">
        <v>14084</v>
      </c>
      <c r="G1625" s="16" t="s">
        <v>13324</v>
      </c>
      <c r="H1625" s="16" t="s">
        <v>15162</v>
      </c>
      <c r="I1625" s="3">
        <v>41310</v>
      </c>
      <c r="J1625" s="16" t="s">
        <v>13325</v>
      </c>
      <c r="K1625" s="16" t="s">
        <v>13333</v>
      </c>
      <c r="L1625" s="16" t="s">
        <v>13327</v>
      </c>
      <c r="M1625" s="16" t="s">
        <v>13334</v>
      </c>
      <c r="N1625" s="16" t="s">
        <v>15163</v>
      </c>
      <c r="O1625" s="16" t="s">
        <v>14623</v>
      </c>
      <c r="P1625" s="3">
        <v>41310</v>
      </c>
      <c r="Q1625" s="28" t="s">
        <v>455</v>
      </c>
      <c r="R1625" s="16" t="s">
        <v>15164</v>
      </c>
      <c r="S1625" s="16" t="s">
        <v>13335</v>
      </c>
      <c r="T1625" s="16" t="s">
        <v>14834</v>
      </c>
      <c r="U1625" s="16" t="s">
        <v>14969</v>
      </c>
      <c r="V1625" s="16">
        <v>20</v>
      </c>
      <c r="W1625" s="16">
        <v>42</v>
      </c>
      <c r="X1625" s="16">
        <v>42</v>
      </c>
      <c r="Y1625" s="16">
        <v>46</v>
      </c>
      <c r="Z1625" s="16">
        <v>35</v>
      </c>
      <c r="AA1625" s="16">
        <v>95</v>
      </c>
      <c r="AB1625" s="16" t="s">
        <v>455</v>
      </c>
      <c r="AC1625" s="16" t="s">
        <v>455</v>
      </c>
      <c r="AD1625" s="16" t="s">
        <v>455</v>
      </c>
    </row>
    <row r="1626" spans="1:30" s="16" customFormat="1" ht="14.25" customHeight="1">
      <c r="A1626" s="16">
        <v>5215</v>
      </c>
      <c r="B1626" s="16">
        <v>5215</v>
      </c>
      <c r="C1626" s="3">
        <v>41254</v>
      </c>
      <c r="D1626" s="3">
        <v>41299</v>
      </c>
      <c r="E1626" s="16" t="s">
        <v>1307</v>
      </c>
      <c r="F1626" s="16" t="s">
        <v>14084</v>
      </c>
      <c r="G1626" s="16" t="s">
        <v>13324</v>
      </c>
      <c r="H1626" s="16" t="s">
        <v>14671</v>
      </c>
      <c r="I1626" s="3">
        <v>41303</v>
      </c>
      <c r="J1626" s="16" t="s">
        <v>13325</v>
      </c>
      <c r="K1626" s="16" t="s">
        <v>13336</v>
      </c>
      <c r="L1626" s="16" t="s">
        <v>13327</v>
      </c>
      <c r="M1626" s="16" t="s">
        <v>13337</v>
      </c>
      <c r="N1626" s="16" t="s">
        <v>14672</v>
      </c>
      <c r="O1626" s="16" t="s">
        <v>14622</v>
      </c>
      <c r="P1626" s="3">
        <v>41303</v>
      </c>
      <c r="Q1626" s="28" t="s">
        <v>455</v>
      </c>
      <c r="R1626" s="16" t="s">
        <v>14673</v>
      </c>
      <c r="S1626" s="16" t="s">
        <v>13338</v>
      </c>
      <c r="T1626" s="16" t="s">
        <v>14834</v>
      </c>
      <c r="U1626" s="16" t="s">
        <v>14867</v>
      </c>
      <c r="V1626" s="16">
        <v>20</v>
      </c>
      <c r="W1626" s="16">
        <v>43</v>
      </c>
      <c r="X1626" s="16">
        <v>20</v>
      </c>
      <c r="Y1626" s="16">
        <v>46</v>
      </c>
      <c r="Z1626" s="16">
        <v>36</v>
      </c>
      <c r="AA1626" s="16">
        <v>33</v>
      </c>
      <c r="AB1626" s="16" t="s">
        <v>455</v>
      </c>
      <c r="AC1626" s="16" t="s">
        <v>455</v>
      </c>
      <c r="AD1626" s="16" t="s">
        <v>455</v>
      </c>
    </row>
    <row r="1627" spans="1:30" s="16" customFormat="1" ht="14.25" customHeight="1">
      <c r="A1627" s="16">
        <v>5216</v>
      </c>
      <c r="B1627" s="16">
        <v>5216</v>
      </c>
      <c r="C1627" s="3">
        <v>41254</v>
      </c>
      <c r="D1627" s="3">
        <v>41299</v>
      </c>
      <c r="E1627" s="16" t="s">
        <v>1307</v>
      </c>
      <c r="F1627" s="16" t="s">
        <v>14084</v>
      </c>
      <c r="G1627" s="16" t="s">
        <v>13324</v>
      </c>
      <c r="H1627" s="16" t="s">
        <v>14674</v>
      </c>
      <c r="I1627" s="3">
        <v>41304</v>
      </c>
      <c r="J1627" s="16" t="s">
        <v>13325</v>
      </c>
      <c r="K1627" s="16" t="s">
        <v>13339</v>
      </c>
      <c r="L1627" s="16" t="s">
        <v>13327</v>
      </c>
      <c r="M1627" s="16" t="s">
        <v>13340</v>
      </c>
      <c r="N1627" s="16" t="s">
        <v>14675</v>
      </c>
      <c r="O1627" s="16" t="s">
        <v>14622</v>
      </c>
      <c r="P1627" s="3">
        <v>41304</v>
      </c>
      <c r="Q1627" s="28" t="s">
        <v>455</v>
      </c>
      <c r="R1627" s="16" t="s">
        <v>14676</v>
      </c>
      <c r="S1627" s="16" t="s">
        <v>13341</v>
      </c>
      <c r="T1627" s="16" t="s">
        <v>14834</v>
      </c>
      <c r="U1627" s="16" t="s">
        <v>14867</v>
      </c>
      <c r="V1627" s="16">
        <v>20</v>
      </c>
      <c r="W1627" s="16">
        <v>42</v>
      </c>
      <c r="X1627" s="16">
        <v>88</v>
      </c>
      <c r="Y1627" s="16">
        <v>46</v>
      </c>
      <c r="Z1627" s="16">
        <v>36</v>
      </c>
      <c r="AA1627" s="16">
        <v>10</v>
      </c>
      <c r="AB1627" s="16" t="s">
        <v>455</v>
      </c>
      <c r="AC1627" s="16" t="s">
        <v>455</v>
      </c>
      <c r="AD1627" s="16" t="s">
        <v>455</v>
      </c>
    </row>
    <row r="1628" spans="1:30" s="16" customFormat="1" ht="14.25" customHeight="1">
      <c r="A1628" s="16">
        <v>5217</v>
      </c>
      <c r="B1628" s="16">
        <v>5217</v>
      </c>
      <c r="C1628" s="3">
        <v>41254</v>
      </c>
      <c r="D1628" s="3">
        <v>41299</v>
      </c>
      <c r="E1628" s="16" t="s">
        <v>1307</v>
      </c>
      <c r="F1628" s="16" t="s">
        <v>14084</v>
      </c>
      <c r="G1628" s="16" t="s">
        <v>13324</v>
      </c>
      <c r="H1628" s="16" t="s">
        <v>15165</v>
      </c>
      <c r="I1628" s="3">
        <v>41306</v>
      </c>
      <c r="J1628" s="16" t="s">
        <v>15459</v>
      </c>
      <c r="K1628" s="16" t="s">
        <v>13342</v>
      </c>
      <c r="L1628" s="16" t="s">
        <v>13327</v>
      </c>
      <c r="M1628" s="16" t="s">
        <v>15460</v>
      </c>
      <c r="N1628" s="16" t="s">
        <v>15166</v>
      </c>
      <c r="O1628" s="16" t="s">
        <v>15167</v>
      </c>
      <c r="P1628" s="3">
        <v>41351</v>
      </c>
      <c r="Q1628" s="28" t="s">
        <v>455</v>
      </c>
      <c r="R1628" s="16" t="s">
        <v>15168</v>
      </c>
      <c r="S1628" s="16" t="s">
        <v>13343</v>
      </c>
      <c r="T1628" s="16" t="s">
        <v>14834</v>
      </c>
      <c r="U1628" s="16" t="s">
        <v>14926</v>
      </c>
      <c r="V1628" s="16">
        <v>20</v>
      </c>
      <c r="W1628" s="16">
        <v>42</v>
      </c>
      <c r="X1628" s="16">
        <v>54</v>
      </c>
      <c r="Y1628" s="16">
        <v>46</v>
      </c>
      <c r="Z1628" s="16">
        <v>36</v>
      </c>
      <c r="AA1628" s="16">
        <v>24</v>
      </c>
      <c r="AB1628" s="16" t="s">
        <v>455</v>
      </c>
      <c r="AC1628" s="16" t="s">
        <v>455</v>
      </c>
      <c r="AD1628" s="16" t="s">
        <v>455</v>
      </c>
    </row>
    <row r="1629" spans="1:30" s="16" customFormat="1" ht="14.25" customHeight="1">
      <c r="A1629" s="16">
        <v>5218</v>
      </c>
      <c r="B1629" s="16">
        <v>5218</v>
      </c>
      <c r="C1629" s="3">
        <v>41254</v>
      </c>
      <c r="D1629" s="3">
        <v>41299</v>
      </c>
      <c r="E1629" s="16" t="s">
        <v>1307</v>
      </c>
      <c r="F1629" s="16" t="s">
        <v>14084</v>
      </c>
      <c r="G1629" s="16" t="s">
        <v>13324</v>
      </c>
      <c r="H1629" s="16" t="s">
        <v>14677</v>
      </c>
      <c r="I1629" s="3">
        <v>41304</v>
      </c>
      <c r="J1629" s="16" t="s">
        <v>13325</v>
      </c>
      <c r="K1629" s="16" t="s">
        <v>13344</v>
      </c>
      <c r="L1629" s="16" t="s">
        <v>13327</v>
      </c>
      <c r="M1629" s="16" t="s">
        <v>13345</v>
      </c>
      <c r="N1629" s="16" t="s">
        <v>15169</v>
      </c>
      <c r="O1629" s="16" t="s">
        <v>14622</v>
      </c>
      <c r="P1629" s="3">
        <v>41310</v>
      </c>
      <c r="Q1629" s="28" t="s">
        <v>455</v>
      </c>
      <c r="R1629" s="16" t="s">
        <v>14678</v>
      </c>
      <c r="S1629" s="16" t="s">
        <v>13346</v>
      </c>
      <c r="T1629" s="16" t="s">
        <v>14834</v>
      </c>
      <c r="U1629" s="16" t="s">
        <v>15044</v>
      </c>
      <c r="V1629" s="16">
        <v>20</v>
      </c>
      <c r="W1629" s="16">
        <v>43</v>
      </c>
      <c r="X1629" s="16">
        <v>93</v>
      </c>
      <c r="Y1629" s="16">
        <v>46</v>
      </c>
      <c r="Z1629" s="16">
        <v>36</v>
      </c>
      <c r="AA1629" s="16">
        <v>52</v>
      </c>
      <c r="AB1629" s="16" t="s">
        <v>455</v>
      </c>
      <c r="AC1629" s="16" t="s">
        <v>455</v>
      </c>
      <c r="AD1629" s="16" t="s">
        <v>455</v>
      </c>
    </row>
    <row r="1630" spans="1:30" s="16" customFormat="1" ht="14.25" customHeight="1">
      <c r="A1630" s="16">
        <v>5219</v>
      </c>
      <c r="B1630" s="16">
        <v>5219</v>
      </c>
      <c r="C1630" s="3">
        <v>41256</v>
      </c>
      <c r="D1630" s="3">
        <v>41301</v>
      </c>
      <c r="E1630" s="16" t="s">
        <v>1307</v>
      </c>
      <c r="F1630" s="16" t="s">
        <v>14084</v>
      </c>
      <c r="G1630" s="16" t="s">
        <v>13324</v>
      </c>
      <c r="H1630" s="16" t="s">
        <v>14803</v>
      </c>
      <c r="I1630" s="3">
        <v>41307</v>
      </c>
      <c r="J1630" s="16" t="s">
        <v>13325</v>
      </c>
      <c r="K1630" s="16" t="s">
        <v>13347</v>
      </c>
      <c r="L1630" s="16" t="s">
        <v>13327</v>
      </c>
      <c r="M1630" s="16" t="s">
        <v>13348</v>
      </c>
      <c r="N1630" s="16" t="s">
        <v>14804</v>
      </c>
      <c r="O1630" s="16" t="s">
        <v>14698</v>
      </c>
      <c r="P1630" s="3">
        <v>41309</v>
      </c>
      <c r="Q1630" s="28" t="s">
        <v>455</v>
      </c>
      <c r="R1630" s="16" t="s">
        <v>14805</v>
      </c>
      <c r="S1630" s="16" t="s">
        <v>13349</v>
      </c>
      <c r="T1630" s="16" t="s">
        <v>3997</v>
      </c>
      <c r="U1630" s="16" t="s">
        <v>14926</v>
      </c>
      <c r="V1630" s="16">
        <v>20</v>
      </c>
      <c r="W1630" s="16">
        <v>45</v>
      </c>
      <c r="X1630" s="16">
        <v>2</v>
      </c>
      <c r="Y1630" s="16">
        <v>46</v>
      </c>
      <c r="Z1630" s="16">
        <v>36</v>
      </c>
      <c r="AA1630" s="16">
        <v>26</v>
      </c>
      <c r="AB1630" s="16" t="s">
        <v>455</v>
      </c>
      <c r="AC1630" s="16" t="s">
        <v>455</v>
      </c>
      <c r="AD1630" s="16" t="s">
        <v>455</v>
      </c>
    </row>
    <row r="1631" spans="1:30" s="16" customFormat="1" ht="14.25" customHeight="1">
      <c r="A1631" s="16">
        <v>5220</v>
      </c>
      <c r="B1631" s="16">
        <v>5220</v>
      </c>
      <c r="C1631" s="3">
        <v>41253</v>
      </c>
      <c r="D1631" s="3">
        <v>41298</v>
      </c>
      <c r="E1631" s="16" t="s">
        <v>1307</v>
      </c>
      <c r="F1631" s="16" t="s">
        <v>14084</v>
      </c>
      <c r="G1631" s="16" t="s">
        <v>13324</v>
      </c>
      <c r="H1631" s="16" t="s">
        <v>14806</v>
      </c>
      <c r="I1631" s="3">
        <v>41305</v>
      </c>
      <c r="J1631" s="16" t="s">
        <v>13325</v>
      </c>
      <c r="K1631" s="16" t="s">
        <v>13350</v>
      </c>
      <c r="L1631" s="16" t="s">
        <v>13327</v>
      </c>
      <c r="M1631" s="16" t="s">
        <v>13351</v>
      </c>
      <c r="N1631" s="16" t="s">
        <v>14807</v>
      </c>
      <c r="O1631" s="16" t="s">
        <v>14622</v>
      </c>
      <c r="P1631" s="3">
        <v>41309</v>
      </c>
      <c r="Q1631" s="28" t="s">
        <v>455</v>
      </c>
      <c r="R1631" s="16" t="s">
        <v>14808</v>
      </c>
      <c r="S1631" s="16" t="s">
        <v>13352</v>
      </c>
      <c r="T1631" s="16" t="s">
        <v>14834</v>
      </c>
      <c r="U1631" s="16" t="s">
        <v>14969</v>
      </c>
      <c r="V1631" s="16">
        <v>20</v>
      </c>
      <c r="W1631" s="16">
        <v>43</v>
      </c>
      <c r="X1631" s="16">
        <v>47</v>
      </c>
      <c r="Y1631" s="16">
        <v>46</v>
      </c>
      <c r="Z1631" s="16">
        <v>36</v>
      </c>
      <c r="AA1631" s="16">
        <v>37</v>
      </c>
      <c r="AB1631" s="16" t="s">
        <v>455</v>
      </c>
      <c r="AC1631" s="16" t="s">
        <v>455</v>
      </c>
      <c r="AD1631" s="16" t="s">
        <v>455</v>
      </c>
    </row>
    <row r="1632" spans="1:30" s="16" customFormat="1" ht="14.25" customHeight="1">
      <c r="A1632" s="16">
        <v>5221</v>
      </c>
      <c r="B1632" s="16">
        <v>5221</v>
      </c>
      <c r="C1632" s="3">
        <v>41253</v>
      </c>
      <c r="D1632" s="3">
        <v>41298</v>
      </c>
      <c r="E1632" s="16" t="s">
        <v>1307</v>
      </c>
      <c r="F1632" s="16" t="s">
        <v>14084</v>
      </c>
      <c r="G1632" s="16" t="s">
        <v>13324</v>
      </c>
      <c r="H1632" s="16" t="s">
        <v>14809</v>
      </c>
      <c r="I1632" s="3">
        <v>41307</v>
      </c>
      <c r="J1632" s="16" t="s">
        <v>13325</v>
      </c>
      <c r="K1632" s="16" t="s">
        <v>13347</v>
      </c>
      <c r="L1632" s="16" t="s">
        <v>13327</v>
      </c>
      <c r="M1632" s="16" t="s">
        <v>13353</v>
      </c>
      <c r="N1632" s="16" t="s">
        <v>14810</v>
      </c>
      <c r="O1632" s="16" t="s">
        <v>14623</v>
      </c>
      <c r="P1632" s="3">
        <v>41309</v>
      </c>
      <c r="Q1632" s="28" t="s">
        <v>455</v>
      </c>
      <c r="R1632" s="16" t="s">
        <v>14811</v>
      </c>
      <c r="S1632" s="16" t="s">
        <v>13354</v>
      </c>
      <c r="T1632" s="16" t="s">
        <v>14834</v>
      </c>
      <c r="U1632" s="16" t="s">
        <v>14926</v>
      </c>
      <c r="V1632" s="16">
        <v>20</v>
      </c>
      <c r="W1632" s="16">
        <v>45</v>
      </c>
      <c r="X1632" s="16">
        <v>2</v>
      </c>
      <c r="Y1632" s="16">
        <v>46</v>
      </c>
      <c r="Z1632" s="16">
        <v>36</v>
      </c>
      <c r="AA1632" s="16">
        <v>26</v>
      </c>
      <c r="AB1632" s="16" t="s">
        <v>455</v>
      </c>
      <c r="AC1632" s="16" t="s">
        <v>455</v>
      </c>
      <c r="AD1632" s="16" t="s">
        <v>455</v>
      </c>
    </row>
    <row r="1633" spans="1:30" s="16" customFormat="1" ht="14.25" customHeight="1">
      <c r="A1633" s="16">
        <v>5222</v>
      </c>
      <c r="B1633" s="16">
        <v>5222</v>
      </c>
      <c r="C1633" s="3">
        <v>41253</v>
      </c>
      <c r="D1633" s="3">
        <v>41298</v>
      </c>
      <c r="E1633" s="16" t="s">
        <v>1307</v>
      </c>
      <c r="F1633" s="16" t="s">
        <v>14084</v>
      </c>
      <c r="G1633" s="16" t="s">
        <v>13324</v>
      </c>
      <c r="H1633" s="16" t="s">
        <v>14679</v>
      </c>
      <c r="I1633" s="3">
        <v>41304</v>
      </c>
      <c r="J1633" s="16" t="s">
        <v>13325</v>
      </c>
      <c r="K1633" s="16" t="s">
        <v>13355</v>
      </c>
      <c r="L1633" s="16" t="s">
        <v>13327</v>
      </c>
      <c r="M1633" s="16" t="s">
        <v>13356</v>
      </c>
      <c r="N1633" s="16" t="s">
        <v>14680</v>
      </c>
      <c r="O1633" s="16" t="s">
        <v>14625</v>
      </c>
      <c r="P1633" s="3">
        <v>41304</v>
      </c>
      <c r="Q1633" s="28" t="s">
        <v>455</v>
      </c>
      <c r="R1633" s="16" t="s">
        <v>14681</v>
      </c>
      <c r="S1633" s="16" t="s">
        <v>13357</v>
      </c>
      <c r="T1633" s="16" t="s">
        <v>14834</v>
      </c>
      <c r="U1633" s="16" t="s">
        <v>14926</v>
      </c>
      <c r="V1633" s="16">
        <v>20</v>
      </c>
      <c r="W1633" s="16">
        <v>43</v>
      </c>
      <c r="X1633" s="16">
        <v>50</v>
      </c>
      <c r="Y1633" s="16">
        <v>46</v>
      </c>
      <c r="Z1633" s="16">
        <v>35</v>
      </c>
      <c r="AA1633" s="16">
        <v>57</v>
      </c>
      <c r="AB1633" s="16" t="s">
        <v>455</v>
      </c>
      <c r="AC1633" s="16" t="s">
        <v>455</v>
      </c>
      <c r="AD1633" s="16" t="s">
        <v>455</v>
      </c>
    </row>
    <row r="1634" spans="1:30" s="16" customFormat="1" ht="14.25" customHeight="1">
      <c r="A1634" s="16">
        <v>5225</v>
      </c>
      <c r="B1634" s="16">
        <v>5225</v>
      </c>
      <c r="C1634" s="3">
        <v>41253</v>
      </c>
      <c r="D1634" s="3">
        <v>41298</v>
      </c>
      <c r="E1634" s="16" t="s">
        <v>1316</v>
      </c>
      <c r="F1634" s="16" t="s">
        <v>14084</v>
      </c>
      <c r="G1634" s="16" t="s">
        <v>13324</v>
      </c>
      <c r="H1634" s="16" t="s">
        <v>455</v>
      </c>
      <c r="I1634" s="16" t="s">
        <v>455</v>
      </c>
      <c r="J1634" s="16" t="s">
        <v>13325</v>
      </c>
      <c r="K1634" s="16" t="s">
        <v>13358</v>
      </c>
      <c r="L1634" s="16" t="s">
        <v>13327</v>
      </c>
      <c r="M1634" s="16" t="s">
        <v>13359</v>
      </c>
      <c r="N1634" s="16" t="s">
        <v>455</v>
      </c>
      <c r="O1634" s="16" t="s">
        <v>455</v>
      </c>
      <c r="P1634" s="16" t="s">
        <v>455</v>
      </c>
      <c r="Q1634" s="16" t="s">
        <v>15461</v>
      </c>
      <c r="R1634" s="16" t="s">
        <v>455</v>
      </c>
      <c r="S1634" s="16" t="s">
        <v>13360</v>
      </c>
      <c r="T1634" s="16" t="s">
        <v>14834</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4.25" customHeight="1">
      <c r="A1635" s="16">
        <v>5224</v>
      </c>
      <c r="B1635" s="16">
        <v>5224</v>
      </c>
      <c r="C1635" s="3">
        <v>41253</v>
      </c>
      <c r="D1635" s="3">
        <v>41298</v>
      </c>
      <c r="E1635" s="16" t="s">
        <v>1307</v>
      </c>
      <c r="F1635" s="16" t="s">
        <v>14084</v>
      </c>
      <c r="G1635" s="16" t="s">
        <v>13324</v>
      </c>
      <c r="H1635" s="16" t="s">
        <v>15170</v>
      </c>
      <c r="I1635" s="3">
        <v>41310</v>
      </c>
      <c r="J1635" s="16" t="s">
        <v>13325</v>
      </c>
      <c r="K1635" s="16" t="s">
        <v>13361</v>
      </c>
      <c r="L1635" s="16" t="s">
        <v>13327</v>
      </c>
      <c r="M1635" s="16" t="s">
        <v>13362</v>
      </c>
      <c r="N1635" s="16" t="s">
        <v>15171</v>
      </c>
      <c r="O1635" s="16" t="s">
        <v>14623</v>
      </c>
      <c r="P1635" s="3">
        <v>41310</v>
      </c>
      <c r="Q1635" s="28" t="s">
        <v>455</v>
      </c>
      <c r="R1635" s="16" t="s">
        <v>15172</v>
      </c>
      <c r="S1635" s="16" t="s">
        <v>13363</v>
      </c>
      <c r="T1635" s="16" t="s">
        <v>14834</v>
      </c>
      <c r="U1635" s="16" t="s">
        <v>15154</v>
      </c>
      <c r="V1635" s="16">
        <v>20</v>
      </c>
      <c r="W1635" s="16">
        <v>43</v>
      </c>
      <c r="X1635" s="16">
        <v>33</v>
      </c>
      <c r="Y1635" s="16">
        <v>46</v>
      </c>
      <c r="Z1635" s="16">
        <v>37</v>
      </c>
      <c r="AA1635" s="16">
        <v>10</v>
      </c>
      <c r="AB1635" s="16" t="s">
        <v>455</v>
      </c>
      <c r="AC1635" s="16" t="s">
        <v>455</v>
      </c>
      <c r="AD1635" s="16" t="s">
        <v>455</v>
      </c>
    </row>
    <row r="1636" spans="1:30" s="16" customFormat="1" ht="14.25" customHeight="1">
      <c r="A1636" s="16">
        <v>5223</v>
      </c>
      <c r="B1636" s="16">
        <v>5223</v>
      </c>
      <c r="C1636" s="3">
        <v>41253</v>
      </c>
      <c r="D1636" s="3">
        <v>41298</v>
      </c>
      <c r="E1636" s="16" t="s">
        <v>1307</v>
      </c>
      <c r="F1636" s="16" t="s">
        <v>14084</v>
      </c>
      <c r="G1636" s="16" t="s">
        <v>13324</v>
      </c>
      <c r="H1636" s="16" t="s">
        <v>14812</v>
      </c>
      <c r="I1636" s="3">
        <v>41306</v>
      </c>
      <c r="J1636" s="16" t="s">
        <v>13325</v>
      </c>
      <c r="K1636" s="16" t="s">
        <v>13364</v>
      </c>
      <c r="L1636" s="16" t="s">
        <v>13327</v>
      </c>
      <c r="M1636" s="16" t="s">
        <v>13365</v>
      </c>
      <c r="N1636" s="16" t="s">
        <v>14813</v>
      </c>
      <c r="O1636" s="16" t="s">
        <v>14623</v>
      </c>
      <c r="P1636" s="3">
        <v>41309</v>
      </c>
      <c r="Q1636" s="28" t="s">
        <v>455</v>
      </c>
      <c r="R1636" s="16" t="s">
        <v>14814</v>
      </c>
      <c r="S1636" s="16" t="s">
        <v>13366</v>
      </c>
      <c r="T1636" s="16" t="s">
        <v>14834</v>
      </c>
      <c r="U1636" s="16" t="s">
        <v>14969</v>
      </c>
      <c r="V1636" s="16">
        <v>20</v>
      </c>
      <c r="W1636" s="16">
        <v>43</v>
      </c>
      <c r="X1636" s="16">
        <v>43</v>
      </c>
      <c r="Y1636" s="16">
        <v>46</v>
      </c>
      <c r="Z1636" s="16">
        <v>35</v>
      </c>
      <c r="AA1636" s="16">
        <v>70</v>
      </c>
      <c r="AB1636" s="16" t="s">
        <v>455</v>
      </c>
      <c r="AC1636" s="16" t="s">
        <v>455</v>
      </c>
      <c r="AD1636" s="16" t="s">
        <v>455</v>
      </c>
    </row>
    <row r="1637" spans="1:30" s="16" customFormat="1" ht="14.25" customHeight="1">
      <c r="A1637" s="16">
        <v>5211</v>
      </c>
      <c r="B1637" s="16">
        <v>5211</v>
      </c>
      <c r="C1637" s="3">
        <v>41253</v>
      </c>
      <c r="D1637" s="3">
        <v>41298</v>
      </c>
      <c r="E1637" s="16" t="s">
        <v>1307</v>
      </c>
      <c r="F1637" s="16" t="s">
        <v>14084</v>
      </c>
      <c r="G1637" s="16" t="s">
        <v>13324</v>
      </c>
      <c r="H1637" s="16" t="s">
        <v>15173</v>
      </c>
      <c r="I1637" s="3">
        <v>41310</v>
      </c>
      <c r="J1637" s="16" t="s">
        <v>13325</v>
      </c>
      <c r="K1637" s="16" t="s">
        <v>13367</v>
      </c>
      <c r="L1637" s="16" t="s">
        <v>13327</v>
      </c>
      <c r="M1637" s="16" t="s">
        <v>13368</v>
      </c>
      <c r="N1637" s="16" t="s">
        <v>15174</v>
      </c>
      <c r="O1637" s="16" t="s">
        <v>14623</v>
      </c>
      <c r="P1637" s="3">
        <v>41310</v>
      </c>
      <c r="Q1637" s="28" t="s">
        <v>455</v>
      </c>
      <c r="R1637" s="16" t="s">
        <v>15175</v>
      </c>
      <c r="S1637" s="16" t="s">
        <v>13369</v>
      </c>
      <c r="T1637" s="16" t="s">
        <v>14834</v>
      </c>
      <c r="U1637" s="16" t="s">
        <v>14969</v>
      </c>
      <c r="V1637" s="16">
        <v>20</v>
      </c>
      <c r="W1637" s="16">
        <v>44</v>
      </c>
      <c r="X1637" s="16">
        <v>5</v>
      </c>
      <c r="Y1637" s="16">
        <v>46</v>
      </c>
      <c r="Z1637" s="16">
        <v>36</v>
      </c>
      <c r="AA1637" s="16">
        <v>17</v>
      </c>
      <c r="AB1637" s="16" t="s">
        <v>455</v>
      </c>
      <c r="AC1637" s="16" t="s">
        <v>455</v>
      </c>
      <c r="AD1637" s="16" t="s">
        <v>455</v>
      </c>
    </row>
    <row r="1638" spans="1:30" s="16" customFormat="1" ht="14.25" customHeight="1">
      <c r="A1638" s="16">
        <v>5212</v>
      </c>
      <c r="B1638" s="16">
        <v>5212</v>
      </c>
      <c r="C1638" s="3">
        <v>41253</v>
      </c>
      <c r="D1638" s="3">
        <v>41298</v>
      </c>
      <c r="E1638" s="16" t="s">
        <v>1307</v>
      </c>
      <c r="F1638" s="16" t="s">
        <v>14084</v>
      </c>
      <c r="G1638" s="16" t="s">
        <v>13324</v>
      </c>
      <c r="H1638" s="16" t="s">
        <v>14682</v>
      </c>
      <c r="I1638" s="3">
        <v>41303</v>
      </c>
      <c r="J1638" s="16" t="s">
        <v>13370</v>
      </c>
      <c r="K1638" s="16" t="s">
        <v>13371</v>
      </c>
      <c r="L1638" s="16" t="s">
        <v>13327</v>
      </c>
      <c r="M1638" s="16" t="s">
        <v>13372</v>
      </c>
      <c r="N1638" s="16" t="s">
        <v>14683</v>
      </c>
      <c r="O1638" s="16" t="s">
        <v>14623</v>
      </c>
      <c r="P1638" s="3">
        <v>41303</v>
      </c>
      <c r="Q1638" s="28" t="s">
        <v>455</v>
      </c>
      <c r="R1638" s="16" t="s">
        <v>14684</v>
      </c>
      <c r="S1638" s="16" t="s">
        <v>13373</v>
      </c>
      <c r="T1638" s="16" t="s">
        <v>14834</v>
      </c>
      <c r="U1638" s="16" t="s">
        <v>15154</v>
      </c>
      <c r="V1638" s="16">
        <v>20</v>
      </c>
      <c r="W1638" s="16">
        <v>43</v>
      </c>
      <c r="X1638" s="16">
        <v>40</v>
      </c>
      <c r="Y1638" s="16">
        <v>46</v>
      </c>
      <c r="Z1638" s="16">
        <v>36</v>
      </c>
      <c r="AA1638" s="16">
        <v>44</v>
      </c>
      <c r="AB1638" s="16" t="s">
        <v>455</v>
      </c>
      <c r="AC1638" s="16" t="s">
        <v>455</v>
      </c>
      <c r="AD1638" s="16" t="s">
        <v>455</v>
      </c>
    </row>
    <row r="1639" spans="1:30" s="16" customFormat="1" ht="14.25" customHeight="1">
      <c r="A1639" s="16">
        <v>5214</v>
      </c>
      <c r="B1639" s="16">
        <v>5214</v>
      </c>
      <c r="C1639" s="3">
        <v>41253</v>
      </c>
      <c r="D1639" s="3">
        <v>41298</v>
      </c>
      <c r="E1639" s="16" t="s">
        <v>1307</v>
      </c>
      <c r="F1639" s="16" t="s">
        <v>14084</v>
      </c>
      <c r="G1639" s="16" t="s">
        <v>13324</v>
      </c>
      <c r="H1639" s="16" t="s">
        <v>14815</v>
      </c>
      <c r="I1639" s="3">
        <v>41309</v>
      </c>
      <c r="J1639" s="16" t="s">
        <v>13325</v>
      </c>
      <c r="K1639" s="16" t="s">
        <v>13374</v>
      </c>
      <c r="L1639" s="16" t="s">
        <v>13327</v>
      </c>
      <c r="M1639" s="16" t="s">
        <v>13375</v>
      </c>
      <c r="N1639" s="16" t="s">
        <v>14816</v>
      </c>
      <c r="O1639" s="16" t="s">
        <v>14623</v>
      </c>
      <c r="P1639" s="3">
        <v>41309</v>
      </c>
      <c r="Q1639" s="28" t="s">
        <v>455</v>
      </c>
      <c r="R1639" s="16" t="s">
        <v>14817</v>
      </c>
      <c r="S1639" s="16" t="s">
        <v>13376</v>
      </c>
      <c r="T1639" s="16" t="s">
        <v>14834</v>
      </c>
      <c r="U1639" s="16" t="s">
        <v>14969</v>
      </c>
      <c r="V1639" s="16">
        <v>20</v>
      </c>
      <c r="W1639" s="16">
        <v>42</v>
      </c>
      <c r="X1639" s="16">
        <v>95</v>
      </c>
      <c r="Y1639" s="16">
        <v>46</v>
      </c>
      <c r="Z1639" s="16">
        <v>37</v>
      </c>
      <c r="AA1639" s="16">
        <v>3</v>
      </c>
      <c r="AB1639" s="16" t="s">
        <v>455</v>
      </c>
      <c r="AC1639" s="16" t="s">
        <v>455</v>
      </c>
      <c r="AD1639" s="16" t="s">
        <v>455</v>
      </c>
    </row>
    <row r="1640" spans="1:30" s="16" customFormat="1" ht="14.25" customHeight="1">
      <c r="A1640" s="16">
        <v>5213</v>
      </c>
      <c r="B1640" s="16">
        <v>5213</v>
      </c>
      <c r="C1640" s="3">
        <v>41253</v>
      </c>
      <c r="D1640" s="3">
        <v>41298</v>
      </c>
      <c r="E1640" s="16" t="s">
        <v>1307</v>
      </c>
      <c r="F1640" s="16" t="s">
        <v>14084</v>
      </c>
      <c r="G1640" s="16" t="s">
        <v>13324</v>
      </c>
      <c r="H1640" s="16" t="s">
        <v>14818</v>
      </c>
      <c r="I1640" s="3">
        <v>41306</v>
      </c>
      <c r="J1640" s="16" t="s">
        <v>13325</v>
      </c>
      <c r="K1640" s="16" t="s">
        <v>13377</v>
      </c>
      <c r="L1640" s="16" t="s">
        <v>13327</v>
      </c>
      <c r="M1640" s="16" t="s">
        <v>13378</v>
      </c>
      <c r="N1640" s="16" t="s">
        <v>15176</v>
      </c>
      <c r="O1640" s="16" t="s">
        <v>14625</v>
      </c>
      <c r="P1640" s="3">
        <v>41309</v>
      </c>
      <c r="Q1640" s="28" t="s">
        <v>455</v>
      </c>
      <c r="R1640" s="16" t="s">
        <v>14819</v>
      </c>
      <c r="S1640" s="16" t="s">
        <v>13379</v>
      </c>
      <c r="T1640" s="16" t="s">
        <v>14834</v>
      </c>
      <c r="U1640" s="16" t="s">
        <v>14853</v>
      </c>
      <c r="V1640" s="16">
        <v>20</v>
      </c>
      <c r="W1640" s="16">
        <v>42</v>
      </c>
      <c r="X1640" s="16">
        <v>10</v>
      </c>
      <c r="Y1640" s="16">
        <v>46</v>
      </c>
      <c r="Z1640" s="16">
        <v>36</v>
      </c>
      <c r="AA1640" s="16">
        <v>59</v>
      </c>
      <c r="AB1640" s="16" t="s">
        <v>455</v>
      </c>
      <c r="AC1640" s="16" t="s">
        <v>455</v>
      </c>
      <c r="AD1640" s="16" t="s">
        <v>455</v>
      </c>
    </row>
    <row r="1641" spans="1:30" s="16" customFormat="1" ht="14.25" customHeight="1">
      <c r="A1641" s="16">
        <v>5210</v>
      </c>
      <c r="B1641" s="16">
        <v>5210</v>
      </c>
      <c r="C1641" s="3">
        <v>41253</v>
      </c>
      <c r="D1641" s="3">
        <v>41389</v>
      </c>
      <c r="E1641" s="16" t="s">
        <v>1307</v>
      </c>
      <c r="F1641" s="16" t="s">
        <v>14084</v>
      </c>
      <c r="G1641" s="16" t="s">
        <v>3085</v>
      </c>
      <c r="H1641" s="16" t="s">
        <v>17616</v>
      </c>
      <c r="I1641" s="3">
        <v>41389</v>
      </c>
      <c r="J1641" s="16" t="s">
        <v>13380</v>
      </c>
      <c r="K1641" s="16" t="s">
        <v>13381</v>
      </c>
      <c r="L1641" s="16" t="s">
        <v>13382</v>
      </c>
      <c r="M1641" s="16" t="s">
        <v>13383</v>
      </c>
      <c r="N1641" s="16" t="s">
        <v>17617</v>
      </c>
      <c r="O1641" s="16" t="s">
        <v>11992</v>
      </c>
      <c r="P1641" s="3">
        <v>41389</v>
      </c>
      <c r="Q1641" s="16" t="s">
        <v>14820</v>
      </c>
      <c r="R1641" s="16" t="s">
        <v>17618</v>
      </c>
      <c r="S1641" s="16" t="s">
        <v>13384</v>
      </c>
      <c r="T1641" s="16" t="s">
        <v>14834</v>
      </c>
      <c r="U1641" s="16" t="s">
        <v>14926</v>
      </c>
      <c r="V1641" s="16">
        <v>15</v>
      </c>
      <c r="W1641" s="16">
        <v>18</v>
      </c>
      <c r="X1641" s="16">
        <v>78</v>
      </c>
      <c r="Y1641" s="16">
        <v>42</v>
      </c>
      <c r="Z1641" s="16">
        <v>31</v>
      </c>
      <c r="AA1641" s="16">
        <v>30</v>
      </c>
      <c r="AB1641" s="16" t="s">
        <v>455</v>
      </c>
      <c r="AC1641" s="16" t="s">
        <v>455</v>
      </c>
      <c r="AD1641" s="16" t="s">
        <v>455</v>
      </c>
    </row>
    <row r="1642" spans="1:30" s="16" customFormat="1" ht="14.25" customHeight="1">
      <c r="A1642" s="16">
        <v>5207</v>
      </c>
      <c r="B1642" s="16">
        <v>5207</v>
      </c>
      <c r="C1642" s="3">
        <v>41253</v>
      </c>
      <c r="D1642" s="3">
        <v>41298</v>
      </c>
      <c r="E1642" s="16" t="s">
        <v>1316</v>
      </c>
      <c r="F1642" s="16" t="s">
        <v>14084</v>
      </c>
      <c r="G1642" s="16" t="s">
        <v>8318</v>
      </c>
      <c r="H1642" s="16" t="s">
        <v>455</v>
      </c>
      <c r="I1642" s="16" t="s">
        <v>455</v>
      </c>
      <c r="J1642" s="16" t="s">
        <v>13385</v>
      </c>
      <c r="K1642" s="16" t="s">
        <v>13386</v>
      </c>
      <c r="L1642" s="16" t="s">
        <v>13387</v>
      </c>
      <c r="M1642" s="16" t="s">
        <v>13388</v>
      </c>
      <c r="N1642" s="16" t="s">
        <v>455</v>
      </c>
      <c r="O1642" s="16" t="s">
        <v>455</v>
      </c>
      <c r="P1642" s="16" t="s">
        <v>455</v>
      </c>
      <c r="Q1642" s="28" t="s">
        <v>14821</v>
      </c>
      <c r="R1642" s="16" t="s">
        <v>455</v>
      </c>
      <c r="S1642" s="16" t="s">
        <v>13389</v>
      </c>
      <c r="T1642" s="16" t="s">
        <v>14834</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4.25" customHeight="1">
      <c r="A1643" s="16">
        <v>5208</v>
      </c>
      <c r="B1643" s="16">
        <v>5208</v>
      </c>
      <c r="C1643" s="3">
        <v>41253</v>
      </c>
      <c r="D1643" s="3">
        <v>41450</v>
      </c>
      <c r="E1643" s="16" t="s">
        <v>1307</v>
      </c>
      <c r="F1643" s="16" t="s">
        <v>14084</v>
      </c>
      <c r="G1643" s="16" t="s">
        <v>8318</v>
      </c>
      <c r="H1643" s="16" t="s">
        <v>19919</v>
      </c>
      <c r="I1643" s="3">
        <v>41450</v>
      </c>
      <c r="J1643" s="16" t="s">
        <v>13390</v>
      </c>
      <c r="K1643" s="16" t="s">
        <v>13391</v>
      </c>
      <c r="L1643" s="16" t="s">
        <v>13387</v>
      </c>
      <c r="M1643" s="16" t="s">
        <v>8321</v>
      </c>
      <c r="N1643" s="16" t="s">
        <v>19920</v>
      </c>
      <c r="O1643" s="16" t="s">
        <v>19921</v>
      </c>
      <c r="P1643" s="3">
        <v>41452</v>
      </c>
      <c r="Q1643" s="28" t="s">
        <v>14822</v>
      </c>
      <c r="R1643" s="16" t="s">
        <v>19922</v>
      </c>
      <c r="S1643" s="16" t="s">
        <v>13392</v>
      </c>
      <c r="T1643" s="16" t="s">
        <v>14834</v>
      </c>
      <c r="U1643" s="16" t="s">
        <v>19923</v>
      </c>
      <c r="V1643" s="16">
        <v>14</v>
      </c>
      <c r="W1643" s="16">
        <v>51</v>
      </c>
      <c r="X1643" s="16">
        <v>42</v>
      </c>
      <c r="Y1643" s="16">
        <v>43</v>
      </c>
      <c r="Z1643" s="16">
        <v>55</v>
      </c>
      <c r="AA1643" s="16">
        <v>17</v>
      </c>
      <c r="AB1643" s="16" t="s">
        <v>455</v>
      </c>
      <c r="AC1643" s="16" t="s">
        <v>455</v>
      </c>
      <c r="AD1643" s="16" t="s">
        <v>455</v>
      </c>
    </row>
    <row r="1644" spans="1:30" s="16" customFormat="1" ht="14.25" customHeight="1">
      <c r="A1644" s="16">
        <v>5202</v>
      </c>
      <c r="B1644" s="16">
        <v>5202</v>
      </c>
      <c r="C1644" s="3">
        <v>41253</v>
      </c>
      <c r="D1644" s="3">
        <v>41401</v>
      </c>
      <c r="E1644" s="16" t="s">
        <v>1307</v>
      </c>
      <c r="F1644" s="16" t="s">
        <v>14084</v>
      </c>
      <c r="G1644" s="16" t="s">
        <v>8318</v>
      </c>
      <c r="H1644" s="16" t="s">
        <v>18276</v>
      </c>
      <c r="I1644" s="3">
        <v>41401</v>
      </c>
      <c r="J1644" s="16" t="s">
        <v>13393</v>
      </c>
      <c r="K1644" s="16" t="s">
        <v>13394</v>
      </c>
      <c r="L1644" s="16" t="s">
        <v>13387</v>
      </c>
      <c r="M1644" s="16" t="s">
        <v>13395</v>
      </c>
      <c r="N1644" s="16" t="s">
        <v>18277</v>
      </c>
      <c r="O1644" s="16" t="s">
        <v>12026</v>
      </c>
      <c r="P1644" s="3">
        <v>41401</v>
      </c>
      <c r="Q1644" s="28" t="s">
        <v>14823</v>
      </c>
      <c r="R1644" s="16" t="s">
        <v>18278</v>
      </c>
      <c r="S1644" s="16" t="s">
        <v>13396</v>
      </c>
      <c r="T1644" s="16" t="s">
        <v>14834</v>
      </c>
      <c r="U1644" s="16" t="s">
        <v>15044</v>
      </c>
      <c r="V1644" s="16">
        <v>14</v>
      </c>
      <c r="W1644" s="16">
        <v>55</v>
      </c>
      <c r="X1644" s="16">
        <v>45</v>
      </c>
      <c r="Y1644" s="16">
        <v>43</v>
      </c>
      <c r="Z1644" s="16">
        <v>30</v>
      </c>
      <c r="AA1644" s="16">
        <v>23</v>
      </c>
      <c r="AB1644" s="16" t="s">
        <v>455</v>
      </c>
      <c r="AC1644" s="16" t="s">
        <v>455</v>
      </c>
      <c r="AD1644" s="16" t="s">
        <v>455</v>
      </c>
    </row>
    <row r="1645" spans="1:30" s="16" customFormat="1" ht="14.25" customHeight="1">
      <c r="A1645" s="16">
        <v>5203</v>
      </c>
      <c r="B1645" s="16">
        <v>5203</v>
      </c>
      <c r="C1645" s="3">
        <v>41253</v>
      </c>
      <c r="D1645" s="3">
        <v>41298</v>
      </c>
      <c r="E1645" s="16" t="s">
        <v>1307</v>
      </c>
      <c r="F1645" s="16" t="s">
        <v>1308</v>
      </c>
      <c r="G1645" s="16" t="s">
        <v>8318</v>
      </c>
      <c r="H1645" s="16" t="s">
        <v>17544</v>
      </c>
      <c r="I1645" s="3">
        <v>41388</v>
      </c>
      <c r="J1645" s="16" t="s">
        <v>13393</v>
      </c>
      <c r="K1645" s="16" t="s">
        <v>13397</v>
      </c>
      <c r="L1645" s="16" t="s">
        <v>13387</v>
      </c>
      <c r="M1645" s="16" t="s">
        <v>13398</v>
      </c>
      <c r="N1645" s="16" t="s">
        <v>17545</v>
      </c>
      <c r="O1645" s="16" t="s">
        <v>17525</v>
      </c>
      <c r="P1645" s="3">
        <v>41387</v>
      </c>
      <c r="Q1645" s="28" t="s">
        <v>455</v>
      </c>
      <c r="R1645" s="16" t="s">
        <v>17546</v>
      </c>
      <c r="S1645" s="16" t="s">
        <v>13399</v>
      </c>
      <c r="T1645" s="16" t="s">
        <v>3997</v>
      </c>
      <c r="U1645" s="16" t="s">
        <v>14877</v>
      </c>
      <c r="V1645" s="16">
        <v>14</v>
      </c>
      <c r="W1645" s="16">
        <v>55</v>
      </c>
      <c r="X1645" s="16">
        <v>43</v>
      </c>
      <c r="Y1645" s="16">
        <v>43</v>
      </c>
      <c r="Z1645" s="16">
        <v>40</v>
      </c>
      <c r="AA1645" s="16">
        <v>57</v>
      </c>
      <c r="AB1645" s="16" t="s">
        <v>455</v>
      </c>
      <c r="AC1645" s="16" t="s">
        <v>455</v>
      </c>
      <c r="AD1645" s="16" t="s">
        <v>455</v>
      </c>
    </row>
    <row r="1646" spans="1:30" s="16" customFormat="1" ht="14.25" customHeight="1">
      <c r="A1646" s="16">
        <v>5204</v>
      </c>
      <c r="B1646" s="16">
        <v>5204</v>
      </c>
      <c r="C1646" s="3">
        <v>41253</v>
      </c>
      <c r="D1646" s="3">
        <v>41355</v>
      </c>
      <c r="E1646" s="16" t="s">
        <v>1316</v>
      </c>
      <c r="F1646" s="16" t="s">
        <v>1308</v>
      </c>
      <c r="G1646" s="16" t="s">
        <v>8318</v>
      </c>
      <c r="H1646" s="16" t="s">
        <v>455</v>
      </c>
      <c r="I1646" s="16" t="s">
        <v>455</v>
      </c>
      <c r="J1646" s="16" t="s">
        <v>13400</v>
      </c>
      <c r="K1646" s="16" t="s">
        <v>13401</v>
      </c>
      <c r="L1646" s="16" t="s">
        <v>13387</v>
      </c>
      <c r="M1646" s="16" t="s">
        <v>13402</v>
      </c>
      <c r="N1646" s="16" t="s">
        <v>455</v>
      </c>
      <c r="O1646" s="16" t="s">
        <v>455</v>
      </c>
      <c r="P1646" s="16" t="s">
        <v>455</v>
      </c>
      <c r="Q1646" s="16" t="s">
        <v>18577</v>
      </c>
      <c r="R1646" s="16" t="s">
        <v>455</v>
      </c>
      <c r="S1646" s="16" t="s">
        <v>13403</v>
      </c>
      <c r="T1646" s="16" t="s">
        <v>14834</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4.25" customHeight="1">
      <c r="A1647" s="16">
        <v>5205</v>
      </c>
      <c r="B1647" s="16">
        <v>5205</v>
      </c>
      <c r="C1647" s="3">
        <v>41253</v>
      </c>
      <c r="D1647" s="3">
        <v>41351</v>
      </c>
      <c r="E1647" s="16" t="s">
        <v>1307</v>
      </c>
      <c r="F1647" s="16" t="s">
        <v>1540</v>
      </c>
      <c r="G1647" s="16" t="s">
        <v>8318</v>
      </c>
      <c r="H1647" s="16" t="s">
        <v>15832</v>
      </c>
      <c r="I1647" s="3">
        <v>41358</v>
      </c>
      <c r="J1647" s="16" t="s">
        <v>13404</v>
      </c>
      <c r="K1647" s="16" t="s">
        <v>13405</v>
      </c>
      <c r="L1647" s="16" t="s">
        <v>13387</v>
      </c>
      <c r="M1647" s="16" t="s">
        <v>13388</v>
      </c>
      <c r="N1647" s="16" t="s">
        <v>15833</v>
      </c>
      <c r="O1647" s="16" t="s">
        <v>3717</v>
      </c>
      <c r="P1647" s="3">
        <v>41359</v>
      </c>
      <c r="Q1647" s="28" t="s">
        <v>15758</v>
      </c>
      <c r="R1647" s="16" t="s">
        <v>15834</v>
      </c>
      <c r="S1647" s="16" t="s">
        <v>13406</v>
      </c>
      <c r="T1647" s="16" t="s">
        <v>14834</v>
      </c>
      <c r="U1647" s="16" t="s">
        <v>15835</v>
      </c>
      <c r="V1647" s="16">
        <v>14</v>
      </c>
      <c r="W1647" s="16">
        <v>51</v>
      </c>
      <c r="X1647" s="16">
        <v>17</v>
      </c>
      <c r="Y1647" s="16">
        <v>43</v>
      </c>
      <c r="Z1647" s="16">
        <v>55</v>
      </c>
      <c r="AA1647" s="16">
        <v>19</v>
      </c>
      <c r="AB1647" s="16" t="s">
        <v>455</v>
      </c>
      <c r="AC1647" s="16" t="s">
        <v>455</v>
      </c>
      <c r="AD1647" s="16" t="s">
        <v>455</v>
      </c>
    </row>
    <row r="1648" spans="1:30" s="16" customFormat="1" ht="14.25" customHeight="1">
      <c r="A1648" s="16">
        <v>5206</v>
      </c>
      <c r="B1648" s="16">
        <v>5206</v>
      </c>
      <c r="C1648" s="3">
        <v>41253</v>
      </c>
      <c r="D1648" s="3">
        <v>41347</v>
      </c>
      <c r="E1648" s="16" t="s">
        <v>1307</v>
      </c>
      <c r="F1648" s="16" t="s">
        <v>1540</v>
      </c>
      <c r="G1648" s="16" t="s">
        <v>8318</v>
      </c>
      <c r="H1648" s="16" t="s">
        <v>15836</v>
      </c>
      <c r="I1648" s="3">
        <v>41358</v>
      </c>
      <c r="J1648" s="16" t="s">
        <v>13407</v>
      </c>
      <c r="K1648" s="16" t="s">
        <v>13408</v>
      </c>
      <c r="L1648" s="16" t="s">
        <v>13387</v>
      </c>
      <c r="M1648" s="16" t="s">
        <v>15759</v>
      </c>
      <c r="N1648" s="16" t="s">
        <v>15837</v>
      </c>
      <c r="O1648" s="16" t="s">
        <v>3717</v>
      </c>
      <c r="P1648" s="3">
        <v>41359</v>
      </c>
      <c r="Q1648" s="28" t="s">
        <v>15760</v>
      </c>
      <c r="R1648" s="16" t="s">
        <v>15838</v>
      </c>
      <c r="S1648" s="16" t="s">
        <v>13409</v>
      </c>
      <c r="T1648" s="16" t="s">
        <v>14834</v>
      </c>
      <c r="U1648" s="16" t="s">
        <v>15835</v>
      </c>
      <c r="V1648" s="16">
        <v>14</v>
      </c>
      <c r="W1648" s="16">
        <v>51</v>
      </c>
      <c r="X1648" s="16">
        <v>17</v>
      </c>
      <c r="Y1648" s="16">
        <v>43</v>
      </c>
      <c r="Z1648" s="16">
        <v>55</v>
      </c>
      <c r="AA1648" s="16">
        <v>19</v>
      </c>
      <c r="AB1648" s="16" t="s">
        <v>455</v>
      </c>
      <c r="AC1648" s="16" t="s">
        <v>455</v>
      </c>
      <c r="AD1648" s="16" t="s">
        <v>455</v>
      </c>
    </row>
    <row r="1649" spans="1:30" s="16" customFormat="1" ht="14.25" customHeight="1">
      <c r="A1649" s="16" t="s">
        <v>15347</v>
      </c>
      <c r="B1649" s="16">
        <v>5201</v>
      </c>
      <c r="C1649" s="3">
        <v>41253</v>
      </c>
      <c r="D1649" s="3">
        <v>41309</v>
      </c>
      <c r="E1649" s="16" t="s">
        <v>1454</v>
      </c>
      <c r="F1649" s="16" t="s">
        <v>1308</v>
      </c>
      <c r="G1649" s="16" t="s">
        <v>12185</v>
      </c>
      <c r="H1649" s="16" t="s">
        <v>455</v>
      </c>
      <c r="I1649" s="16" t="s">
        <v>455</v>
      </c>
      <c r="J1649" s="16" t="s">
        <v>12218</v>
      </c>
      <c r="K1649" s="16" t="s">
        <v>15280</v>
      </c>
      <c r="L1649" s="16" t="s">
        <v>12187</v>
      </c>
      <c r="M1649" s="16" t="s">
        <v>13410</v>
      </c>
      <c r="N1649" s="16" t="s">
        <v>455</v>
      </c>
      <c r="O1649" s="16" t="s">
        <v>455</v>
      </c>
      <c r="P1649" s="16" t="s">
        <v>455</v>
      </c>
      <c r="Q1649" s="28" t="s">
        <v>15348</v>
      </c>
      <c r="R1649" s="16" t="s">
        <v>455</v>
      </c>
      <c r="S1649" s="16" t="s">
        <v>13411</v>
      </c>
      <c r="T1649" s="16" t="s">
        <v>14834</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4.25" customHeight="1">
      <c r="A1650" s="16">
        <v>5200</v>
      </c>
      <c r="B1650" s="16">
        <v>5200</v>
      </c>
      <c r="C1650" s="3">
        <v>41253</v>
      </c>
      <c r="D1650" s="3">
        <v>41298</v>
      </c>
      <c r="E1650" s="16" t="s">
        <v>1307</v>
      </c>
      <c r="F1650" s="16" t="s">
        <v>1308</v>
      </c>
      <c r="G1650" s="16" t="s">
        <v>12185</v>
      </c>
      <c r="H1650" s="16" t="s">
        <v>15610</v>
      </c>
      <c r="I1650" s="3">
        <v>41305</v>
      </c>
      <c r="J1650" s="16" t="s">
        <v>13412</v>
      </c>
      <c r="K1650" s="16" t="s">
        <v>14574</v>
      </c>
      <c r="L1650" s="16" t="s">
        <v>12187</v>
      </c>
      <c r="M1650" s="16" t="s">
        <v>13413</v>
      </c>
      <c r="N1650" s="16" t="s">
        <v>15611</v>
      </c>
      <c r="O1650" s="16" t="s">
        <v>5289</v>
      </c>
      <c r="P1650" s="3">
        <v>41341</v>
      </c>
      <c r="Q1650" s="28" t="s">
        <v>455</v>
      </c>
      <c r="R1650" s="16" t="s">
        <v>15612</v>
      </c>
      <c r="S1650" s="16" t="s">
        <v>13414</v>
      </c>
      <c r="T1650" s="16" t="s">
        <v>3997</v>
      </c>
      <c r="U1650" s="16" t="s">
        <v>14908</v>
      </c>
      <c r="V1650" s="16">
        <v>20</v>
      </c>
      <c r="W1650" s="16">
        <v>0</v>
      </c>
      <c r="X1650" s="16">
        <v>23</v>
      </c>
      <c r="Y1650" s="16">
        <v>44</v>
      </c>
      <c r="Z1650" s="16">
        <v>3</v>
      </c>
      <c r="AA1650" s="16">
        <v>70</v>
      </c>
      <c r="AB1650" s="16" t="s">
        <v>455</v>
      </c>
      <c r="AC1650" s="16" t="s">
        <v>455</v>
      </c>
      <c r="AD1650" s="16" t="s">
        <v>455</v>
      </c>
    </row>
    <row r="1651" spans="1:30" s="16" customFormat="1" ht="14.25" customHeight="1">
      <c r="A1651" s="16">
        <v>5199</v>
      </c>
      <c r="B1651" s="16">
        <v>5199</v>
      </c>
      <c r="C1651" s="3">
        <v>41253</v>
      </c>
      <c r="D1651" s="3">
        <v>41298</v>
      </c>
      <c r="E1651" s="16" t="s">
        <v>1307</v>
      </c>
      <c r="F1651" s="16" t="s">
        <v>1308</v>
      </c>
      <c r="G1651" s="16" t="s">
        <v>12185</v>
      </c>
      <c r="H1651" s="16" t="s">
        <v>15669</v>
      </c>
      <c r="I1651" s="3">
        <v>41302</v>
      </c>
      <c r="J1651" s="16" t="s">
        <v>13415</v>
      </c>
      <c r="K1651" s="16" t="s">
        <v>13416</v>
      </c>
      <c r="L1651" s="16" t="s">
        <v>12187</v>
      </c>
      <c r="M1651" s="16" t="s">
        <v>13417</v>
      </c>
      <c r="N1651" s="16" t="s">
        <v>15670</v>
      </c>
      <c r="O1651" s="16" t="s">
        <v>5289</v>
      </c>
      <c r="P1651" s="3">
        <v>41346</v>
      </c>
      <c r="Q1651" s="28" t="s">
        <v>455</v>
      </c>
      <c r="R1651" s="16" t="s">
        <v>15671</v>
      </c>
      <c r="S1651" s="16" t="s">
        <v>13418</v>
      </c>
      <c r="T1651" s="16" t="s">
        <v>14834</v>
      </c>
      <c r="U1651" s="16" t="s">
        <v>14926</v>
      </c>
      <c r="V1651" s="16">
        <v>20</v>
      </c>
      <c r="W1651" s="16">
        <v>1</v>
      </c>
      <c r="X1651" s="16">
        <v>3</v>
      </c>
      <c r="Y1651" s="16">
        <v>44</v>
      </c>
      <c r="Z1651" s="16">
        <v>7</v>
      </c>
      <c r="AA1651" s="16">
        <v>32</v>
      </c>
      <c r="AB1651" s="16" t="s">
        <v>455</v>
      </c>
      <c r="AC1651" s="16" t="s">
        <v>455</v>
      </c>
      <c r="AD1651" s="16" t="s">
        <v>455</v>
      </c>
    </row>
    <row r="1652" spans="1:30" s="16" customFormat="1" ht="14.25" customHeight="1">
      <c r="A1652" s="16">
        <v>5198</v>
      </c>
      <c r="B1652" s="16">
        <v>5198</v>
      </c>
      <c r="C1652" s="3">
        <v>41253</v>
      </c>
      <c r="D1652" s="3">
        <v>41302</v>
      </c>
      <c r="E1652" s="16" t="s">
        <v>1307</v>
      </c>
      <c r="F1652" s="16" t="s">
        <v>1308</v>
      </c>
      <c r="G1652" s="16" t="s">
        <v>12185</v>
      </c>
      <c r="H1652" s="16" t="s">
        <v>15672</v>
      </c>
      <c r="I1652" s="3">
        <v>41304</v>
      </c>
      <c r="J1652" s="16" t="s">
        <v>13419</v>
      </c>
      <c r="K1652" s="16" t="s">
        <v>14685</v>
      </c>
      <c r="L1652" s="16" t="s">
        <v>12187</v>
      </c>
      <c r="M1652" s="16" t="s">
        <v>13420</v>
      </c>
      <c r="N1652" s="16" t="s">
        <v>15673</v>
      </c>
      <c r="O1652" s="16" t="s">
        <v>5289</v>
      </c>
      <c r="P1652" s="3">
        <v>41345</v>
      </c>
      <c r="Q1652" s="28" t="s">
        <v>14686</v>
      </c>
      <c r="R1652" s="16" t="s">
        <v>15674</v>
      </c>
      <c r="S1652" s="16" t="s">
        <v>13421</v>
      </c>
      <c r="T1652" s="16" t="s">
        <v>14834</v>
      </c>
      <c r="U1652" s="16" t="s">
        <v>14926</v>
      </c>
      <c r="V1652" s="16">
        <v>19</v>
      </c>
      <c r="W1652" s="16">
        <v>59</v>
      </c>
      <c r="X1652" s="16">
        <v>49</v>
      </c>
      <c r="Y1652" s="16">
        <v>44</v>
      </c>
      <c r="Z1652" s="16">
        <v>3</v>
      </c>
      <c r="AA1652" s="16">
        <v>38</v>
      </c>
      <c r="AB1652" s="16" t="s">
        <v>455</v>
      </c>
      <c r="AC1652" s="16" t="s">
        <v>455</v>
      </c>
      <c r="AD1652" s="16" t="s">
        <v>455</v>
      </c>
    </row>
    <row r="1653" spans="1:30" s="16" customFormat="1" ht="14.25" customHeight="1">
      <c r="A1653" s="16">
        <v>5196</v>
      </c>
      <c r="B1653" s="16">
        <v>5196</v>
      </c>
      <c r="C1653" s="3">
        <v>41253</v>
      </c>
      <c r="D1653" s="3">
        <v>41302</v>
      </c>
      <c r="E1653" s="16" t="s">
        <v>1307</v>
      </c>
      <c r="F1653" s="16" t="s">
        <v>1308</v>
      </c>
      <c r="G1653" s="16" t="s">
        <v>12185</v>
      </c>
      <c r="H1653" s="16" t="s">
        <v>15675</v>
      </c>
      <c r="I1653" s="3">
        <v>41304</v>
      </c>
      <c r="J1653" s="16" t="s">
        <v>13422</v>
      </c>
      <c r="K1653" s="16" t="s">
        <v>14687</v>
      </c>
      <c r="L1653" s="16" t="s">
        <v>12187</v>
      </c>
      <c r="M1653" s="16" t="s">
        <v>13423</v>
      </c>
      <c r="N1653" s="16" t="s">
        <v>15676</v>
      </c>
      <c r="O1653" s="16" t="s">
        <v>5289</v>
      </c>
      <c r="P1653" s="3">
        <v>41346</v>
      </c>
      <c r="Q1653" s="28" t="s">
        <v>14688</v>
      </c>
      <c r="R1653" s="16" t="s">
        <v>15677</v>
      </c>
      <c r="S1653" s="16" t="s">
        <v>13424</v>
      </c>
      <c r="T1653" s="16" t="s">
        <v>14834</v>
      </c>
      <c r="U1653" s="16" t="s">
        <v>14926</v>
      </c>
      <c r="V1653" s="16">
        <v>20</v>
      </c>
      <c r="W1653" s="16">
        <v>0</v>
      </c>
      <c r="X1653" s="16">
        <v>30</v>
      </c>
      <c r="Y1653" s="16">
        <v>44</v>
      </c>
      <c r="Z1653" s="16">
        <v>7</v>
      </c>
      <c r="AA1653" s="16">
        <v>4</v>
      </c>
      <c r="AB1653" s="16" t="s">
        <v>455</v>
      </c>
      <c r="AC1653" s="16" t="s">
        <v>455</v>
      </c>
      <c r="AD1653" s="16" t="s">
        <v>455</v>
      </c>
    </row>
    <row r="1654" spans="1:30" s="16" customFormat="1" ht="14.25" customHeight="1">
      <c r="A1654" s="16">
        <v>5197</v>
      </c>
      <c r="B1654" s="16">
        <v>5197</v>
      </c>
      <c r="C1654" s="3">
        <v>41253</v>
      </c>
      <c r="D1654" s="3">
        <v>41298</v>
      </c>
      <c r="E1654" s="16" t="s">
        <v>1307</v>
      </c>
      <c r="F1654" s="16" t="s">
        <v>1308</v>
      </c>
      <c r="G1654" s="16" t="s">
        <v>12185</v>
      </c>
      <c r="H1654" s="16" t="s">
        <v>15678</v>
      </c>
      <c r="I1654" s="3">
        <v>41305</v>
      </c>
      <c r="J1654" s="16" t="s">
        <v>13425</v>
      </c>
      <c r="K1654" s="16" t="s">
        <v>14575</v>
      </c>
      <c r="L1654" s="16" t="s">
        <v>12187</v>
      </c>
      <c r="M1654" s="16" t="s">
        <v>13426</v>
      </c>
      <c r="N1654" s="16" t="s">
        <v>15679</v>
      </c>
      <c r="O1654" s="16" t="s">
        <v>5289</v>
      </c>
      <c r="P1654" s="3">
        <v>41345</v>
      </c>
      <c r="Q1654" s="28" t="s">
        <v>455</v>
      </c>
      <c r="R1654" s="16" t="s">
        <v>15680</v>
      </c>
      <c r="S1654" s="16" t="s">
        <v>13427</v>
      </c>
      <c r="T1654" s="16" t="s">
        <v>14834</v>
      </c>
      <c r="U1654" s="16" t="s">
        <v>14926</v>
      </c>
      <c r="V1654" s="16">
        <v>19</v>
      </c>
      <c r="W1654" s="16">
        <v>59</v>
      </c>
      <c r="X1654" s="16">
        <v>48</v>
      </c>
      <c r="Y1654" s="16">
        <v>44</v>
      </c>
      <c r="Z1654" s="16">
        <v>4</v>
      </c>
      <c r="AA1654" s="16">
        <v>8</v>
      </c>
      <c r="AB1654" s="16" t="s">
        <v>455</v>
      </c>
      <c r="AC1654" s="16" t="s">
        <v>455</v>
      </c>
      <c r="AD1654" s="16" t="s">
        <v>455</v>
      </c>
    </row>
    <row r="1655" spans="1:30" s="16" customFormat="1" ht="14.25" customHeight="1">
      <c r="A1655" s="16">
        <v>5195</v>
      </c>
      <c r="B1655" s="16">
        <v>5195</v>
      </c>
      <c r="C1655" s="3">
        <v>41253</v>
      </c>
      <c r="D1655" s="3">
        <v>41298</v>
      </c>
      <c r="E1655" s="16" t="s">
        <v>1307</v>
      </c>
      <c r="F1655" s="16" t="s">
        <v>1308</v>
      </c>
      <c r="G1655" s="16" t="s">
        <v>12185</v>
      </c>
      <c r="H1655" s="16" t="s">
        <v>15613</v>
      </c>
      <c r="I1655" s="3">
        <v>41302</v>
      </c>
      <c r="J1655" s="16" t="s">
        <v>13428</v>
      </c>
      <c r="K1655" s="16" t="s">
        <v>14576</v>
      </c>
      <c r="L1655" s="16" t="s">
        <v>12187</v>
      </c>
      <c r="M1655" s="16" t="s">
        <v>13429</v>
      </c>
      <c r="N1655" s="16" t="s">
        <v>15614</v>
      </c>
      <c r="O1655" s="16" t="s">
        <v>5289</v>
      </c>
      <c r="P1655" s="3">
        <v>41341</v>
      </c>
      <c r="Q1655" s="28" t="s">
        <v>455</v>
      </c>
      <c r="R1655" s="16" t="s">
        <v>15615</v>
      </c>
      <c r="S1655" s="16" t="s">
        <v>13430</v>
      </c>
      <c r="T1655" s="16" t="s">
        <v>3997</v>
      </c>
      <c r="U1655" s="16" t="s">
        <v>15081</v>
      </c>
      <c r="V1655" s="16">
        <v>20</v>
      </c>
      <c r="W1655" s="16">
        <v>0</v>
      </c>
      <c r="X1655" s="16">
        <v>53</v>
      </c>
      <c r="Y1655" s="16">
        <v>44</v>
      </c>
      <c r="Z1655" s="16">
        <v>2</v>
      </c>
      <c r="AA1655" s="16">
        <v>65</v>
      </c>
      <c r="AB1655" s="16" t="s">
        <v>455</v>
      </c>
      <c r="AC1655" s="16" t="s">
        <v>455</v>
      </c>
      <c r="AD1655" s="16" t="s">
        <v>455</v>
      </c>
    </row>
    <row r="1656" spans="1:30" s="16" customFormat="1" ht="14.25" customHeight="1">
      <c r="A1656" s="16">
        <v>5194</v>
      </c>
      <c r="B1656" s="16">
        <v>5194</v>
      </c>
      <c r="C1656" s="3">
        <v>41253</v>
      </c>
      <c r="D1656" s="3">
        <v>41302</v>
      </c>
      <c r="E1656" s="16" t="s">
        <v>1307</v>
      </c>
      <c r="F1656" s="16" t="s">
        <v>1308</v>
      </c>
      <c r="G1656" s="16" t="s">
        <v>12185</v>
      </c>
      <c r="H1656" s="16" t="s">
        <v>15681</v>
      </c>
      <c r="I1656" s="3">
        <v>41304</v>
      </c>
      <c r="J1656" s="16" t="s">
        <v>13431</v>
      </c>
      <c r="K1656" s="16" t="s">
        <v>14689</v>
      </c>
      <c r="L1656" s="16" t="s">
        <v>12187</v>
      </c>
      <c r="M1656" s="16" t="s">
        <v>13432</v>
      </c>
      <c r="N1656" s="16" t="s">
        <v>15682</v>
      </c>
      <c r="O1656" s="16" t="s">
        <v>5289</v>
      </c>
      <c r="P1656" s="3">
        <v>41346</v>
      </c>
      <c r="Q1656" s="28" t="s">
        <v>14690</v>
      </c>
      <c r="R1656" s="16" t="s">
        <v>15683</v>
      </c>
      <c r="S1656" s="16" t="s">
        <v>13433</v>
      </c>
      <c r="T1656" s="16" t="s">
        <v>14834</v>
      </c>
      <c r="U1656" s="16" t="s">
        <v>14926</v>
      </c>
      <c r="V1656" s="16">
        <v>19</v>
      </c>
      <c r="W1656" s="16">
        <v>59</v>
      </c>
      <c r="X1656" s="16">
        <v>57</v>
      </c>
      <c r="Y1656" s="16">
        <v>44</v>
      </c>
      <c r="Z1656" s="16">
        <v>4</v>
      </c>
      <c r="AA1656" s="16">
        <v>37</v>
      </c>
      <c r="AB1656" s="16" t="s">
        <v>455</v>
      </c>
      <c r="AC1656" s="16" t="s">
        <v>455</v>
      </c>
      <c r="AD1656" s="16" t="s">
        <v>455</v>
      </c>
    </row>
    <row r="1657" spans="1:30" s="16" customFormat="1" ht="14.25" customHeight="1">
      <c r="A1657" s="16">
        <v>5193</v>
      </c>
      <c r="B1657" s="16">
        <v>5193</v>
      </c>
      <c r="C1657" s="3">
        <v>41253</v>
      </c>
      <c r="D1657" s="3">
        <v>41302</v>
      </c>
      <c r="E1657" s="16" t="s">
        <v>1307</v>
      </c>
      <c r="F1657" s="16" t="s">
        <v>1308</v>
      </c>
      <c r="G1657" s="16" t="s">
        <v>12185</v>
      </c>
      <c r="H1657" s="16" t="s">
        <v>15684</v>
      </c>
      <c r="I1657" s="3">
        <v>41344</v>
      </c>
      <c r="J1657" s="16" t="s">
        <v>13434</v>
      </c>
      <c r="K1657" s="16" t="s">
        <v>14577</v>
      </c>
      <c r="L1657" s="16" t="s">
        <v>12187</v>
      </c>
      <c r="M1657" s="16" t="s">
        <v>13435</v>
      </c>
      <c r="N1657" s="16" t="s">
        <v>15685</v>
      </c>
      <c r="O1657" s="16" t="s">
        <v>5289</v>
      </c>
      <c r="P1657" s="3">
        <v>41345</v>
      </c>
      <c r="Q1657" s="28" t="s">
        <v>14691</v>
      </c>
      <c r="R1657" s="16" t="s">
        <v>15686</v>
      </c>
      <c r="S1657" s="16" t="s">
        <v>13436</v>
      </c>
      <c r="T1657" s="16" t="s">
        <v>14834</v>
      </c>
      <c r="U1657" s="16" t="s">
        <v>14965</v>
      </c>
      <c r="V1657" s="16">
        <v>20</v>
      </c>
      <c r="W1657" s="16">
        <v>1</v>
      </c>
      <c r="X1657" s="16">
        <v>45</v>
      </c>
      <c r="Y1657" s="16">
        <v>44</v>
      </c>
      <c r="Z1657" s="16">
        <v>2</v>
      </c>
      <c r="AA1657" s="16">
        <v>45</v>
      </c>
      <c r="AB1657" s="16" t="s">
        <v>455</v>
      </c>
      <c r="AC1657" s="16" t="s">
        <v>455</v>
      </c>
      <c r="AD1657" s="16" t="s">
        <v>455</v>
      </c>
    </row>
    <row r="1658" spans="1:30" s="16" customFormat="1" ht="14.25" customHeight="1">
      <c r="A1658" s="16">
        <v>5192</v>
      </c>
      <c r="B1658" s="16">
        <v>5192</v>
      </c>
      <c r="C1658" s="3">
        <v>41253</v>
      </c>
      <c r="D1658" s="3">
        <v>41298</v>
      </c>
      <c r="E1658" s="16" t="s">
        <v>1307</v>
      </c>
      <c r="F1658" s="16" t="s">
        <v>1308</v>
      </c>
      <c r="G1658" s="16" t="s">
        <v>12185</v>
      </c>
      <c r="H1658" s="16" t="s">
        <v>15616</v>
      </c>
      <c r="I1658" s="3">
        <v>41305</v>
      </c>
      <c r="J1658" s="16" t="s">
        <v>13437</v>
      </c>
      <c r="K1658" s="16" t="s">
        <v>14578</v>
      </c>
      <c r="L1658" s="16" t="s">
        <v>12187</v>
      </c>
      <c r="M1658" s="16" t="s">
        <v>13438</v>
      </c>
      <c r="N1658" s="16" t="s">
        <v>15617</v>
      </c>
      <c r="O1658" s="16" t="s">
        <v>5289</v>
      </c>
      <c r="P1658" s="3">
        <v>41341</v>
      </c>
      <c r="Q1658" s="28" t="s">
        <v>455</v>
      </c>
      <c r="R1658" s="16" t="s">
        <v>15597</v>
      </c>
      <c r="S1658" s="16" t="s">
        <v>13439</v>
      </c>
      <c r="T1658" s="16" t="s">
        <v>14834</v>
      </c>
      <c r="U1658" s="16" t="s">
        <v>15618</v>
      </c>
      <c r="V1658" s="16">
        <v>20</v>
      </c>
      <c r="W1658" s="16">
        <v>2</v>
      </c>
      <c r="X1658" s="16">
        <v>97</v>
      </c>
      <c r="Y1658" s="16">
        <v>44</v>
      </c>
      <c r="Z1658" s="16">
        <v>3</v>
      </c>
      <c r="AA1658" s="16">
        <v>25</v>
      </c>
      <c r="AB1658" s="16" t="s">
        <v>455</v>
      </c>
      <c r="AC1658" s="16" t="s">
        <v>455</v>
      </c>
      <c r="AD1658" s="16" t="s">
        <v>455</v>
      </c>
    </row>
    <row r="1659" spans="1:30" s="16" customFormat="1" ht="14.25" customHeight="1">
      <c r="A1659" s="16">
        <v>5191</v>
      </c>
      <c r="B1659" s="16">
        <v>5191</v>
      </c>
      <c r="C1659" s="3">
        <v>41253</v>
      </c>
      <c r="D1659" s="3">
        <v>41302</v>
      </c>
      <c r="E1659" s="16" t="s">
        <v>1307</v>
      </c>
      <c r="F1659" s="16" t="s">
        <v>1308</v>
      </c>
      <c r="G1659" s="16" t="s">
        <v>12185</v>
      </c>
      <c r="H1659" s="16" t="s">
        <v>15619</v>
      </c>
      <c r="I1659" s="3">
        <v>41304</v>
      </c>
      <c r="J1659" s="16" t="s">
        <v>13440</v>
      </c>
      <c r="K1659" s="16" t="s">
        <v>14692</v>
      </c>
      <c r="L1659" s="16" t="s">
        <v>12187</v>
      </c>
      <c r="M1659" s="16" t="s">
        <v>13441</v>
      </c>
      <c r="N1659" s="16" t="s">
        <v>15620</v>
      </c>
      <c r="O1659" s="16" t="s">
        <v>5264</v>
      </c>
      <c r="P1659" s="3">
        <v>41339</v>
      </c>
      <c r="Q1659" s="28" t="s">
        <v>14693</v>
      </c>
      <c r="R1659" s="16" t="s">
        <v>15621</v>
      </c>
      <c r="S1659" s="16" t="s">
        <v>13442</v>
      </c>
      <c r="T1659" s="16" t="s">
        <v>14834</v>
      </c>
      <c r="U1659" s="16" t="s">
        <v>14919</v>
      </c>
      <c r="V1659" s="16">
        <v>20</v>
      </c>
      <c r="W1659" s="16">
        <v>0</v>
      </c>
      <c r="X1659" s="16">
        <v>1</v>
      </c>
      <c r="Y1659" s="16">
        <v>44</v>
      </c>
      <c r="Z1659" s="16">
        <v>2</v>
      </c>
      <c r="AA1659" s="16">
        <v>49</v>
      </c>
      <c r="AB1659" s="16" t="s">
        <v>455</v>
      </c>
      <c r="AC1659" s="16" t="s">
        <v>455</v>
      </c>
      <c r="AD1659" s="16" t="s">
        <v>455</v>
      </c>
    </row>
    <row r="1660" spans="1:30" s="16" customFormat="1" ht="14.25" customHeight="1">
      <c r="A1660" s="16">
        <v>5189</v>
      </c>
      <c r="B1660" s="16">
        <v>5189</v>
      </c>
      <c r="C1660" s="3">
        <v>41253</v>
      </c>
      <c r="D1660" s="3">
        <v>41302</v>
      </c>
      <c r="E1660" s="16" t="s">
        <v>1307</v>
      </c>
      <c r="F1660" s="16" t="s">
        <v>1308</v>
      </c>
      <c r="G1660" s="16" t="s">
        <v>12185</v>
      </c>
      <c r="H1660" s="16" t="s">
        <v>15839</v>
      </c>
      <c r="I1660" s="3">
        <v>41305</v>
      </c>
      <c r="J1660" s="16" t="s">
        <v>13443</v>
      </c>
      <c r="K1660" s="16" t="s">
        <v>14579</v>
      </c>
      <c r="L1660" s="16" t="s">
        <v>12187</v>
      </c>
      <c r="M1660" s="16" t="s">
        <v>13444</v>
      </c>
      <c r="N1660" s="16" t="s">
        <v>15840</v>
      </c>
      <c r="O1660" s="16" t="s">
        <v>6136</v>
      </c>
      <c r="P1660" s="3">
        <v>41355</v>
      </c>
      <c r="Q1660" s="28" t="s">
        <v>14694</v>
      </c>
      <c r="R1660" s="16" t="s">
        <v>15310</v>
      </c>
      <c r="S1660" s="16" t="s">
        <v>13445</v>
      </c>
      <c r="T1660" s="16" t="s">
        <v>14834</v>
      </c>
      <c r="U1660" s="16" t="s">
        <v>15831</v>
      </c>
      <c r="V1660" s="16">
        <v>20</v>
      </c>
      <c r="W1660" s="16">
        <v>0</v>
      </c>
      <c r="X1660" s="16">
        <v>9</v>
      </c>
      <c r="Y1660" s="16">
        <v>44</v>
      </c>
      <c r="Z1660" s="16">
        <v>5</v>
      </c>
      <c r="AA1660" s="16">
        <v>15</v>
      </c>
      <c r="AB1660" s="16" t="s">
        <v>455</v>
      </c>
      <c r="AC1660" s="16" t="s">
        <v>455</v>
      </c>
      <c r="AD1660" s="16" t="s">
        <v>455</v>
      </c>
    </row>
    <row r="1661" spans="1:30" s="16" customFormat="1" ht="14.25" customHeight="1">
      <c r="A1661" s="16">
        <v>5190</v>
      </c>
      <c r="B1661" s="16">
        <v>5190</v>
      </c>
      <c r="C1661" s="3">
        <v>41253</v>
      </c>
      <c r="D1661" s="3">
        <v>41302</v>
      </c>
      <c r="E1661" s="16" t="s">
        <v>1307</v>
      </c>
      <c r="F1661" s="16" t="s">
        <v>1308</v>
      </c>
      <c r="G1661" s="16" t="s">
        <v>12185</v>
      </c>
      <c r="H1661" s="16" t="s">
        <v>15761</v>
      </c>
      <c r="I1661" s="3">
        <v>41311</v>
      </c>
      <c r="J1661" s="16" t="s">
        <v>13446</v>
      </c>
      <c r="K1661" s="16" t="s">
        <v>14695</v>
      </c>
      <c r="L1661" s="16" t="s">
        <v>12187</v>
      </c>
      <c r="M1661" s="16" t="s">
        <v>13447</v>
      </c>
      <c r="N1661" s="16" t="s">
        <v>15762</v>
      </c>
      <c r="O1661" s="16" t="s">
        <v>5289</v>
      </c>
      <c r="P1661" s="3">
        <v>41347</v>
      </c>
      <c r="Q1661" s="28" t="s">
        <v>14696</v>
      </c>
      <c r="R1661" s="16" t="s">
        <v>15763</v>
      </c>
      <c r="S1661" s="16" t="s">
        <v>13448</v>
      </c>
      <c r="T1661" s="16" t="s">
        <v>14834</v>
      </c>
      <c r="U1661" s="16" t="s">
        <v>14926</v>
      </c>
      <c r="V1661" s="16">
        <v>19</v>
      </c>
      <c r="W1661" s="16">
        <v>59</v>
      </c>
      <c r="X1661" s="16">
        <v>78</v>
      </c>
      <c r="Y1661" s="16">
        <v>44</v>
      </c>
      <c r="Z1661" s="16">
        <v>3</v>
      </c>
      <c r="AA1661" s="16">
        <v>68</v>
      </c>
      <c r="AB1661" s="16" t="s">
        <v>455</v>
      </c>
      <c r="AC1661" s="16" t="s">
        <v>455</v>
      </c>
      <c r="AD1661" s="16" t="s">
        <v>455</v>
      </c>
    </row>
    <row r="1662" spans="1:30" s="16" customFormat="1" ht="14.25" customHeight="1">
      <c r="A1662" s="16">
        <v>5128</v>
      </c>
      <c r="B1662" s="16">
        <v>5128</v>
      </c>
      <c r="C1662" s="3">
        <v>41249</v>
      </c>
      <c r="D1662" s="3">
        <v>41390</v>
      </c>
      <c r="E1662" s="16" t="s">
        <v>1307</v>
      </c>
      <c r="F1662" s="16" t="s">
        <v>14084</v>
      </c>
      <c r="G1662" s="16" t="s">
        <v>17665</v>
      </c>
      <c r="H1662" s="16" t="s">
        <v>17666</v>
      </c>
      <c r="I1662" s="3">
        <v>41390</v>
      </c>
      <c r="J1662" s="16" t="s">
        <v>13456</v>
      </c>
      <c r="K1662" s="16" t="s">
        <v>13457</v>
      </c>
      <c r="L1662" s="16" t="s">
        <v>13458</v>
      </c>
      <c r="M1662" s="16" t="s">
        <v>13459</v>
      </c>
      <c r="N1662" s="16" t="s">
        <v>17667</v>
      </c>
      <c r="O1662" s="16" t="s">
        <v>12026</v>
      </c>
      <c r="P1662" s="3">
        <v>41393</v>
      </c>
      <c r="Q1662" s="16" t="s">
        <v>14824</v>
      </c>
      <c r="R1662" s="16" t="s">
        <v>17668</v>
      </c>
      <c r="S1662" s="16" t="s">
        <v>13460</v>
      </c>
      <c r="T1662" s="16" t="s">
        <v>14834</v>
      </c>
      <c r="U1662" s="16" t="s">
        <v>17669</v>
      </c>
      <c r="V1662" s="16">
        <v>15</v>
      </c>
      <c r="W1662" s="16">
        <v>42</v>
      </c>
      <c r="X1662" s="16">
        <v>18</v>
      </c>
      <c r="Y1662" s="16">
        <v>44</v>
      </c>
      <c r="Z1662" s="16">
        <v>1</v>
      </c>
      <c r="AA1662" s="16">
        <v>52</v>
      </c>
      <c r="AB1662" s="16" t="s">
        <v>455</v>
      </c>
      <c r="AC1662" s="16" t="s">
        <v>455</v>
      </c>
      <c r="AD1662" s="16" t="s">
        <v>455</v>
      </c>
    </row>
    <row r="1663" spans="1:30" s="16" customFormat="1" ht="14.25" customHeight="1">
      <c r="A1663" s="16">
        <v>5875</v>
      </c>
      <c r="B1663" s="16">
        <v>5875</v>
      </c>
      <c r="C1663" s="3">
        <v>41278</v>
      </c>
      <c r="D1663" s="3">
        <v>41323</v>
      </c>
      <c r="E1663" s="16" t="s">
        <v>1307</v>
      </c>
      <c r="F1663" s="16" t="s">
        <v>1540</v>
      </c>
      <c r="G1663" s="16" t="s">
        <v>1531</v>
      </c>
      <c r="H1663" s="16" t="s">
        <v>14619</v>
      </c>
      <c r="I1663" s="3">
        <v>41302</v>
      </c>
      <c r="J1663" s="16" t="s">
        <v>13633</v>
      </c>
      <c r="K1663" s="16" t="s">
        <v>13634</v>
      </c>
      <c r="L1663" s="16" t="s">
        <v>13635</v>
      </c>
      <c r="M1663" s="16" t="s">
        <v>13636</v>
      </c>
      <c r="N1663" s="16" t="s">
        <v>14620</v>
      </c>
      <c r="O1663" s="16" t="s">
        <v>6632</v>
      </c>
      <c r="P1663" s="3">
        <v>41302</v>
      </c>
      <c r="Q1663" s="16" t="s">
        <v>13637</v>
      </c>
      <c r="R1663" s="16" t="s">
        <v>11710</v>
      </c>
      <c r="S1663" s="16" t="s">
        <v>11711</v>
      </c>
      <c r="T1663" s="16" t="s">
        <v>3997</v>
      </c>
      <c r="U1663" s="16" t="s">
        <v>15026</v>
      </c>
      <c r="V1663" s="16">
        <v>19</v>
      </c>
      <c r="W1663" s="16">
        <v>49</v>
      </c>
      <c r="X1663" s="16">
        <v>78</v>
      </c>
      <c r="Y1663" s="16">
        <v>43</v>
      </c>
      <c r="Z1663" s="16">
        <v>59</v>
      </c>
      <c r="AA1663" s="16">
        <v>25</v>
      </c>
      <c r="AB1663" s="16" t="s">
        <v>455</v>
      </c>
      <c r="AC1663" s="16" t="s">
        <v>455</v>
      </c>
      <c r="AD1663" s="16" t="s">
        <v>455</v>
      </c>
    </row>
    <row r="1664" spans="1:30" s="16" customFormat="1" ht="14.25" customHeight="1">
      <c r="A1664" s="16">
        <v>6539</v>
      </c>
      <c r="B1664" s="16">
        <v>6539</v>
      </c>
      <c r="C1664" s="3">
        <v>41366</v>
      </c>
      <c r="D1664" s="3">
        <v>41411</v>
      </c>
      <c r="E1664" s="16" t="s">
        <v>1307</v>
      </c>
      <c r="F1664" s="16" t="s">
        <v>14084</v>
      </c>
      <c r="G1664" s="16" t="s">
        <v>13746</v>
      </c>
      <c r="H1664" s="16" t="s">
        <v>17547</v>
      </c>
      <c r="I1664" s="3">
        <v>41386</v>
      </c>
      <c r="J1664" s="16" t="s">
        <v>16076</v>
      </c>
      <c r="K1664" s="16" t="s">
        <v>16077</v>
      </c>
      <c r="L1664" s="16" t="s">
        <v>16078</v>
      </c>
      <c r="M1664" s="16" t="s">
        <v>16079</v>
      </c>
      <c r="N1664" s="16" t="s">
        <v>17548</v>
      </c>
      <c r="O1664" s="16" t="s">
        <v>11992</v>
      </c>
      <c r="P1664" s="3">
        <v>41386</v>
      </c>
      <c r="Q1664" s="28" t="s">
        <v>455</v>
      </c>
      <c r="R1664" s="16" t="s">
        <v>17549</v>
      </c>
      <c r="S1664" s="16" t="s">
        <v>17061</v>
      </c>
      <c r="T1664" s="16" t="s">
        <v>14834</v>
      </c>
      <c r="U1664" s="16" t="s">
        <v>14926</v>
      </c>
      <c r="V1664" s="16">
        <v>18</v>
      </c>
      <c r="W1664" s="16">
        <v>44</v>
      </c>
      <c r="X1664" s="16">
        <v>72</v>
      </c>
      <c r="Y1664" s="16">
        <v>44</v>
      </c>
      <c r="Z1664" s="16">
        <v>25</v>
      </c>
      <c r="AA1664" s="16">
        <v>5</v>
      </c>
      <c r="AB1664" s="16" t="s">
        <v>455</v>
      </c>
      <c r="AC1664" s="16" t="s">
        <v>455</v>
      </c>
      <c r="AD1664" s="16" t="s">
        <v>455</v>
      </c>
    </row>
    <row r="1665" spans="1:30" s="16" customFormat="1" ht="14.25" customHeight="1">
      <c r="A1665" s="16">
        <v>6544</v>
      </c>
      <c r="B1665" s="16">
        <v>6544</v>
      </c>
      <c r="C1665" s="3">
        <v>41366</v>
      </c>
      <c r="D1665" s="3">
        <v>41411</v>
      </c>
      <c r="E1665" s="16" t="s">
        <v>1307</v>
      </c>
      <c r="F1665" s="16" t="s">
        <v>14084</v>
      </c>
      <c r="G1665" s="16" t="s">
        <v>13866</v>
      </c>
      <c r="H1665" s="16" t="s">
        <v>17062</v>
      </c>
      <c r="I1665" s="3">
        <v>41381</v>
      </c>
      <c r="J1665" s="16" t="s">
        <v>16080</v>
      </c>
      <c r="K1665" s="16" t="s">
        <v>16081</v>
      </c>
      <c r="L1665" s="16" t="s">
        <v>16082</v>
      </c>
      <c r="M1665" s="16" t="s">
        <v>16083</v>
      </c>
      <c r="N1665" s="16" t="s">
        <v>17063</v>
      </c>
      <c r="O1665" s="16" t="s">
        <v>13462</v>
      </c>
      <c r="P1665" s="3">
        <v>41382</v>
      </c>
      <c r="Q1665" s="28" t="s">
        <v>455</v>
      </c>
      <c r="R1665" s="16" t="s">
        <v>17064</v>
      </c>
      <c r="S1665" s="16" t="s">
        <v>17065</v>
      </c>
      <c r="T1665" s="16" t="s">
        <v>14834</v>
      </c>
      <c r="U1665" s="16" t="s">
        <v>17066</v>
      </c>
      <c r="V1665" s="16">
        <v>22</v>
      </c>
      <c r="W1665" s="16">
        <v>13</v>
      </c>
      <c r="X1665" s="16">
        <v>3</v>
      </c>
      <c r="Y1665" s="16">
        <v>45</v>
      </c>
      <c r="Z1665" s="16">
        <v>55</v>
      </c>
      <c r="AA1665" s="16">
        <v>1</v>
      </c>
      <c r="AB1665" s="16" t="s">
        <v>455</v>
      </c>
      <c r="AC1665" s="16" t="s">
        <v>455</v>
      </c>
      <c r="AD1665" s="16" t="s">
        <v>455</v>
      </c>
    </row>
    <row r="1666" spans="1:30" s="16" customFormat="1" ht="14.25" customHeight="1">
      <c r="A1666" s="16">
        <v>6356</v>
      </c>
      <c r="B1666" s="16">
        <v>6356</v>
      </c>
      <c r="C1666" s="3">
        <v>41372</v>
      </c>
      <c r="D1666" s="3">
        <v>41417</v>
      </c>
      <c r="E1666" s="16" t="s">
        <v>1307</v>
      </c>
      <c r="F1666" s="16" t="s">
        <v>14084</v>
      </c>
      <c r="G1666" s="16" t="s">
        <v>13671</v>
      </c>
      <c r="H1666" s="16" t="s">
        <v>17067</v>
      </c>
      <c r="I1666" s="3">
        <v>41383</v>
      </c>
      <c r="J1666" s="16" t="s">
        <v>16084</v>
      </c>
      <c r="K1666" s="16" t="s">
        <v>16085</v>
      </c>
      <c r="L1666" s="16" t="s">
        <v>16086</v>
      </c>
      <c r="M1666" s="16" t="s">
        <v>16087</v>
      </c>
      <c r="N1666" s="16" t="s">
        <v>17550</v>
      </c>
      <c r="O1666" s="16" t="s">
        <v>12721</v>
      </c>
      <c r="P1666" s="3">
        <v>41386</v>
      </c>
      <c r="Q1666" s="28" t="s">
        <v>455</v>
      </c>
      <c r="R1666" s="16" t="s">
        <v>17068</v>
      </c>
      <c r="S1666" s="16" t="s">
        <v>16088</v>
      </c>
      <c r="T1666" s="16" t="s">
        <v>14834</v>
      </c>
      <c r="U1666" s="16" t="s">
        <v>14926</v>
      </c>
      <c r="V1666" s="16">
        <v>22</v>
      </c>
      <c r="W1666" s="16">
        <v>4</v>
      </c>
      <c r="X1666" s="16">
        <v>27</v>
      </c>
      <c r="Y1666" s="16">
        <v>46</v>
      </c>
      <c r="Z1666" s="16">
        <v>34</v>
      </c>
      <c r="AA1666" s="16">
        <v>95</v>
      </c>
      <c r="AB1666" s="16" t="s">
        <v>455</v>
      </c>
      <c r="AC1666" s="16" t="s">
        <v>455</v>
      </c>
      <c r="AD1666" s="16" t="s">
        <v>455</v>
      </c>
    </row>
    <row r="1667" spans="1:30" s="16" customFormat="1" ht="14.25" customHeight="1">
      <c r="A1667" s="16">
        <v>6354</v>
      </c>
      <c r="B1667" s="16">
        <v>6354</v>
      </c>
      <c r="C1667" s="3">
        <v>41372</v>
      </c>
      <c r="D1667" s="3">
        <v>41417</v>
      </c>
      <c r="E1667" s="16" t="s">
        <v>1307</v>
      </c>
      <c r="F1667" s="16" t="s">
        <v>14084</v>
      </c>
      <c r="G1667" s="16" t="s">
        <v>13671</v>
      </c>
      <c r="H1667" s="16" t="s">
        <v>17551</v>
      </c>
      <c r="I1667" s="3">
        <v>41383</v>
      </c>
      <c r="J1667" s="16" t="s">
        <v>20434</v>
      </c>
      <c r="K1667" s="16" t="s">
        <v>16089</v>
      </c>
      <c r="L1667" s="16" t="s">
        <v>16086</v>
      </c>
      <c r="M1667" s="16" t="s">
        <v>16092</v>
      </c>
      <c r="N1667" s="16" t="s">
        <v>17552</v>
      </c>
      <c r="O1667" s="16" t="s">
        <v>12647</v>
      </c>
      <c r="P1667" s="3">
        <v>41383</v>
      </c>
      <c r="Q1667" s="28" t="s">
        <v>455</v>
      </c>
      <c r="R1667" s="16" t="s">
        <v>17068</v>
      </c>
      <c r="S1667" s="16" t="s">
        <v>16090</v>
      </c>
      <c r="T1667" s="16" t="s">
        <v>14834</v>
      </c>
      <c r="U1667" s="16" t="s">
        <v>14926</v>
      </c>
      <c r="V1667" s="16">
        <v>22</v>
      </c>
      <c r="W1667" s="16">
        <v>5</v>
      </c>
      <c r="X1667" s="16">
        <v>37</v>
      </c>
      <c r="Y1667" s="16">
        <v>46</v>
      </c>
      <c r="Z1667" s="16">
        <v>34</v>
      </c>
      <c r="AA1667" s="16">
        <v>93</v>
      </c>
      <c r="AB1667" s="16" t="s">
        <v>455</v>
      </c>
      <c r="AC1667" s="16" t="s">
        <v>455</v>
      </c>
      <c r="AD1667" s="16" t="s">
        <v>455</v>
      </c>
    </row>
    <row r="1668" spans="1:30" s="16" customFormat="1" ht="14.25" customHeight="1">
      <c r="A1668" s="16">
        <v>6353</v>
      </c>
      <c r="B1668" s="16">
        <v>6353</v>
      </c>
      <c r="C1668" s="3">
        <v>41372</v>
      </c>
      <c r="D1668" s="3">
        <v>41417</v>
      </c>
      <c r="E1668" s="16" t="s">
        <v>1307</v>
      </c>
      <c r="F1668" s="16" t="s">
        <v>14084</v>
      </c>
      <c r="G1668" s="16" t="s">
        <v>13671</v>
      </c>
      <c r="H1668" s="16" t="s">
        <v>17553</v>
      </c>
      <c r="I1668" s="3">
        <v>41386</v>
      </c>
      <c r="J1668" s="16" t="s">
        <v>20435</v>
      </c>
      <c r="K1668" s="16" t="s">
        <v>16091</v>
      </c>
      <c r="L1668" s="16" t="s">
        <v>16086</v>
      </c>
      <c r="M1668" s="16" t="s">
        <v>20436</v>
      </c>
      <c r="N1668" s="16" t="s">
        <v>17554</v>
      </c>
      <c r="O1668" s="16" t="s">
        <v>12721</v>
      </c>
      <c r="P1668" s="3">
        <v>41386</v>
      </c>
      <c r="Q1668" s="28" t="s">
        <v>455</v>
      </c>
      <c r="R1668" s="16" t="s">
        <v>17555</v>
      </c>
      <c r="S1668" s="16" t="s">
        <v>16093</v>
      </c>
      <c r="T1668" s="16" t="s">
        <v>14834</v>
      </c>
      <c r="U1668" s="16" t="s">
        <v>14926</v>
      </c>
      <c r="V1668" s="16">
        <v>22</v>
      </c>
      <c r="W1668" s="16">
        <v>4</v>
      </c>
      <c r="X1668" s="16">
        <v>85</v>
      </c>
      <c r="Y1668" s="16">
        <v>46</v>
      </c>
      <c r="Z1668" s="16">
        <v>34</v>
      </c>
      <c r="AA1668" s="16">
        <v>93</v>
      </c>
      <c r="AB1668" s="16" t="s">
        <v>455</v>
      </c>
      <c r="AC1668" s="16" t="s">
        <v>455</v>
      </c>
      <c r="AD1668" s="16" t="s">
        <v>455</v>
      </c>
    </row>
    <row r="1669" spans="1:30" s="16" customFormat="1" ht="14.25" customHeight="1">
      <c r="A1669" s="16">
        <v>6347</v>
      </c>
      <c r="B1669" s="16">
        <v>6347</v>
      </c>
      <c r="C1669" s="3">
        <v>41372</v>
      </c>
      <c r="D1669" s="3">
        <v>41417</v>
      </c>
      <c r="E1669" s="16" t="s">
        <v>1307</v>
      </c>
      <c r="F1669" s="16" t="s">
        <v>14084</v>
      </c>
      <c r="G1669" s="16" t="s">
        <v>13669</v>
      </c>
      <c r="H1669" s="16" t="s">
        <v>17619</v>
      </c>
      <c r="I1669" s="3">
        <v>41388</v>
      </c>
      <c r="J1669" s="16" t="s">
        <v>16094</v>
      </c>
      <c r="K1669" s="16" t="s">
        <v>16095</v>
      </c>
      <c r="L1669" s="16" t="s">
        <v>16096</v>
      </c>
      <c r="M1669" s="16" t="s">
        <v>16097</v>
      </c>
      <c r="N1669" s="16" t="s">
        <v>17620</v>
      </c>
      <c r="O1669" s="16" t="s">
        <v>12721</v>
      </c>
      <c r="P1669" s="3">
        <v>41388</v>
      </c>
      <c r="Q1669" s="28" t="s">
        <v>455</v>
      </c>
      <c r="R1669" s="16" t="s">
        <v>17621</v>
      </c>
      <c r="S1669" s="16" t="s">
        <v>16098</v>
      </c>
      <c r="T1669" s="16" t="s">
        <v>14834</v>
      </c>
      <c r="U1669" s="16" t="s">
        <v>15044</v>
      </c>
      <c r="V1669" s="16">
        <v>20</v>
      </c>
      <c r="W1669" s="16">
        <v>9</v>
      </c>
      <c r="X1669" s="16">
        <v>58</v>
      </c>
      <c r="Y1669" s="16">
        <v>43</v>
      </c>
      <c r="Z1669" s="16">
        <v>17</v>
      </c>
      <c r="AA1669" s="16">
        <v>90</v>
      </c>
      <c r="AB1669" s="16" t="s">
        <v>455</v>
      </c>
      <c r="AC1669" s="16" t="s">
        <v>455</v>
      </c>
      <c r="AD1669" s="16" t="s">
        <v>455</v>
      </c>
    </row>
    <row r="1670" spans="1:30" s="16" customFormat="1" ht="14.25" customHeight="1">
      <c r="A1670" s="16">
        <v>6345</v>
      </c>
      <c r="B1670" s="16">
        <v>6345</v>
      </c>
      <c r="C1670" s="3">
        <v>41372</v>
      </c>
      <c r="D1670" s="3">
        <v>41417</v>
      </c>
      <c r="E1670" s="16" t="s">
        <v>1307</v>
      </c>
      <c r="F1670" s="16" t="s">
        <v>14084</v>
      </c>
      <c r="G1670" s="16" t="s">
        <v>13669</v>
      </c>
      <c r="H1670" s="16" t="s">
        <v>17622</v>
      </c>
      <c r="I1670" s="3">
        <v>41388</v>
      </c>
      <c r="J1670" s="16" t="s">
        <v>20437</v>
      </c>
      <c r="K1670" s="16" t="s">
        <v>20438</v>
      </c>
      <c r="L1670" s="16" t="s">
        <v>16096</v>
      </c>
      <c r="M1670" s="16" t="s">
        <v>16101</v>
      </c>
      <c r="N1670" s="16" t="s">
        <v>17623</v>
      </c>
      <c r="O1670" s="16" t="s">
        <v>12798</v>
      </c>
      <c r="P1670" s="3">
        <v>41389</v>
      </c>
      <c r="Q1670" s="28" t="s">
        <v>455</v>
      </c>
      <c r="R1670" s="16" t="s">
        <v>17624</v>
      </c>
      <c r="S1670" s="16" t="s">
        <v>16099</v>
      </c>
      <c r="T1670" s="16" t="s">
        <v>14834</v>
      </c>
      <c r="U1670" s="16" t="s">
        <v>15831</v>
      </c>
      <c r="V1670" s="16">
        <v>20</v>
      </c>
      <c r="W1670" s="16">
        <v>1</v>
      </c>
      <c r="X1670" s="16">
        <v>29</v>
      </c>
      <c r="Y1670" s="16">
        <v>42</v>
      </c>
      <c r="Z1670" s="16">
        <v>59</v>
      </c>
      <c r="AA1670" s="16">
        <v>42</v>
      </c>
      <c r="AB1670" s="16" t="s">
        <v>455</v>
      </c>
      <c r="AC1670" s="16" t="s">
        <v>455</v>
      </c>
      <c r="AD1670" s="16" t="s">
        <v>455</v>
      </c>
    </row>
    <row r="1671" spans="1:30" s="16" customFormat="1" ht="14.25" customHeight="1">
      <c r="A1671" s="16">
        <v>6344</v>
      </c>
      <c r="B1671" s="16">
        <v>6344</v>
      </c>
      <c r="C1671" s="3">
        <v>41372</v>
      </c>
      <c r="D1671" s="3">
        <v>41417</v>
      </c>
      <c r="E1671" s="16" t="s">
        <v>1307</v>
      </c>
      <c r="F1671" s="16" t="s">
        <v>14084</v>
      </c>
      <c r="G1671" s="16" t="s">
        <v>13669</v>
      </c>
      <c r="H1671" s="16" t="s">
        <v>17625</v>
      </c>
      <c r="I1671" s="3">
        <v>41389</v>
      </c>
      <c r="J1671" s="16" t="s">
        <v>20439</v>
      </c>
      <c r="K1671" s="16" t="s">
        <v>16100</v>
      </c>
      <c r="L1671" s="16" t="s">
        <v>16096</v>
      </c>
      <c r="M1671" s="16">
        <v>3138551565</v>
      </c>
      <c r="N1671" s="16" t="s">
        <v>17670</v>
      </c>
      <c r="O1671" s="16" t="s">
        <v>12721</v>
      </c>
      <c r="P1671" s="3">
        <v>41389</v>
      </c>
      <c r="Q1671" s="28" t="s">
        <v>455</v>
      </c>
      <c r="R1671" s="16" t="s">
        <v>17626</v>
      </c>
      <c r="S1671" s="16" t="s">
        <v>16102</v>
      </c>
      <c r="T1671" s="16" t="s">
        <v>14834</v>
      </c>
      <c r="U1671" s="16" t="s">
        <v>14926</v>
      </c>
      <c r="V1671" s="16">
        <v>20</v>
      </c>
      <c r="W1671" s="16">
        <v>6</v>
      </c>
      <c r="X1671" s="16">
        <v>92</v>
      </c>
      <c r="Y1671" s="16">
        <v>43</v>
      </c>
      <c r="Z1671" s="16">
        <v>3</v>
      </c>
      <c r="AA1671" s="16">
        <v>98</v>
      </c>
      <c r="AB1671" s="16" t="s">
        <v>455</v>
      </c>
      <c r="AC1671" s="16" t="s">
        <v>455</v>
      </c>
      <c r="AD1671" s="16" t="s">
        <v>455</v>
      </c>
    </row>
    <row r="1672" spans="1:30" s="16" customFormat="1" ht="14.25" customHeight="1">
      <c r="A1672" s="16">
        <v>6343</v>
      </c>
      <c r="B1672" s="16">
        <v>6343</v>
      </c>
      <c r="C1672" s="3">
        <v>41372</v>
      </c>
      <c r="D1672" s="3">
        <v>41417</v>
      </c>
      <c r="E1672" s="16" t="s">
        <v>1307</v>
      </c>
      <c r="F1672" s="16" t="s">
        <v>14084</v>
      </c>
      <c r="G1672" s="16" t="s">
        <v>13669</v>
      </c>
      <c r="H1672" s="16" t="s">
        <v>17627</v>
      </c>
      <c r="I1672" s="3">
        <v>41389</v>
      </c>
      <c r="J1672" s="16" t="s">
        <v>20440</v>
      </c>
      <c r="K1672" s="16" t="s">
        <v>16103</v>
      </c>
      <c r="L1672" s="16" t="s">
        <v>16096</v>
      </c>
      <c r="M1672" s="16">
        <v>3186728711</v>
      </c>
      <c r="N1672" s="16" t="s">
        <v>17628</v>
      </c>
      <c r="O1672" s="16" t="s">
        <v>12798</v>
      </c>
      <c r="P1672" s="3">
        <v>41389</v>
      </c>
      <c r="Q1672" s="28" t="s">
        <v>455</v>
      </c>
      <c r="R1672" s="16" t="s">
        <v>17629</v>
      </c>
      <c r="S1672" s="16" t="s">
        <v>16104</v>
      </c>
      <c r="T1672" s="16" t="s">
        <v>14834</v>
      </c>
      <c r="U1672" s="16" t="s">
        <v>15831</v>
      </c>
      <c r="V1672" s="16">
        <v>20</v>
      </c>
      <c r="W1672" s="16">
        <v>6</v>
      </c>
      <c r="X1672" s="16">
        <v>48</v>
      </c>
      <c r="Y1672" s="16">
        <v>43</v>
      </c>
      <c r="Z1672" s="16">
        <v>6</v>
      </c>
      <c r="AA1672" s="16">
        <v>37</v>
      </c>
      <c r="AB1672" s="16" t="s">
        <v>455</v>
      </c>
      <c r="AC1672" s="16" t="s">
        <v>455</v>
      </c>
      <c r="AD1672" s="16" t="s">
        <v>455</v>
      </c>
    </row>
    <row r="1673" spans="1:30" s="16" customFormat="1" ht="14.25" customHeight="1">
      <c r="A1673" s="16">
        <v>6341</v>
      </c>
      <c r="B1673" s="16">
        <v>6341</v>
      </c>
      <c r="C1673" s="3">
        <v>41372</v>
      </c>
      <c r="D1673" s="3">
        <v>41417</v>
      </c>
      <c r="E1673" s="16" t="s">
        <v>1307</v>
      </c>
      <c r="F1673" s="16" t="s">
        <v>14084</v>
      </c>
      <c r="G1673" s="16" t="s">
        <v>13669</v>
      </c>
      <c r="H1673" s="16" t="s">
        <v>17630</v>
      </c>
      <c r="I1673" s="3">
        <v>41389</v>
      </c>
      <c r="J1673" s="16" t="s">
        <v>16105</v>
      </c>
      <c r="K1673" s="16" t="s">
        <v>16106</v>
      </c>
      <c r="L1673" s="16" t="s">
        <v>16096</v>
      </c>
      <c r="M1673" s="16" t="s">
        <v>16107</v>
      </c>
      <c r="N1673" s="16" t="s">
        <v>17631</v>
      </c>
      <c r="O1673" s="16" t="s">
        <v>12721</v>
      </c>
      <c r="P1673" s="3">
        <v>41389</v>
      </c>
      <c r="Q1673" s="28" t="s">
        <v>455</v>
      </c>
      <c r="R1673" s="16" t="s">
        <v>17632</v>
      </c>
      <c r="S1673" s="16" t="s">
        <v>16108</v>
      </c>
      <c r="T1673" s="16" t="s">
        <v>14834</v>
      </c>
      <c r="U1673" s="16" t="s">
        <v>14969</v>
      </c>
      <c r="V1673" s="16">
        <v>20</v>
      </c>
      <c r="W1673" s="16">
        <v>6</v>
      </c>
      <c r="X1673" s="16">
        <v>47</v>
      </c>
      <c r="Y1673" s="16">
        <v>43</v>
      </c>
      <c r="Z1673" s="16">
        <v>3</v>
      </c>
      <c r="AA1673" s="16">
        <v>20</v>
      </c>
      <c r="AB1673" s="16" t="s">
        <v>455</v>
      </c>
      <c r="AC1673" s="16" t="s">
        <v>455</v>
      </c>
      <c r="AD1673" s="16" t="s">
        <v>455</v>
      </c>
    </row>
    <row r="1674" spans="1:30" s="16" customFormat="1" ht="14.25" customHeight="1">
      <c r="A1674" s="16">
        <v>6357</v>
      </c>
      <c r="B1674" s="16">
        <v>6357</v>
      </c>
      <c r="C1674" s="3">
        <v>41372</v>
      </c>
      <c r="D1674" s="3">
        <v>41417</v>
      </c>
      <c r="E1674" s="16" t="s">
        <v>1307</v>
      </c>
      <c r="F1674" s="16" t="s">
        <v>14084</v>
      </c>
      <c r="G1674" s="16" t="s">
        <v>13685</v>
      </c>
      <c r="H1674" s="16" t="s">
        <v>17633</v>
      </c>
      <c r="I1674" s="3">
        <v>41388</v>
      </c>
      <c r="J1674" s="16" t="s">
        <v>16109</v>
      </c>
      <c r="K1674" s="16" t="s">
        <v>16110</v>
      </c>
      <c r="L1674" s="16" t="s">
        <v>16111</v>
      </c>
      <c r="M1674" s="16" t="s">
        <v>16112</v>
      </c>
      <c r="N1674" s="16" t="s">
        <v>17634</v>
      </c>
      <c r="O1674" s="16" t="s">
        <v>12026</v>
      </c>
      <c r="P1674" s="3">
        <v>41389</v>
      </c>
      <c r="Q1674" s="28" t="s">
        <v>455</v>
      </c>
      <c r="R1674" s="16" t="s">
        <v>17635</v>
      </c>
      <c r="S1674" s="16" t="s">
        <v>16113</v>
      </c>
      <c r="T1674" s="16" t="s">
        <v>14834</v>
      </c>
      <c r="U1674" s="16" t="s">
        <v>15958</v>
      </c>
      <c r="V1674" s="16">
        <v>17</v>
      </c>
      <c r="W1674" s="16">
        <v>7</v>
      </c>
      <c r="X1674" s="16">
        <v>0</v>
      </c>
      <c r="Y1674" s="16">
        <v>43</v>
      </c>
      <c r="Z1674" s="16">
        <v>48</v>
      </c>
      <c r="AA1674" s="16">
        <v>18</v>
      </c>
      <c r="AB1674" s="16" t="s">
        <v>455</v>
      </c>
      <c r="AC1674" s="16" t="s">
        <v>455</v>
      </c>
      <c r="AD1674" s="16" t="s">
        <v>455</v>
      </c>
    </row>
    <row r="1675" spans="1:30" s="16" customFormat="1" ht="14.25" customHeight="1">
      <c r="A1675" s="16">
        <v>6358</v>
      </c>
      <c r="B1675" s="16">
        <v>6358</v>
      </c>
      <c r="C1675" s="3">
        <v>41372</v>
      </c>
      <c r="D1675" s="3">
        <v>41429</v>
      </c>
      <c r="E1675" s="16" t="s">
        <v>1307</v>
      </c>
      <c r="F1675" s="16" t="s">
        <v>14084</v>
      </c>
      <c r="G1675" s="16" t="s">
        <v>13685</v>
      </c>
      <c r="H1675" s="16" t="s">
        <v>18499</v>
      </c>
      <c r="I1675" s="3">
        <v>41404</v>
      </c>
      <c r="J1675" s="16" t="s">
        <v>16114</v>
      </c>
      <c r="K1675" s="16" t="s">
        <v>18005</v>
      </c>
      <c r="L1675" s="16" t="s">
        <v>16111</v>
      </c>
      <c r="M1675" s="16" t="s">
        <v>16112</v>
      </c>
      <c r="N1675" s="16" t="s">
        <v>18500</v>
      </c>
      <c r="O1675" s="16" t="s">
        <v>11992</v>
      </c>
      <c r="P1675" s="3">
        <v>41404</v>
      </c>
      <c r="Q1675" s="28" t="s">
        <v>18006</v>
      </c>
      <c r="R1675" s="16" t="s">
        <v>18501</v>
      </c>
      <c r="S1675" s="16" t="s">
        <v>17888</v>
      </c>
      <c r="T1675" s="16" t="s">
        <v>14834</v>
      </c>
      <c r="U1675" s="16" t="s">
        <v>15044</v>
      </c>
      <c r="V1675" s="16">
        <v>17</v>
      </c>
      <c r="W1675" s="16">
        <v>6</v>
      </c>
      <c r="X1675" s="16">
        <v>52</v>
      </c>
      <c r="Y1675" s="16">
        <v>43</v>
      </c>
      <c r="Z1675" s="16">
        <v>48</v>
      </c>
      <c r="AA1675" s="16">
        <v>65</v>
      </c>
      <c r="AB1675" s="16" t="s">
        <v>455</v>
      </c>
      <c r="AC1675" s="16" t="s">
        <v>455</v>
      </c>
      <c r="AD1675" s="16" t="s">
        <v>455</v>
      </c>
    </row>
    <row r="1676" spans="1:30" s="16" customFormat="1" ht="14.25" customHeight="1">
      <c r="A1676" s="16">
        <v>6359</v>
      </c>
      <c r="B1676" s="16">
        <v>6359</v>
      </c>
      <c r="C1676" s="3">
        <v>41372</v>
      </c>
      <c r="D1676" s="3">
        <v>41417</v>
      </c>
      <c r="E1676" s="16" t="s">
        <v>1307</v>
      </c>
      <c r="F1676" s="16" t="s">
        <v>14084</v>
      </c>
      <c r="G1676" s="16" t="s">
        <v>13685</v>
      </c>
      <c r="H1676" s="16" t="s">
        <v>17636</v>
      </c>
      <c r="I1676" s="3">
        <v>41388</v>
      </c>
      <c r="J1676" s="16" t="s">
        <v>16115</v>
      </c>
      <c r="K1676" s="16" t="s">
        <v>16116</v>
      </c>
      <c r="L1676" s="16" t="s">
        <v>16111</v>
      </c>
      <c r="M1676" s="16" t="s">
        <v>16112</v>
      </c>
      <c r="N1676" s="16" t="s">
        <v>17637</v>
      </c>
      <c r="O1676" s="16" t="s">
        <v>12026</v>
      </c>
      <c r="P1676" s="3">
        <v>41388</v>
      </c>
      <c r="Q1676" s="28" t="s">
        <v>455</v>
      </c>
      <c r="R1676" s="16" t="s">
        <v>17638</v>
      </c>
      <c r="S1676" s="16" t="s">
        <v>16117</v>
      </c>
      <c r="T1676" s="16" t="s">
        <v>14834</v>
      </c>
      <c r="U1676" s="16" t="s">
        <v>14969</v>
      </c>
      <c r="V1676" s="16">
        <v>17</v>
      </c>
      <c r="W1676" s="16">
        <v>6</v>
      </c>
      <c r="X1676" s="16">
        <v>65</v>
      </c>
      <c r="Y1676" s="16">
        <v>43</v>
      </c>
      <c r="Z1676" s="16">
        <v>49</v>
      </c>
      <c r="AA1676" s="16">
        <v>53</v>
      </c>
      <c r="AB1676" s="16" t="s">
        <v>455</v>
      </c>
      <c r="AC1676" s="16" t="s">
        <v>455</v>
      </c>
      <c r="AD1676" s="16" t="s">
        <v>455</v>
      </c>
    </row>
    <row r="1677" spans="1:30" s="16" customFormat="1" ht="14.25" customHeight="1">
      <c r="A1677" s="16">
        <v>6370</v>
      </c>
      <c r="B1677" s="16">
        <v>6370</v>
      </c>
      <c r="C1677" s="3">
        <v>41372</v>
      </c>
      <c r="D1677" s="3">
        <v>41417</v>
      </c>
      <c r="E1677" s="16" t="s">
        <v>1307</v>
      </c>
      <c r="F1677" s="16" t="s">
        <v>14084</v>
      </c>
      <c r="G1677" s="16" t="s">
        <v>160</v>
      </c>
      <c r="H1677" s="16" t="s">
        <v>18279</v>
      </c>
      <c r="I1677" s="3">
        <v>41402</v>
      </c>
      <c r="J1677" s="16" t="s">
        <v>16118</v>
      </c>
      <c r="K1677" s="16" t="s">
        <v>16119</v>
      </c>
      <c r="L1677" s="16" t="s">
        <v>4184</v>
      </c>
      <c r="M1677" s="16" t="s">
        <v>16120</v>
      </c>
      <c r="N1677" s="16" t="s">
        <v>18280</v>
      </c>
      <c r="O1677" s="16" t="s">
        <v>12026</v>
      </c>
      <c r="P1677" s="3">
        <v>41402</v>
      </c>
      <c r="Q1677" s="28" t="s">
        <v>455</v>
      </c>
      <c r="R1677" s="16" t="s">
        <v>18281</v>
      </c>
      <c r="S1677" s="16" t="s">
        <v>16121</v>
      </c>
      <c r="T1677" s="16" t="s">
        <v>14834</v>
      </c>
      <c r="U1677" s="16" t="s">
        <v>15044</v>
      </c>
      <c r="V1677" s="16">
        <v>16</v>
      </c>
      <c r="W1677" s="16">
        <v>12</v>
      </c>
      <c r="X1677" s="16">
        <v>22</v>
      </c>
      <c r="Y1677" s="16">
        <v>44</v>
      </c>
      <c r="Z1677" s="16">
        <v>25</v>
      </c>
      <c r="AA1677" s="16">
        <v>72</v>
      </c>
      <c r="AB1677" s="16" t="s">
        <v>455</v>
      </c>
      <c r="AC1677" s="16" t="s">
        <v>455</v>
      </c>
      <c r="AD1677" s="16" t="s">
        <v>455</v>
      </c>
    </row>
    <row r="1678" spans="1:30" s="16" customFormat="1" ht="14.25" customHeight="1">
      <c r="A1678" s="16">
        <v>6371</v>
      </c>
      <c r="B1678" s="16">
        <v>6371</v>
      </c>
      <c r="C1678" s="3">
        <v>41372</v>
      </c>
      <c r="D1678" s="3">
        <v>41417</v>
      </c>
      <c r="E1678" s="16" t="s">
        <v>1307</v>
      </c>
      <c r="F1678" s="16" t="s">
        <v>14084</v>
      </c>
      <c r="G1678" s="16" t="s">
        <v>160</v>
      </c>
      <c r="H1678" s="16" t="s">
        <v>18282</v>
      </c>
      <c r="I1678" s="3">
        <v>41402</v>
      </c>
      <c r="J1678" s="16" t="s">
        <v>16122</v>
      </c>
      <c r="K1678" s="16" t="s">
        <v>16123</v>
      </c>
      <c r="L1678" s="16" t="s">
        <v>4184</v>
      </c>
      <c r="M1678" s="16" t="s">
        <v>16124</v>
      </c>
      <c r="N1678" s="16" t="s">
        <v>18283</v>
      </c>
      <c r="O1678" s="16" t="s">
        <v>11992</v>
      </c>
      <c r="P1678" s="3">
        <v>41402</v>
      </c>
      <c r="Q1678" s="28" t="s">
        <v>455</v>
      </c>
      <c r="R1678" s="16" t="s">
        <v>18284</v>
      </c>
      <c r="S1678" s="16" t="s">
        <v>16125</v>
      </c>
      <c r="T1678" s="16" t="s">
        <v>14834</v>
      </c>
      <c r="U1678" s="16" t="s">
        <v>14926</v>
      </c>
      <c r="V1678" s="16">
        <v>16</v>
      </c>
      <c r="W1678" s="16">
        <v>12</v>
      </c>
      <c r="X1678" s="16">
        <v>72</v>
      </c>
      <c r="Y1678" s="16">
        <v>44</v>
      </c>
      <c r="Z1678" s="16">
        <v>26</v>
      </c>
      <c r="AA1678" s="16">
        <v>8</v>
      </c>
      <c r="AB1678" s="16" t="s">
        <v>455</v>
      </c>
      <c r="AC1678" s="16" t="s">
        <v>455</v>
      </c>
      <c r="AD1678" s="16" t="s">
        <v>455</v>
      </c>
    </row>
    <row r="1679" spans="1:30" s="16" customFormat="1" ht="14.25" customHeight="1">
      <c r="A1679" s="16">
        <v>6373</v>
      </c>
      <c r="B1679" s="16">
        <v>6373</v>
      </c>
      <c r="C1679" s="3">
        <v>41372</v>
      </c>
      <c r="D1679" s="3">
        <v>41417</v>
      </c>
      <c r="E1679" s="16" t="s">
        <v>1307</v>
      </c>
      <c r="F1679" s="16" t="s">
        <v>14084</v>
      </c>
      <c r="G1679" s="16" t="s">
        <v>160</v>
      </c>
      <c r="H1679" s="16" t="s">
        <v>18475</v>
      </c>
      <c r="I1679" s="3">
        <v>41403</v>
      </c>
      <c r="J1679" s="16" t="s">
        <v>16126</v>
      </c>
      <c r="K1679" s="16" t="s">
        <v>16127</v>
      </c>
      <c r="L1679" s="16" t="s">
        <v>4184</v>
      </c>
      <c r="M1679" s="16" t="s">
        <v>16128</v>
      </c>
      <c r="N1679" s="16" t="s">
        <v>18476</v>
      </c>
      <c r="O1679" s="16" t="s">
        <v>12026</v>
      </c>
      <c r="P1679" s="3">
        <v>41403</v>
      </c>
      <c r="Q1679" s="28" t="s">
        <v>455</v>
      </c>
      <c r="R1679" s="16" t="s">
        <v>18477</v>
      </c>
      <c r="S1679" s="16" t="s">
        <v>16129</v>
      </c>
      <c r="T1679" s="16" t="s">
        <v>14834</v>
      </c>
      <c r="U1679" s="16" t="s">
        <v>15044</v>
      </c>
      <c r="V1679" s="16">
        <v>16</v>
      </c>
      <c r="W1679" s="16">
        <v>22</v>
      </c>
      <c r="X1679" s="16">
        <v>27</v>
      </c>
      <c r="Y1679" s="16">
        <v>44</v>
      </c>
      <c r="Z1679" s="16">
        <v>43</v>
      </c>
      <c r="AA1679" s="16">
        <v>40</v>
      </c>
      <c r="AB1679" s="16" t="s">
        <v>455</v>
      </c>
      <c r="AC1679" s="16" t="s">
        <v>455</v>
      </c>
      <c r="AD1679" s="16" t="s">
        <v>455</v>
      </c>
    </row>
    <row r="1680" spans="1:30" s="16" customFormat="1" ht="14.25" customHeight="1">
      <c r="A1680" s="16">
        <v>6319</v>
      </c>
      <c r="B1680" s="16">
        <v>6319</v>
      </c>
      <c r="C1680" s="3">
        <v>41372</v>
      </c>
      <c r="D1680" s="3">
        <v>41417</v>
      </c>
      <c r="E1680" s="16" t="s">
        <v>1307</v>
      </c>
      <c r="F1680" s="16" t="s">
        <v>14084</v>
      </c>
      <c r="G1680" s="16" t="s">
        <v>13660</v>
      </c>
      <c r="H1680" s="16" t="s">
        <v>17556</v>
      </c>
      <c r="I1680" s="3">
        <v>41386</v>
      </c>
      <c r="J1680" s="16" t="s">
        <v>20441</v>
      </c>
      <c r="K1680" s="16" t="s">
        <v>16131</v>
      </c>
      <c r="L1680" s="16" t="s">
        <v>16132</v>
      </c>
      <c r="M1680" s="16">
        <v>3735415391</v>
      </c>
      <c r="N1680" s="16" t="s">
        <v>17557</v>
      </c>
      <c r="O1680" s="16" t="s">
        <v>11992</v>
      </c>
      <c r="P1680" s="3">
        <v>41386</v>
      </c>
      <c r="Q1680" s="28" t="s">
        <v>455</v>
      </c>
      <c r="R1680" s="16" t="s">
        <v>17558</v>
      </c>
      <c r="S1680" s="16" t="s">
        <v>16134</v>
      </c>
      <c r="T1680" s="16" t="s">
        <v>14834</v>
      </c>
      <c r="U1680" s="16" t="s">
        <v>14926</v>
      </c>
      <c r="V1680" s="16">
        <v>19</v>
      </c>
      <c r="W1680" s="16">
        <v>10</v>
      </c>
      <c r="X1680" s="16">
        <v>28</v>
      </c>
      <c r="Y1680" s="16">
        <v>45</v>
      </c>
      <c r="Z1680" s="16">
        <v>26</v>
      </c>
      <c r="AA1680" s="16">
        <v>18</v>
      </c>
      <c r="AB1680" s="16" t="s">
        <v>455</v>
      </c>
      <c r="AC1680" s="16" t="s">
        <v>455</v>
      </c>
      <c r="AD1680" s="16" t="s">
        <v>455</v>
      </c>
    </row>
    <row r="1681" spans="1:30" s="16" customFormat="1" ht="14.25" customHeight="1">
      <c r="A1681" s="16">
        <v>6320</v>
      </c>
      <c r="B1681" s="16">
        <v>6320</v>
      </c>
      <c r="C1681" s="3">
        <v>41372</v>
      </c>
      <c r="D1681" s="3">
        <v>41417</v>
      </c>
      <c r="E1681" s="16" t="s">
        <v>1307</v>
      </c>
      <c r="F1681" s="16" t="s">
        <v>14084</v>
      </c>
      <c r="G1681" s="16" t="s">
        <v>13660</v>
      </c>
      <c r="H1681" s="16" t="s">
        <v>17559</v>
      </c>
      <c r="I1681" s="3">
        <v>41386</v>
      </c>
      <c r="J1681" s="16" t="s">
        <v>20442</v>
      </c>
      <c r="K1681" s="16" t="s">
        <v>16135</v>
      </c>
      <c r="L1681" s="16" t="s">
        <v>16132</v>
      </c>
      <c r="M1681" s="16" t="s">
        <v>20443</v>
      </c>
      <c r="N1681" s="16" t="s">
        <v>17560</v>
      </c>
      <c r="O1681" s="16" t="s">
        <v>11992</v>
      </c>
      <c r="P1681" s="3">
        <v>41386</v>
      </c>
      <c r="Q1681" s="28" t="s">
        <v>455</v>
      </c>
      <c r="R1681" s="16" t="s">
        <v>11137</v>
      </c>
      <c r="S1681" s="16" t="s">
        <v>16136</v>
      </c>
      <c r="T1681" s="16" t="s">
        <v>14834</v>
      </c>
      <c r="U1681" s="16" t="s">
        <v>14926</v>
      </c>
      <c r="V1681" s="16">
        <v>19</v>
      </c>
      <c r="W1681" s="16">
        <v>8</v>
      </c>
      <c r="X1681" s="16">
        <v>93</v>
      </c>
      <c r="Y1681" s="16">
        <v>45</v>
      </c>
      <c r="Z1681" s="16">
        <v>27</v>
      </c>
      <c r="AA1681" s="16">
        <v>62</v>
      </c>
      <c r="AB1681" s="16" t="s">
        <v>455</v>
      </c>
      <c r="AC1681" s="16" t="s">
        <v>455</v>
      </c>
      <c r="AD1681" s="16" t="s">
        <v>455</v>
      </c>
    </row>
    <row r="1682" spans="1:30" s="16" customFormat="1" ht="14.25" customHeight="1">
      <c r="A1682" s="16">
        <v>6322</v>
      </c>
      <c r="B1682" s="16">
        <v>6322</v>
      </c>
      <c r="C1682" s="3">
        <v>41372</v>
      </c>
      <c r="D1682" s="3">
        <v>41417</v>
      </c>
      <c r="E1682" s="16" t="s">
        <v>1316</v>
      </c>
      <c r="F1682" s="16" t="s">
        <v>14084</v>
      </c>
      <c r="G1682" s="16" t="s">
        <v>13660</v>
      </c>
      <c r="H1682" s="16" t="s">
        <v>455</v>
      </c>
      <c r="I1682" s="16" t="s">
        <v>455</v>
      </c>
      <c r="J1682" s="16" t="s">
        <v>16130</v>
      </c>
      <c r="K1682" s="16" t="s">
        <v>16137</v>
      </c>
      <c r="L1682" s="16" t="s">
        <v>16132</v>
      </c>
      <c r="M1682" s="16" t="s">
        <v>16133</v>
      </c>
      <c r="N1682" s="16" t="s">
        <v>455</v>
      </c>
      <c r="O1682" s="16" t="s">
        <v>455</v>
      </c>
      <c r="P1682" s="16" t="s">
        <v>455</v>
      </c>
      <c r="Q1682" s="28" t="s">
        <v>17671</v>
      </c>
      <c r="R1682" s="16" t="s">
        <v>455</v>
      </c>
      <c r="S1682" s="16" t="s">
        <v>16138</v>
      </c>
      <c r="T1682" s="16" t="s">
        <v>14834</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4.25" customHeight="1">
      <c r="A1683" s="16">
        <v>6324</v>
      </c>
      <c r="B1683" s="16">
        <v>6324</v>
      </c>
      <c r="C1683" s="3">
        <v>41372</v>
      </c>
      <c r="D1683" s="3">
        <v>41417</v>
      </c>
      <c r="E1683" s="16" t="s">
        <v>1307</v>
      </c>
      <c r="F1683" s="16" t="s">
        <v>14084</v>
      </c>
      <c r="G1683" s="16" t="s">
        <v>13660</v>
      </c>
      <c r="H1683" s="16" t="s">
        <v>17561</v>
      </c>
      <c r="I1683" s="3">
        <v>41383</v>
      </c>
      <c r="J1683" s="16" t="s">
        <v>16130</v>
      </c>
      <c r="K1683" s="16" t="s">
        <v>16139</v>
      </c>
      <c r="L1683" s="16" t="s">
        <v>16132</v>
      </c>
      <c r="M1683" s="16" t="s">
        <v>16133</v>
      </c>
      <c r="N1683" s="16" t="s">
        <v>17562</v>
      </c>
      <c r="O1683" s="16" t="s">
        <v>12026</v>
      </c>
      <c r="P1683" s="3">
        <v>41383</v>
      </c>
      <c r="Q1683" s="28" t="s">
        <v>455</v>
      </c>
      <c r="R1683" s="16" t="s">
        <v>17563</v>
      </c>
      <c r="S1683" s="16" t="s">
        <v>16140</v>
      </c>
      <c r="T1683" s="16" t="s">
        <v>14834</v>
      </c>
      <c r="U1683" s="16" t="s">
        <v>17564</v>
      </c>
      <c r="V1683" s="16">
        <v>19</v>
      </c>
      <c r="W1683" s="16">
        <v>9</v>
      </c>
      <c r="X1683" s="16">
        <v>17</v>
      </c>
      <c r="Y1683" s="16">
        <v>45</v>
      </c>
      <c r="Z1683" s="16">
        <v>27</v>
      </c>
      <c r="AA1683" s="16">
        <v>7</v>
      </c>
      <c r="AB1683" s="16" t="s">
        <v>455</v>
      </c>
      <c r="AC1683" s="16" t="s">
        <v>455</v>
      </c>
      <c r="AD1683" s="16" t="s">
        <v>455</v>
      </c>
    </row>
    <row r="1684" spans="1:30" s="16" customFormat="1" ht="14.25" customHeight="1">
      <c r="A1684" s="16">
        <v>6150</v>
      </c>
      <c r="B1684" s="16">
        <v>6150</v>
      </c>
      <c r="C1684" s="3">
        <v>41372</v>
      </c>
      <c r="D1684" s="3">
        <v>41417</v>
      </c>
      <c r="E1684" s="16" t="s">
        <v>1307</v>
      </c>
      <c r="F1684" s="16" t="s">
        <v>14084</v>
      </c>
      <c r="G1684" s="16" t="s">
        <v>13662</v>
      </c>
      <c r="H1684" s="16" t="s">
        <v>19199</v>
      </c>
      <c r="I1684" s="3">
        <v>41414</v>
      </c>
      <c r="J1684" s="16" t="s">
        <v>20444</v>
      </c>
      <c r="K1684" s="16" t="s">
        <v>16141</v>
      </c>
      <c r="L1684" s="16" t="s">
        <v>16142</v>
      </c>
      <c r="M1684" s="16" t="s">
        <v>16143</v>
      </c>
      <c r="N1684" s="16" t="s">
        <v>19200</v>
      </c>
      <c r="O1684" s="16" t="s">
        <v>12647</v>
      </c>
      <c r="P1684" s="3">
        <v>41414</v>
      </c>
      <c r="Q1684" s="28" t="s">
        <v>455</v>
      </c>
      <c r="R1684" s="16" t="s">
        <v>19201</v>
      </c>
      <c r="S1684" s="16" t="s">
        <v>16144</v>
      </c>
      <c r="T1684" s="16" t="s">
        <v>14834</v>
      </c>
      <c r="U1684" s="16" t="s">
        <v>14926</v>
      </c>
      <c r="V1684" s="16">
        <v>19</v>
      </c>
      <c r="W1684" s="16">
        <v>4</v>
      </c>
      <c r="X1684" s="16">
        <v>60</v>
      </c>
      <c r="Y1684" s="16">
        <v>42</v>
      </c>
      <c r="Z1684" s="16">
        <v>32</v>
      </c>
      <c r="AA1684" s="16">
        <v>85</v>
      </c>
      <c r="AB1684" s="16" t="s">
        <v>455</v>
      </c>
      <c r="AC1684" s="16" t="s">
        <v>455</v>
      </c>
      <c r="AD1684" s="16" t="s">
        <v>455</v>
      </c>
    </row>
    <row r="1685" spans="1:30" s="16" customFormat="1" ht="14.25" customHeight="1">
      <c r="A1685" s="16">
        <v>5931</v>
      </c>
      <c r="B1685" s="16">
        <v>5931</v>
      </c>
      <c r="C1685" s="3">
        <v>41372</v>
      </c>
      <c r="D1685" s="3">
        <v>41417</v>
      </c>
      <c r="E1685" s="16" t="s">
        <v>1307</v>
      </c>
      <c r="F1685" s="16" t="s">
        <v>14084</v>
      </c>
      <c r="G1685" s="16" t="s">
        <v>13674</v>
      </c>
      <c r="H1685" s="16" t="s">
        <v>17781</v>
      </c>
      <c r="I1685" s="3">
        <v>41396</v>
      </c>
      <c r="J1685" s="16" t="s">
        <v>16145</v>
      </c>
      <c r="K1685" s="16" t="s">
        <v>16146</v>
      </c>
      <c r="L1685" s="16" t="s">
        <v>16147</v>
      </c>
      <c r="M1685" s="16" t="s">
        <v>16148</v>
      </c>
      <c r="N1685" s="16" t="s">
        <v>17782</v>
      </c>
      <c r="O1685" s="16" t="s">
        <v>12026</v>
      </c>
      <c r="P1685" s="3">
        <v>41396</v>
      </c>
      <c r="Q1685" s="28" t="s">
        <v>455</v>
      </c>
      <c r="R1685" s="16" t="s">
        <v>17783</v>
      </c>
      <c r="S1685" s="16" t="s">
        <v>16149</v>
      </c>
      <c r="T1685" s="16" t="s">
        <v>14834</v>
      </c>
      <c r="U1685" s="16" t="s">
        <v>15044</v>
      </c>
      <c r="V1685" s="16">
        <v>20</v>
      </c>
      <c r="W1685" s="16">
        <v>17</v>
      </c>
      <c r="X1685" s="16">
        <v>25</v>
      </c>
      <c r="Y1685" s="16">
        <v>45</v>
      </c>
      <c r="Z1685" s="16">
        <v>32</v>
      </c>
      <c r="AA1685" s="16">
        <v>83</v>
      </c>
      <c r="AB1685" s="16" t="s">
        <v>455</v>
      </c>
      <c r="AC1685" s="16" t="s">
        <v>455</v>
      </c>
      <c r="AD1685" s="16" t="s">
        <v>455</v>
      </c>
    </row>
    <row r="1686" spans="1:30" s="16" customFormat="1" ht="14.25" customHeight="1">
      <c r="A1686" s="16">
        <v>5929</v>
      </c>
      <c r="B1686" s="16">
        <v>5929</v>
      </c>
      <c r="C1686" s="3">
        <v>41372</v>
      </c>
      <c r="D1686" s="3">
        <v>41417</v>
      </c>
      <c r="E1686" s="16" t="s">
        <v>1307</v>
      </c>
      <c r="F1686" s="16" t="s">
        <v>14084</v>
      </c>
      <c r="G1686" s="16" t="s">
        <v>13674</v>
      </c>
      <c r="H1686" s="16" t="s">
        <v>17784</v>
      </c>
      <c r="I1686" s="3">
        <v>41397</v>
      </c>
      <c r="J1686" s="16" t="s">
        <v>16150</v>
      </c>
      <c r="K1686" s="16" t="s">
        <v>16151</v>
      </c>
      <c r="L1686" s="16" t="s">
        <v>16147</v>
      </c>
      <c r="M1686" s="16" t="s">
        <v>16152</v>
      </c>
      <c r="N1686" s="16" t="s">
        <v>17785</v>
      </c>
      <c r="O1686" s="16" t="s">
        <v>12026</v>
      </c>
      <c r="P1686" s="3">
        <v>41397</v>
      </c>
      <c r="Q1686" s="28" t="s">
        <v>455</v>
      </c>
      <c r="R1686" s="16" t="s">
        <v>17786</v>
      </c>
      <c r="S1686" s="16" t="s">
        <v>16153</v>
      </c>
      <c r="T1686" s="16" t="s">
        <v>14834</v>
      </c>
      <c r="U1686" s="16" t="s">
        <v>15850</v>
      </c>
      <c r="V1686" s="16">
        <v>20</v>
      </c>
      <c r="W1686" s="16">
        <v>16</v>
      </c>
      <c r="X1686" s="16">
        <v>45</v>
      </c>
      <c r="Y1686" s="16">
        <v>45</v>
      </c>
      <c r="Z1686" s="16">
        <v>31</v>
      </c>
      <c r="AA1686" s="16">
        <v>47</v>
      </c>
      <c r="AB1686" s="16" t="s">
        <v>455</v>
      </c>
      <c r="AC1686" s="16" t="s">
        <v>455</v>
      </c>
      <c r="AD1686" s="16" t="s">
        <v>455</v>
      </c>
    </row>
    <row r="1687" spans="1:30" s="16" customFormat="1" ht="14.25" customHeight="1">
      <c r="A1687" s="16">
        <v>5928</v>
      </c>
      <c r="B1687" s="16">
        <v>5928</v>
      </c>
      <c r="C1687" s="3">
        <v>41372</v>
      </c>
      <c r="D1687" s="3">
        <v>41417</v>
      </c>
      <c r="E1687" s="16" t="s">
        <v>1307</v>
      </c>
      <c r="F1687" s="16" t="s">
        <v>14084</v>
      </c>
      <c r="G1687" s="16" t="s">
        <v>13674</v>
      </c>
      <c r="H1687" s="16" t="s">
        <v>17672</v>
      </c>
      <c r="I1687" s="3">
        <v>41393</v>
      </c>
      <c r="J1687" s="16" t="s">
        <v>16154</v>
      </c>
      <c r="K1687" s="16" t="s">
        <v>16155</v>
      </c>
      <c r="L1687" s="16" t="s">
        <v>16147</v>
      </c>
      <c r="M1687" s="16" t="s">
        <v>16156</v>
      </c>
      <c r="N1687" s="16" t="s">
        <v>17712</v>
      </c>
      <c r="O1687" s="16" t="s">
        <v>12026</v>
      </c>
      <c r="P1687" s="3">
        <v>41394</v>
      </c>
      <c r="Q1687" s="28" t="s">
        <v>455</v>
      </c>
      <c r="R1687" s="16" t="s">
        <v>17673</v>
      </c>
      <c r="S1687" s="16" t="s">
        <v>16157</v>
      </c>
      <c r="T1687" s="16" t="s">
        <v>14834</v>
      </c>
      <c r="U1687" s="16" t="s">
        <v>15831</v>
      </c>
      <c r="V1687" s="16">
        <v>20</v>
      </c>
      <c r="W1687" s="16">
        <v>18</v>
      </c>
      <c r="X1687" s="16">
        <v>41</v>
      </c>
      <c r="Y1687" s="16">
        <v>45</v>
      </c>
      <c r="Z1687" s="16">
        <v>32</v>
      </c>
      <c r="AA1687" s="16">
        <v>7</v>
      </c>
      <c r="AB1687" s="16" t="s">
        <v>455</v>
      </c>
      <c r="AC1687" s="16" t="s">
        <v>455</v>
      </c>
      <c r="AD1687" s="16" t="s">
        <v>455</v>
      </c>
    </row>
    <row r="1688" spans="1:30" s="16" customFormat="1" ht="14.25" customHeight="1">
      <c r="A1688" s="16">
        <v>5927</v>
      </c>
      <c r="B1688" s="16">
        <v>5927</v>
      </c>
      <c r="C1688" s="3">
        <v>41372</v>
      </c>
      <c r="D1688" s="3">
        <v>41417</v>
      </c>
      <c r="E1688" s="16" t="s">
        <v>1307</v>
      </c>
      <c r="F1688" s="16" t="s">
        <v>14084</v>
      </c>
      <c r="G1688" s="16" t="s">
        <v>13674</v>
      </c>
      <c r="H1688" s="16" t="s">
        <v>17713</v>
      </c>
      <c r="I1688" s="3">
        <v>41394</v>
      </c>
      <c r="J1688" s="16" t="s">
        <v>16158</v>
      </c>
      <c r="K1688" s="16" t="s">
        <v>16159</v>
      </c>
      <c r="L1688" s="16" t="s">
        <v>16147</v>
      </c>
      <c r="M1688" s="16" t="s">
        <v>16160</v>
      </c>
      <c r="N1688" s="16" t="s">
        <v>17714</v>
      </c>
      <c r="O1688" s="16" t="s">
        <v>11992</v>
      </c>
      <c r="P1688" s="3">
        <v>41394</v>
      </c>
      <c r="Q1688" s="28" t="s">
        <v>455</v>
      </c>
      <c r="R1688" s="16" t="s">
        <v>17715</v>
      </c>
      <c r="S1688" s="16" t="s">
        <v>16161</v>
      </c>
      <c r="T1688" s="16" t="s">
        <v>14834</v>
      </c>
      <c r="U1688" s="16" t="s">
        <v>14926</v>
      </c>
      <c r="V1688" s="16">
        <v>20</v>
      </c>
      <c r="W1688" s="16">
        <v>18</v>
      </c>
      <c r="X1688" s="16">
        <v>0</v>
      </c>
      <c r="Y1688" s="16">
        <v>45</v>
      </c>
      <c r="Z1688" s="16">
        <v>32</v>
      </c>
      <c r="AA1688" s="16">
        <v>82</v>
      </c>
      <c r="AB1688" s="16" t="s">
        <v>455</v>
      </c>
      <c r="AC1688" s="16" t="s">
        <v>455</v>
      </c>
      <c r="AD1688" s="16" t="s">
        <v>455</v>
      </c>
    </row>
    <row r="1689" spans="1:30" s="16" customFormat="1" ht="14.25" customHeight="1">
      <c r="A1689" s="16">
        <v>5926</v>
      </c>
      <c r="B1689" s="16">
        <v>5926</v>
      </c>
      <c r="C1689" s="3">
        <v>41372</v>
      </c>
      <c r="D1689" s="3">
        <v>41417</v>
      </c>
      <c r="E1689" s="16" t="s">
        <v>1307</v>
      </c>
      <c r="F1689" s="16" t="s">
        <v>14084</v>
      </c>
      <c r="G1689" s="16" t="s">
        <v>13674</v>
      </c>
      <c r="H1689" s="16" t="s">
        <v>17716</v>
      </c>
      <c r="I1689" s="3">
        <v>41394</v>
      </c>
      <c r="J1689" s="16" t="s">
        <v>20540</v>
      </c>
      <c r="K1689" s="16" t="s">
        <v>16162</v>
      </c>
      <c r="L1689" s="16" t="s">
        <v>16147</v>
      </c>
      <c r="M1689" s="16" t="s">
        <v>16163</v>
      </c>
      <c r="N1689" s="16" t="s">
        <v>17717</v>
      </c>
      <c r="O1689" s="16" t="s">
        <v>12026</v>
      </c>
      <c r="P1689" s="3">
        <v>41394</v>
      </c>
      <c r="Q1689" s="28" t="s">
        <v>455</v>
      </c>
      <c r="R1689" s="16" t="s">
        <v>17718</v>
      </c>
      <c r="S1689" s="16" t="s">
        <v>16164</v>
      </c>
      <c r="T1689" s="16" t="s">
        <v>14834</v>
      </c>
      <c r="U1689" s="16" t="s">
        <v>17719</v>
      </c>
      <c r="V1689" s="16">
        <v>20</v>
      </c>
      <c r="W1689" s="16">
        <v>17</v>
      </c>
      <c r="X1689" s="16">
        <v>54</v>
      </c>
      <c r="Y1689" s="16">
        <v>45</v>
      </c>
      <c r="Z1689" s="16">
        <v>32</v>
      </c>
      <c r="AA1689" s="16">
        <v>28</v>
      </c>
      <c r="AB1689" s="16" t="s">
        <v>455</v>
      </c>
      <c r="AC1689" s="16" t="s">
        <v>455</v>
      </c>
      <c r="AD1689" s="16" t="s">
        <v>455</v>
      </c>
    </row>
    <row r="1690" spans="1:30" s="16" customFormat="1" ht="14.25" customHeight="1">
      <c r="A1690" s="16">
        <v>5925</v>
      </c>
      <c r="B1690" s="16">
        <v>5925</v>
      </c>
      <c r="C1690" s="3">
        <v>41372</v>
      </c>
      <c r="D1690" s="3">
        <v>41417</v>
      </c>
      <c r="E1690" s="16" t="s">
        <v>1307</v>
      </c>
      <c r="F1690" s="16" t="s">
        <v>14084</v>
      </c>
      <c r="G1690" s="16" t="s">
        <v>13674</v>
      </c>
      <c r="H1690" s="16" t="s">
        <v>17884</v>
      </c>
      <c r="I1690" s="3">
        <v>41397</v>
      </c>
      <c r="J1690" s="16" t="s">
        <v>16165</v>
      </c>
      <c r="K1690" s="16" t="s">
        <v>16166</v>
      </c>
      <c r="L1690" s="16" t="s">
        <v>16147</v>
      </c>
      <c r="M1690" s="16" t="s">
        <v>16167</v>
      </c>
      <c r="N1690" s="16" t="s">
        <v>18007</v>
      </c>
      <c r="O1690" s="16" t="s">
        <v>11992</v>
      </c>
      <c r="P1690" s="3">
        <v>41400</v>
      </c>
      <c r="Q1690" s="28" t="s">
        <v>455</v>
      </c>
      <c r="R1690" s="16" t="s">
        <v>18008</v>
      </c>
      <c r="S1690" s="16" t="s">
        <v>16168</v>
      </c>
      <c r="T1690" s="16" t="s">
        <v>14834</v>
      </c>
      <c r="U1690" s="16" t="s">
        <v>14926</v>
      </c>
      <c r="V1690" s="16">
        <v>20</v>
      </c>
      <c r="W1690" s="16">
        <v>16</v>
      </c>
      <c r="X1690" s="16">
        <v>23</v>
      </c>
      <c r="Y1690" s="16">
        <v>45</v>
      </c>
      <c r="Z1690" s="16">
        <v>32</v>
      </c>
      <c r="AA1690" s="16">
        <v>52</v>
      </c>
      <c r="AB1690" s="16" t="s">
        <v>455</v>
      </c>
      <c r="AC1690" s="16" t="s">
        <v>455</v>
      </c>
      <c r="AD1690" s="16" t="s">
        <v>455</v>
      </c>
    </row>
    <row r="1691" spans="1:30" s="16" customFormat="1" ht="14.25" customHeight="1">
      <c r="A1691" s="16">
        <v>5924</v>
      </c>
      <c r="B1691" s="16">
        <v>5924</v>
      </c>
      <c r="C1691" s="3">
        <v>41372</v>
      </c>
      <c r="D1691" s="3">
        <v>41417</v>
      </c>
      <c r="E1691" s="16" t="s">
        <v>1307</v>
      </c>
      <c r="F1691" s="16" t="s">
        <v>14084</v>
      </c>
      <c r="G1691" s="16" t="s">
        <v>13674</v>
      </c>
      <c r="H1691" s="16" t="s">
        <v>17787</v>
      </c>
      <c r="I1691" s="3">
        <v>41396</v>
      </c>
      <c r="J1691" s="16" t="s">
        <v>16169</v>
      </c>
      <c r="K1691" s="16" t="s">
        <v>16170</v>
      </c>
      <c r="L1691" s="16" t="s">
        <v>16147</v>
      </c>
      <c r="M1691" s="16" t="s">
        <v>16171</v>
      </c>
      <c r="N1691" s="16" t="s">
        <v>17788</v>
      </c>
      <c r="O1691" s="16" t="s">
        <v>11992</v>
      </c>
      <c r="P1691" s="3">
        <v>41397</v>
      </c>
      <c r="Q1691" s="28" t="s">
        <v>455</v>
      </c>
      <c r="R1691" s="16" t="s">
        <v>17789</v>
      </c>
      <c r="S1691" s="16" t="s">
        <v>16172</v>
      </c>
      <c r="T1691" s="16" t="s">
        <v>14834</v>
      </c>
      <c r="U1691" s="16" t="s">
        <v>14926</v>
      </c>
      <c r="V1691" s="16">
        <v>20</v>
      </c>
      <c r="W1691" s="16">
        <v>17</v>
      </c>
      <c r="X1691" s="16">
        <v>32</v>
      </c>
      <c r="Y1691" s="16">
        <v>45</v>
      </c>
      <c r="Z1691" s="16">
        <v>33</v>
      </c>
      <c r="AA1691" s="16">
        <v>22</v>
      </c>
      <c r="AB1691" s="16" t="s">
        <v>455</v>
      </c>
      <c r="AC1691" s="16" t="s">
        <v>455</v>
      </c>
      <c r="AD1691" s="16" t="s">
        <v>455</v>
      </c>
    </row>
    <row r="1692" spans="1:30" s="16" customFormat="1" ht="14.25" customHeight="1">
      <c r="A1692" s="16">
        <v>5900</v>
      </c>
      <c r="B1692" s="16">
        <v>5900</v>
      </c>
      <c r="C1692" s="3">
        <v>41372</v>
      </c>
      <c r="D1692" s="3">
        <v>41417</v>
      </c>
      <c r="E1692" s="16" t="s">
        <v>1307</v>
      </c>
      <c r="F1692" s="16" t="s">
        <v>14084</v>
      </c>
      <c r="G1692" s="16" t="s">
        <v>163</v>
      </c>
      <c r="H1692" s="16" t="s">
        <v>17720</v>
      </c>
      <c r="I1692" s="3">
        <v>41394</v>
      </c>
      <c r="J1692" s="16" t="s">
        <v>16173</v>
      </c>
      <c r="K1692" s="16" t="s">
        <v>16174</v>
      </c>
      <c r="L1692" s="16" t="s">
        <v>4187</v>
      </c>
      <c r="M1692" s="16" t="s">
        <v>16175</v>
      </c>
      <c r="N1692" s="16" t="s">
        <v>17790</v>
      </c>
      <c r="O1692" s="16" t="s">
        <v>12647</v>
      </c>
      <c r="P1692" s="3">
        <v>41396</v>
      </c>
      <c r="Q1692" s="28" t="s">
        <v>455</v>
      </c>
      <c r="R1692" s="16" t="s">
        <v>17721</v>
      </c>
      <c r="S1692" s="16" t="s">
        <v>16176</v>
      </c>
      <c r="T1692" s="16" t="s">
        <v>14834</v>
      </c>
      <c r="U1692" s="16" t="s">
        <v>14965</v>
      </c>
      <c r="V1692" s="16">
        <v>17</v>
      </c>
      <c r="W1692" s="16">
        <v>29</v>
      </c>
      <c r="X1692" s="16">
        <v>10</v>
      </c>
      <c r="Y1692" s="16">
        <v>42</v>
      </c>
      <c r="Z1692" s="16">
        <v>34</v>
      </c>
      <c r="AA1692" s="16">
        <v>28</v>
      </c>
      <c r="AB1692" s="16" t="s">
        <v>455</v>
      </c>
      <c r="AC1692" s="16" t="s">
        <v>455</v>
      </c>
      <c r="AD1692" s="16" t="s">
        <v>455</v>
      </c>
    </row>
    <row r="1693" spans="1:30" s="16" customFormat="1" ht="14.25" customHeight="1">
      <c r="A1693" s="16">
        <v>5899</v>
      </c>
      <c r="B1693" s="16">
        <v>5899</v>
      </c>
      <c r="C1693" s="3">
        <v>41372</v>
      </c>
      <c r="D1693" s="3">
        <v>41474</v>
      </c>
      <c r="E1693" s="16" t="s">
        <v>1307</v>
      </c>
      <c r="F1693" s="16" t="s">
        <v>14084</v>
      </c>
      <c r="G1693" s="16" t="s">
        <v>163</v>
      </c>
      <c r="H1693" s="16" t="s">
        <v>17722</v>
      </c>
      <c r="I1693" s="3">
        <v>41394</v>
      </c>
      <c r="J1693" s="16" t="s">
        <v>16177</v>
      </c>
      <c r="K1693" s="16" t="s">
        <v>20079</v>
      </c>
      <c r="L1693" s="16" t="s">
        <v>4187</v>
      </c>
      <c r="M1693" s="16" t="s">
        <v>16178</v>
      </c>
      <c r="N1693" s="16" t="s">
        <v>20080</v>
      </c>
      <c r="O1693" s="16" t="s">
        <v>20081</v>
      </c>
      <c r="P1693" s="3">
        <v>41453</v>
      </c>
      <c r="Q1693" s="16" t="s">
        <v>19924</v>
      </c>
      <c r="R1693" s="16" t="s">
        <v>17723</v>
      </c>
      <c r="S1693" s="16" t="s">
        <v>16179</v>
      </c>
      <c r="T1693" s="16" t="s">
        <v>14834</v>
      </c>
      <c r="U1693" s="16" t="s">
        <v>14926</v>
      </c>
      <c r="V1693" s="16">
        <v>17</v>
      </c>
      <c r="W1693" s="16">
        <v>38</v>
      </c>
      <c r="X1693" s="16">
        <v>48</v>
      </c>
      <c r="Y1693" s="16">
        <v>42</v>
      </c>
      <c r="Z1693" s="16">
        <v>40</v>
      </c>
      <c r="AA1693" s="16">
        <v>42</v>
      </c>
      <c r="AB1693" s="16" t="s">
        <v>455</v>
      </c>
      <c r="AC1693" s="16" t="s">
        <v>455</v>
      </c>
      <c r="AD1693" s="16" t="s">
        <v>455</v>
      </c>
    </row>
    <row r="1694" spans="1:30" s="16" customFormat="1" ht="14.25" customHeight="1">
      <c r="A1694" s="16">
        <v>5897</v>
      </c>
      <c r="B1694" s="16">
        <v>5897</v>
      </c>
      <c r="C1694" s="3">
        <v>41372</v>
      </c>
      <c r="D1694" s="3">
        <v>41417</v>
      </c>
      <c r="E1694" s="16" t="s">
        <v>1307</v>
      </c>
      <c r="F1694" s="16" t="s">
        <v>14084</v>
      </c>
      <c r="G1694" s="16" t="s">
        <v>163</v>
      </c>
      <c r="H1694" s="16" t="s">
        <v>17724</v>
      </c>
      <c r="I1694" s="3">
        <v>41394</v>
      </c>
      <c r="J1694" s="16" t="s">
        <v>16180</v>
      </c>
      <c r="K1694" s="16" t="s">
        <v>16181</v>
      </c>
      <c r="L1694" s="16" t="s">
        <v>4187</v>
      </c>
      <c r="M1694" s="16" t="s">
        <v>16182</v>
      </c>
      <c r="N1694" s="16" t="s">
        <v>17725</v>
      </c>
      <c r="O1694" s="16" t="s">
        <v>12647</v>
      </c>
      <c r="P1694" s="3">
        <v>41394</v>
      </c>
      <c r="Q1694" s="28" t="s">
        <v>455</v>
      </c>
      <c r="R1694" s="16" t="s">
        <v>17723</v>
      </c>
      <c r="S1694" s="16" t="s">
        <v>16183</v>
      </c>
      <c r="T1694" s="16" t="s">
        <v>14834</v>
      </c>
      <c r="U1694" s="16" t="s">
        <v>15044</v>
      </c>
      <c r="V1694" s="16">
        <v>17</v>
      </c>
      <c r="W1694" s="16">
        <v>42</v>
      </c>
      <c r="X1694" s="16">
        <v>15</v>
      </c>
      <c r="Y1694" s="16">
        <v>42</v>
      </c>
      <c r="Z1694" s="16">
        <v>31</v>
      </c>
      <c r="AA1694" s="16">
        <v>23</v>
      </c>
      <c r="AB1694" s="16" t="s">
        <v>455</v>
      </c>
      <c r="AC1694" s="16" t="s">
        <v>455</v>
      </c>
      <c r="AD1694" s="16" t="s">
        <v>455</v>
      </c>
    </row>
    <row r="1695" spans="1:30" s="16" customFormat="1" ht="14.25" customHeight="1">
      <c r="A1695" s="16">
        <v>5896</v>
      </c>
      <c r="B1695" s="16">
        <v>5896</v>
      </c>
      <c r="C1695" s="3">
        <v>41372</v>
      </c>
      <c r="D1695" s="3">
        <v>41417</v>
      </c>
      <c r="E1695" s="16" t="s">
        <v>1307</v>
      </c>
      <c r="F1695" s="16" t="s">
        <v>14084</v>
      </c>
      <c r="G1695" s="16" t="s">
        <v>163</v>
      </c>
      <c r="H1695" s="16" t="s">
        <v>17674</v>
      </c>
      <c r="I1695" s="3">
        <v>41393</v>
      </c>
      <c r="J1695" s="16" t="s">
        <v>16184</v>
      </c>
      <c r="K1695" s="16" t="s">
        <v>16185</v>
      </c>
      <c r="L1695" s="16" t="s">
        <v>4187</v>
      </c>
      <c r="M1695" s="16" t="s">
        <v>17726</v>
      </c>
      <c r="N1695" s="16" t="s">
        <v>17727</v>
      </c>
      <c r="O1695" s="16" t="s">
        <v>12798</v>
      </c>
      <c r="P1695" s="3">
        <v>41394</v>
      </c>
      <c r="Q1695" s="28" t="s">
        <v>455</v>
      </c>
      <c r="R1695" s="16" t="s">
        <v>17675</v>
      </c>
      <c r="S1695" s="16" t="s">
        <v>16186</v>
      </c>
      <c r="T1695" s="16" t="s">
        <v>14834</v>
      </c>
      <c r="U1695" s="16" t="s">
        <v>15831</v>
      </c>
      <c r="V1695" s="16">
        <v>17</v>
      </c>
      <c r="W1695" s="16">
        <v>41</v>
      </c>
      <c r="X1695" s="16">
        <v>9</v>
      </c>
      <c r="Y1695" s="16">
        <v>42</v>
      </c>
      <c r="Z1695" s="16">
        <v>31</v>
      </c>
      <c r="AA1695" s="16">
        <v>26</v>
      </c>
      <c r="AB1695" s="16" t="s">
        <v>455</v>
      </c>
      <c r="AC1695" s="16" t="s">
        <v>455</v>
      </c>
      <c r="AD1695" s="16" t="s">
        <v>455</v>
      </c>
    </row>
    <row r="1696" spans="1:30" s="16" customFormat="1" ht="14.25" customHeight="1">
      <c r="A1696" s="16">
        <v>5895</v>
      </c>
      <c r="B1696" s="16">
        <v>5895</v>
      </c>
      <c r="C1696" s="3">
        <v>41372</v>
      </c>
      <c r="D1696" s="3">
        <v>41421</v>
      </c>
      <c r="E1696" s="16" t="s">
        <v>1307</v>
      </c>
      <c r="F1696" s="16" t="s">
        <v>14084</v>
      </c>
      <c r="G1696" s="16" t="s">
        <v>163</v>
      </c>
      <c r="H1696" s="16" t="s">
        <v>18502</v>
      </c>
      <c r="I1696" s="3">
        <v>41393</v>
      </c>
      <c r="J1696" s="16" t="s">
        <v>16187</v>
      </c>
      <c r="K1696" s="16" t="s">
        <v>18009</v>
      </c>
      <c r="L1696" s="16" t="s">
        <v>4187</v>
      </c>
      <c r="M1696" s="16" t="s">
        <v>18010</v>
      </c>
      <c r="N1696" s="16" t="s">
        <v>18503</v>
      </c>
      <c r="O1696" s="16" t="s">
        <v>12026</v>
      </c>
      <c r="P1696" s="3">
        <v>41407</v>
      </c>
      <c r="Q1696" s="28" t="s">
        <v>18011</v>
      </c>
      <c r="R1696" s="16" t="s">
        <v>18504</v>
      </c>
      <c r="S1696" s="16" t="s">
        <v>16188</v>
      </c>
      <c r="T1696" s="16" t="s">
        <v>14834</v>
      </c>
      <c r="U1696" s="16" t="s">
        <v>15958</v>
      </c>
      <c r="V1696" s="16">
        <v>17</v>
      </c>
      <c r="W1696" s="16">
        <v>41</v>
      </c>
      <c r="X1696" s="16">
        <v>40</v>
      </c>
      <c r="Y1696" s="16">
        <v>42</v>
      </c>
      <c r="Z1696" s="16">
        <v>30</v>
      </c>
      <c r="AA1696" s="16">
        <v>37</v>
      </c>
      <c r="AB1696" s="16" t="s">
        <v>455</v>
      </c>
      <c r="AC1696" s="16" t="s">
        <v>455</v>
      </c>
      <c r="AD1696" s="16" t="s">
        <v>455</v>
      </c>
    </row>
    <row r="1697" spans="1:30" s="16" customFormat="1" ht="14.25" customHeight="1">
      <c r="A1697" s="16">
        <v>5894</v>
      </c>
      <c r="B1697" s="16">
        <v>5894</v>
      </c>
      <c r="C1697" s="3">
        <v>41372</v>
      </c>
      <c r="D1697" s="3">
        <v>41417</v>
      </c>
      <c r="E1697" s="16" t="s">
        <v>1307</v>
      </c>
      <c r="F1697" s="16" t="s">
        <v>14084</v>
      </c>
      <c r="G1697" s="16" t="s">
        <v>163</v>
      </c>
      <c r="H1697" s="16" t="s">
        <v>17728</v>
      </c>
      <c r="I1697" s="3">
        <v>41394</v>
      </c>
      <c r="J1697" s="16" t="s">
        <v>16189</v>
      </c>
      <c r="K1697" s="16" t="s">
        <v>16190</v>
      </c>
      <c r="L1697" s="16" t="s">
        <v>4187</v>
      </c>
      <c r="M1697" s="16" t="s">
        <v>16191</v>
      </c>
      <c r="N1697" s="16" t="s">
        <v>17729</v>
      </c>
      <c r="O1697" s="16" t="s">
        <v>12721</v>
      </c>
      <c r="P1697" s="3">
        <v>41400</v>
      </c>
      <c r="Q1697" s="28" t="s">
        <v>455</v>
      </c>
      <c r="R1697" s="16" t="s">
        <v>17730</v>
      </c>
      <c r="S1697" s="16" t="s">
        <v>16192</v>
      </c>
      <c r="T1697" s="16" t="s">
        <v>14834</v>
      </c>
      <c r="U1697" s="16" t="s">
        <v>14926</v>
      </c>
      <c r="V1697" s="16">
        <v>17</v>
      </c>
      <c r="W1697" s="16">
        <v>41</v>
      </c>
      <c r="X1697" s="16">
        <v>95</v>
      </c>
      <c r="Y1697" s="16">
        <v>42</v>
      </c>
      <c r="Z1697" s="16">
        <v>31</v>
      </c>
      <c r="AA1697" s="16">
        <v>37</v>
      </c>
      <c r="AB1697" s="16" t="s">
        <v>455</v>
      </c>
      <c r="AC1697" s="16" t="s">
        <v>455</v>
      </c>
      <c r="AD1697" s="16" t="s">
        <v>455</v>
      </c>
    </row>
    <row r="1698" spans="1:30" s="16" customFormat="1" ht="14.25" customHeight="1">
      <c r="A1698" s="16">
        <v>5892</v>
      </c>
      <c r="B1698" s="16">
        <v>5892</v>
      </c>
      <c r="C1698" s="3">
        <v>41372</v>
      </c>
      <c r="D1698" s="3">
        <v>41417</v>
      </c>
      <c r="E1698" s="16" t="s">
        <v>1307</v>
      </c>
      <c r="F1698" s="16" t="s">
        <v>14084</v>
      </c>
      <c r="G1698" s="16" t="s">
        <v>163</v>
      </c>
      <c r="H1698" s="16" t="s">
        <v>17676</v>
      </c>
      <c r="I1698" s="3">
        <v>41393</v>
      </c>
      <c r="J1698" s="16" t="s">
        <v>16193</v>
      </c>
      <c r="K1698" s="16" t="s">
        <v>16194</v>
      </c>
      <c r="L1698" s="16" t="s">
        <v>4187</v>
      </c>
      <c r="M1698" s="16" t="s">
        <v>16195</v>
      </c>
      <c r="N1698" s="16" t="s">
        <v>17677</v>
      </c>
      <c r="O1698" s="16" t="s">
        <v>12721</v>
      </c>
      <c r="P1698" s="3">
        <v>41394</v>
      </c>
      <c r="Q1698" s="28" t="s">
        <v>455</v>
      </c>
      <c r="R1698" s="16" t="s">
        <v>17678</v>
      </c>
      <c r="S1698" s="16" t="s">
        <v>16196</v>
      </c>
      <c r="T1698" s="16" t="s">
        <v>14834</v>
      </c>
      <c r="U1698" s="16" t="s">
        <v>15400</v>
      </c>
      <c r="V1698" s="16">
        <v>17</v>
      </c>
      <c r="W1698" s="16">
        <v>41</v>
      </c>
      <c r="X1698" s="16">
        <v>55</v>
      </c>
      <c r="Y1698" s="16">
        <v>42</v>
      </c>
      <c r="Z1698" s="16">
        <v>30</v>
      </c>
      <c r="AA1698" s="16">
        <v>85</v>
      </c>
      <c r="AB1698" s="16" t="s">
        <v>455</v>
      </c>
      <c r="AC1698" s="16" t="s">
        <v>455</v>
      </c>
      <c r="AD1698" s="16" t="s">
        <v>455</v>
      </c>
    </row>
    <row r="1699" spans="1:30" s="16" customFormat="1" ht="14.25" customHeight="1">
      <c r="A1699" s="16">
        <v>5860</v>
      </c>
      <c r="B1699" s="16">
        <v>5860</v>
      </c>
      <c r="C1699" s="3">
        <v>41372</v>
      </c>
      <c r="D1699" s="3">
        <v>41417</v>
      </c>
      <c r="E1699" s="16" t="s">
        <v>1307</v>
      </c>
      <c r="F1699" s="16" t="s">
        <v>14084</v>
      </c>
      <c r="G1699" s="16" t="s">
        <v>1738</v>
      </c>
      <c r="H1699" s="16" t="s">
        <v>18505</v>
      </c>
      <c r="I1699" s="3">
        <v>41404</v>
      </c>
      <c r="J1699" s="16" t="s">
        <v>16197</v>
      </c>
      <c r="K1699" s="16" t="s">
        <v>16198</v>
      </c>
      <c r="L1699" s="16" t="s">
        <v>4333</v>
      </c>
      <c r="M1699" s="16">
        <v>3732881566</v>
      </c>
      <c r="N1699" s="16" t="s">
        <v>18506</v>
      </c>
      <c r="O1699" s="16" t="s">
        <v>18507</v>
      </c>
      <c r="P1699" s="3">
        <v>41404</v>
      </c>
      <c r="Q1699" s="28" t="s">
        <v>455</v>
      </c>
      <c r="R1699" s="16" t="s">
        <v>18508</v>
      </c>
      <c r="S1699" s="16" t="s">
        <v>16199</v>
      </c>
      <c r="T1699" s="16" t="s">
        <v>14834</v>
      </c>
      <c r="U1699" s="16" t="s">
        <v>18318</v>
      </c>
      <c r="V1699" s="16">
        <v>19</v>
      </c>
      <c r="W1699" s="16">
        <v>56</v>
      </c>
      <c r="X1699" s="16">
        <v>90</v>
      </c>
      <c r="Y1699" s="16">
        <v>45</v>
      </c>
      <c r="Z1699" s="16">
        <v>9</v>
      </c>
      <c r="AA1699" s="16">
        <v>97</v>
      </c>
      <c r="AB1699" s="16" t="s">
        <v>455</v>
      </c>
      <c r="AC1699" s="16" t="s">
        <v>455</v>
      </c>
      <c r="AD1699" s="16" t="s">
        <v>455</v>
      </c>
    </row>
    <row r="1700" spans="1:30" s="16" customFormat="1" ht="14.25" customHeight="1">
      <c r="A1700" s="16">
        <v>5859</v>
      </c>
      <c r="B1700" s="16">
        <v>5859</v>
      </c>
      <c r="C1700" s="3">
        <v>41372</v>
      </c>
      <c r="D1700" s="3">
        <v>41417</v>
      </c>
      <c r="E1700" s="16" t="s">
        <v>1307</v>
      </c>
      <c r="F1700" s="16" t="s">
        <v>14084</v>
      </c>
      <c r="G1700" s="16" t="s">
        <v>1738</v>
      </c>
      <c r="H1700" s="16" t="s">
        <v>18478</v>
      </c>
      <c r="I1700" s="3">
        <v>41403</v>
      </c>
      <c r="J1700" s="16" t="s">
        <v>16200</v>
      </c>
      <c r="K1700" s="16" t="s">
        <v>16201</v>
      </c>
      <c r="L1700" s="16" t="s">
        <v>4333</v>
      </c>
      <c r="M1700" s="16">
        <v>3732881119</v>
      </c>
      <c r="N1700" s="16" t="s">
        <v>18509</v>
      </c>
      <c r="O1700" s="16" t="s">
        <v>15354</v>
      </c>
      <c r="P1700" s="3">
        <v>41404</v>
      </c>
      <c r="Q1700" s="28" t="s">
        <v>455</v>
      </c>
      <c r="R1700" s="16" t="s">
        <v>18479</v>
      </c>
      <c r="S1700" s="16" t="s">
        <v>16202</v>
      </c>
      <c r="T1700" s="16" t="s">
        <v>14834</v>
      </c>
      <c r="U1700" s="16" t="s">
        <v>17669</v>
      </c>
      <c r="V1700" s="16">
        <v>19</v>
      </c>
      <c r="W1700" s="16">
        <v>56</v>
      </c>
      <c r="X1700" s="16">
        <v>57</v>
      </c>
      <c r="Y1700" s="16">
        <v>45</v>
      </c>
      <c r="Z1700" s="16">
        <v>9</v>
      </c>
      <c r="AA1700" s="16">
        <v>55</v>
      </c>
      <c r="AB1700" s="16" t="s">
        <v>455</v>
      </c>
      <c r="AC1700" s="16" t="s">
        <v>455</v>
      </c>
      <c r="AD1700" s="16" t="s">
        <v>455</v>
      </c>
    </row>
    <row r="1701" spans="1:30" s="16" customFormat="1" ht="14.25" customHeight="1">
      <c r="A1701" s="16">
        <v>5861</v>
      </c>
      <c r="B1701" s="16">
        <v>5861</v>
      </c>
      <c r="C1701" s="3">
        <v>41372</v>
      </c>
      <c r="D1701" s="3">
        <v>41417</v>
      </c>
      <c r="E1701" s="16" t="s">
        <v>1307</v>
      </c>
      <c r="F1701" s="16" t="s">
        <v>14084</v>
      </c>
      <c r="G1701" s="16" t="s">
        <v>1738</v>
      </c>
      <c r="H1701" s="16" t="s">
        <v>18480</v>
      </c>
      <c r="I1701" s="3">
        <v>41403</v>
      </c>
      <c r="J1701" s="16" t="s">
        <v>20541</v>
      </c>
      <c r="K1701" s="16" t="s">
        <v>16203</v>
      </c>
      <c r="L1701" s="16" t="s">
        <v>16204</v>
      </c>
      <c r="M1701" s="16" t="s">
        <v>20542</v>
      </c>
      <c r="N1701" s="16" t="s">
        <v>18510</v>
      </c>
      <c r="O1701" s="16" t="s">
        <v>15354</v>
      </c>
      <c r="P1701" s="3">
        <v>41404</v>
      </c>
      <c r="Q1701" s="28" t="s">
        <v>455</v>
      </c>
      <c r="R1701" s="16" t="s">
        <v>18481</v>
      </c>
      <c r="S1701" s="16" t="s">
        <v>16205</v>
      </c>
      <c r="T1701" s="16" t="s">
        <v>14834</v>
      </c>
      <c r="U1701" s="16" t="s">
        <v>15850</v>
      </c>
      <c r="V1701" s="16">
        <v>19</v>
      </c>
      <c r="W1701" s="16">
        <v>56</v>
      </c>
      <c r="X1701" s="16">
        <v>54</v>
      </c>
      <c r="Y1701" s="16">
        <v>45</v>
      </c>
      <c r="Z1701" s="16">
        <v>9</v>
      </c>
      <c r="AA1701" s="16">
        <v>5</v>
      </c>
      <c r="AB1701" s="16" t="s">
        <v>455</v>
      </c>
      <c r="AC1701" s="16" t="s">
        <v>455</v>
      </c>
      <c r="AD1701" s="16" t="s">
        <v>455</v>
      </c>
    </row>
    <row r="1702" spans="1:30" s="16" customFormat="1" ht="14.25" customHeight="1">
      <c r="A1702" s="16">
        <v>5848</v>
      </c>
      <c r="B1702" s="16">
        <v>5848</v>
      </c>
      <c r="C1702" s="3">
        <v>41372</v>
      </c>
      <c r="D1702" s="3">
        <v>41417</v>
      </c>
      <c r="E1702" s="16" t="s">
        <v>1307</v>
      </c>
      <c r="F1702" s="16" t="s">
        <v>14084</v>
      </c>
      <c r="G1702" s="16" t="s">
        <v>13696</v>
      </c>
      <c r="H1702" s="16" t="s">
        <v>17639</v>
      </c>
      <c r="I1702" s="3">
        <v>41388</v>
      </c>
      <c r="J1702" s="16" t="s">
        <v>16206</v>
      </c>
      <c r="K1702" s="16" t="s">
        <v>16207</v>
      </c>
      <c r="L1702" s="16" t="s">
        <v>16208</v>
      </c>
      <c r="M1702" s="16" t="s">
        <v>16209</v>
      </c>
      <c r="N1702" s="16" t="s">
        <v>17640</v>
      </c>
      <c r="O1702" s="16" t="s">
        <v>15765</v>
      </c>
      <c r="P1702" s="3">
        <v>41388</v>
      </c>
      <c r="Q1702" s="28" t="s">
        <v>455</v>
      </c>
      <c r="R1702" s="16" t="s">
        <v>17641</v>
      </c>
      <c r="S1702" s="16" t="s">
        <v>16210</v>
      </c>
      <c r="T1702" s="16" t="s">
        <v>14834</v>
      </c>
      <c r="U1702" s="16" t="s">
        <v>15850</v>
      </c>
      <c r="V1702" s="16">
        <v>22</v>
      </c>
      <c r="W1702" s="16">
        <v>21</v>
      </c>
      <c r="X1702" s="16">
        <v>15</v>
      </c>
      <c r="Y1702" s="16">
        <v>45</v>
      </c>
      <c r="Z1702" s="16">
        <v>46</v>
      </c>
      <c r="AA1702" s="16">
        <v>27</v>
      </c>
      <c r="AB1702" s="16" t="s">
        <v>455</v>
      </c>
      <c r="AC1702" s="16" t="s">
        <v>455</v>
      </c>
      <c r="AD1702" s="16" t="s">
        <v>455</v>
      </c>
    </row>
    <row r="1703" spans="1:30" s="16" customFormat="1" ht="14.25" customHeight="1">
      <c r="A1703" s="16">
        <v>5849</v>
      </c>
      <c r="B1703" s="16">
        <v>5849</v>
      </c>
      <c r="C1703" s="3">
        <v>41372</v>
      </c>
      <c r="D1703" s="3">
        <v>41417</v>
      </c>
      <c r="E1703" s="16" t="s">
        <v>1307</v>
      </c>
      <c r="F1703" s="16" t="s">
        <v>14084</v>
      </c>
      <c r="G1703" s="16" t="s">
        <v>13696</v>
      </c>
      <c r="H1703" s="16" t="s">
        <v>17565</v>
      </c>
      <c r="I1703" s="3">
        <v>41387</v>
      </c>
      <c r="J1703" s="16" t="s">
        <v>16211</v>
      </c>
      <c r="K1703" s="16" t="s">
        <v>16212</v>
      </c>
      <c r="L1703" s="16" t="s">
        <v>16208</v>
      </c>
      <c r="M1703" s="16" t="s">
        <v>16213</v>
      </c>
      <c r="N1703" s="16" t="s">
        <v>17566</v>
      </c>
      <c r="O1703" s="16" t="s">
        <v>13090</v>
      </c>
      <c r="P1703" s="3">
        <v>41387</v>
      </c>
      <c r="Q1703" s="28" t="s">
        <v>455</v>
      </c>
      <c r="R1703" s="16" t="s">
        <v>17567</v>
      </c>
      <c r="S1703" s="16" t="s">
        <v>16214</v>
      </c>
      <c r="T1703" s="16" t="s">
        <v>14834</v>
      </c>
      <c r="U1703" s="16" t="s">
        <v>14969</v>
      </c>
      <c r="V1703" s="16">
        <v>22</v>
      </c>
      <c r="W1703" s="16">
        <v>21</v>
      </c>
      <c r="X1703" s="16">
        <v>17</v>
      </c>
      <c r="Y1703" s="16">
        <v>45</v>
      </c>
      <c r="Z1703" s="16">
        <v>46</v>
      </c>
      <c r="AA1703" s="16">
        <v>73</v>
      </c>
      <c r="AB1703" s="16" t="s">
        <v>455</v>
      </c>
      <c r="AC1703" s="16" t="s">
        <v>455</v>
      </c>
      <c r="AD1703" s="16" t="s">
        <v>455</v>
      </c>
    </row>
    <row r="1704" spans="1:30" s="16" customFormat="1" ht="14.25" customHeight="1">
      <c r="A1704" s="16">
        <v>5850</v>
      </c>
      <c r="B1704" s="16">
        <v>5850</v>
      </c>
      <c r="C1704" s="3">
        <v>41372</v>
      </c>
      <c r="D1704" s="3">
        <v>41417</v>
      </c>
      <c r="E1704" s="16" t="s">
        <v>1307</v>
      </c>
      <c r="F1704" s="16" t="s">
        <v>14084</v>
      </c>
      <c r="G1704" s="16" t="s">
        <v>13696</v>
      </c>
      <c r="H1704" s="16" t="s">
        <v>17642</v>
      </c>
      <c r="I1704" s="3">
        <v>41388</v>
      </c>
      <c r="J1704" s="16" t="s">
        <v>16215</v>
      </c>
      <c r="K1704" s="16" t="s">
        <v>16216</v>
      </c>
      <c r="L1704" s="16" t="s">
        <v>16217</v>
      </c>
      <c r="M1704" s="16" t="s">
        <v>16218</v>
      </c>
      <c r="N1704" s="16" t="s">
        <v>17643</v>
      </c>
      <c r="O1704" s="16" t="s">
        <v>15765</v>
      </c>
      <c r="P1704" s="3">
        <v>41388</v>
      </c>
      <c r="Q1704" s="28" t="s">
        <v>455</v>
      </c>
      <c r="R1704" s="16" t="s">
        <v>17644</v>
      </c>
      <c r="S1704" s="16" t="s">
        <v>16219</v>
      </c>
      <c r="T1704" s="16" t="s">
        <v>14834</v>
      </c>
      <c r="U1704" s="16" t="s">
        <v>15958</v>
      </c>
      <c r="V1704" s="16">
        <v>22</v>
      </c>
      <c r="W1704" s="16">
        <v>23</v>
      </c>
      <c r="X1704" s="16">
        <v>30</v>
      </c>
      <c r="Y1704" s="16">
        <v>45</v>
      </c>
      <c r="Z1704" s="16">
        <v>53</v>
      </c>
      <c r="AA1704" s="16">
        <v>16</v>
      </c>
      <c r="AB1704" s="16" t="s">
        <v>455</v>
      </c>
      <c r="AC1704" s="16" t="s">
        <v>455</v>
      </c>
      <c r="AD1704" s="16" t="s">
        <v>455</v>
      </c>
    </row>
    <row r="1705" spans="1:30" s="16" customFormat="1" ht="14.25" customHeight="1">
      <c r="A1705" s="16">
        <v>5842</v>
      </c>
      <c r="B1705" s="16">
        <v>5842</v>
      </c>
      <c r="C1705" s="3">
        <v>41372</v>
      </c>
      <c r="D1705" s="3">
        <v>41417</v>
      </c>
      <c r="E1705" s="16" t="s">
        <v>1307</v>
      </c>
      <c r="F1705" s="16" t="s">
        <v>14084</v>
      </c>
      <c r="G1705" s="16" t="s">
        <v>13712</v>
      </c>
      <c r="H1705" s="16" t="s">
        <v>17791</v>
      </c>
      <c r="I1705" s="3">
        <v>41397</v>
      </c>
      <c r="J1705" s="16" t="s">
        <v>16220</v>
      </c>
      <c r="K1705" s="16" t="s">
        <v>16221</v>
      </c>
      <c r="L1705" s="16" t="s">
        <v>16222</v>
      </c>
      <c r="M1705" s="16" t="s">
        <v>16223</v>
      </c>
      <c r="N1705" s="16" t="s">
        <v>17792</v>
      </c>
      <c r="O1705" s="16" t="s">
        <v>12798</v>
      </c>
      <c r="P1705" s="3">
        <v>41397</v>
      </c>
      <c r="Q1705" s="28" t="s">
        <v>455</v>
      </c>
      <c r="R1705" s="16" t="s">
        <v>17793</v>
      </c>
      <c r="S1705" s="16" t="s">
        <v>16224</v>
      </c>
      <c r="T1705" s="16" t="s">
        <v>14834</v>
      </c>
      <c r="U1705" s="16" t="s">
        <v>15850</v>
      </c>
      <c r="V1705" s="16">
        <v>17</v>
      </c>
      <c r="W1705" s="16">
        <v>42</v>
      </c>
      <c r="X1705" s="16">
        <v>11</v>
      </c>
      <c r="Y1705" s="16">
        <v>40</v>
      </c>
      <c r="Z1705" s="16">
        <v>46</v>
      </c>
      <c r="AA1705" s="16">
        <v>7</v>
      </c>
      <c r="AB1705" s="16" t="s">
        <v>455</v>
      </c>
      <c r="AC1705" s="16" t="s">
        <v>455</v>
      </c>
      <c r="AD1705" s="16" t="s">
        <v>455</v>
      </c>
    </row>
    <row r="1706" spans="1:30" s="16" customFormat="1" ht="14.25" customHeight="1">
      <c r="A1706" s="16">
        <v>5840</v>
      </c>
      <c r="B1706" s="16">
        <v>5840</v>
      </c>
      <c r="C1706" s="3">
        <v>41372</v>
      </c>
      <c r="D1706" s="3">
        <v>41417</v>
      </c>
      <c r="E1706" s="16" t="s">
        <v>1307</v>
      </c>
      <c r="F1706" s="16" t="s">
        <v>14084</v>
      </c>
      <c r="G1706" s="16" t="s">
        <v>13712</v>
      </c>
      <c r="H1706" s="16" t="s">
        <v>17794</v>
      </c>
      <c r="I1706" s="3">
        <v>41396</v>
      </c>
      <c r="J1706" s="16" t="s">
        <v>16225</v>
      </c>
      <c r="K1706" s="16" t="s">
        <v>16226</v>
      </c>
      <c r="L1706" s="16" t="s">
        <v>16222</v>
      </c>
      <c r="M1706" s="16" t="s">
        <v>16227</v>
      </c>
      <c r="N1706" s="16" t="s">
        <v>17795</v>
      </c>
      <c r="O1706" s="16" t="s">
        <v>12798</v>
      </c>
      <c r="P1706" s="3">
        <v>41397</v>
      </c>
      <c r="Q1706" s="28" t="s">
        <v>455</v>
      </c>
      <c r="R1706" s="16" t="s">
        <v>16228</v>
      </c>
      <c r="S1706" s="16" t="s">
        <v>16228</v>
      </c>
      <c r="T1706" s="16" t="s">
        <v>14834</v>
      </c>
      <c r="U1706" s="16" t="s">
        <v>15850</v>
      </c>
      <c r="V1706" s="16">
        <v>17</v>
      </c>
      <c r="W1706" s="16">
        <v>42</v>
      </c>
      <c r="X1706" s="16">
        <v>0</v>
      </c>
      <c r="Y1706" s="16">
        <v>40</v>
      </c>
      <c r="Z1706" s="16">
        <v>45</v>
      </c>
      <c r="AA1706" s="16">
        <v>56</v>
      </c>
      <c r="AB1706" s="16" t="s">
        <v>455</v>
      </c>
      <c r="AC1706" s="16" t="s">
        <v>455</v>
      </c>
      <c r="AD1706" s="16" t="s">
        <v>455</v>
      </c>
    </row>
    <row r="1707" spans="1:30" s="16" customFormat="1" ht="14.25" customHeight="1">
      <c r="A1707" s="16">
        <v>5412</v>
      </c>
      <c r="B1707" s="16">
        <v>5412</v>
      </c>
      <c r="C1707" s="3">
        <v>41372</v>
      </c>
      <c r="D1707" s="3">
        <v>41417</v>
      </c>
      <c r="E1707" s="16" t="s">
        <v>1307</v>
      </c>
      <c r="F1707" s="16" t="s">
        <v>14084</v>
      </c>
      <c r="G1707" s="16" t="s">
        <v>9021</v>
      </c>
      <c r="H1707" s="16" t="s">
        <v>17568</v>
      </c>
      <c r="I1707" s="3">
        <v>41386</v>
      </c>
      <c r="J1707" s="16" t="s">
        <v>16229</v>
      </c>
      <c r="K1707" s="16" t="s">
        <v>16230</v>
      </c>
      <c r="L1707" s="16" t="s">
        <v>9024</v>
      </c>
      <c r="M1707" s="16" t="s">
        <v>16231</v>
      </c>
      <c r="N1707" s="16" t="s">
        <v>17569</v>
      </c>
      <c r="O1707" s="16" t="s">
        <v>12647</v>
      </c>
      <c r="P1707" s="3">
        <v>41386</v>
      </c>
      <c r="Q1707" s="28" t="s">
        <v>455</v>
      </c>
      <c r="R1707" s="16" t="s">
        <v>17570</v>
      </c>
      <c r="S1707" s="16" t="s">
        <v>16232</v>
      </c>
      <c r="T1707" s="16" t="s">
        <v>14834</v>
      </c>
      <c r="U1707" s="16" t="s">
        <v>15044</v>
      </c>
      <c r="V1707" s="16">
        <v>21</v>
      </c>
      <c r="W1707" s="16">
        <v>43</v>
      </c>
      <c r="X1707" s="16">
        <v>53</v>
      </c>
      <c r="Y1707" s="16">
        <v>43</v>
      </c>
      <c r="Z1707" s="16">
        <v>4</v>
      </c>
      <c r="AA1707" s="16">
        <v>10</v>
      </c>
      <c r="AB1707" s="16" t="s">
        <v>455</v>
      </c>
      <c r="AC1707" s="16" t="s">
        <v>455</v>
      </c>
      <c r="AD1707" s="16" t="s">
        <v>455</v>
      </c>
    </row>
    <row r="1708" spans="1:30" s="16" customFormat="1" ht="14.25" customHeight="1">
      <c r="A1708" s="16">
        <v>5411</v>
      </c>
      <c r="B1708" s="16">
        <v>5411</v>
      </c>
      <c r="C1708" s="3">
        <v>41372</v>
      </c>
      <c r="D1708" s="3">
        <v>41417</v>
      </c>
      <c r="E1708" s="16" t="s">
        <v>1307</v>
      </c>
      <c r="F1708" s="16" t="s">
        <v>14084</v>
      </c>
      <c r="G1708" s="16" t="s">
        <v>9021</v>
      </c>
      <c r="H1708" s="16" t="s">
        <v>17571</v>
      </c>
      <c r="I1708" s="3">
        <v>41387</v>
      </c>
      <c r="J1708" s="16" t="s">
        <v>16233</v>
      </c>
      <c r="K1708" s="16" t="s">
        <v>16234</v>
      </c>
      <c r="L1708" s="16" t="s">
        <v>9024</v>
      </c>
      <c r="M1708" s="16" t="s">
        <v>16235</v>
      </c>
      <c r="N1708" s="16" t="s">
        <v>17572</v>
      </c>
      <c r="O1708" s="16" t="s">
        <v>12721</v>
      </c>
      <c r="P1708" s="3">
        <v>41387</v>
      </c>
      <c r="Q1708" s="28" t="s">
        <v>455</v>
      </c>
      <c r="R1708" s="16" t="s">
        <v>17573</v>
      </c>
      <c r="S1708" s="16" t="s">
        <v>16236</v>
      </c>
      <c r="T1708" s="16" t="s">
        <v>14834</v>
      </c>
      <c r="U1708" s="16" t="s">
        <v>15044</v>
      </c>
      <c r="V1708" s="16">
        <v>21</v>
      </c>
      <c r="W1708" s="16">
        <v>43</v>
      </c>
      <c r="X1708" s="16">
        <v>13</v>
      </c>
      <c r="Y1708" s="16">
        <v>43</v>
      </c>
      <c r="Z1708" s="16">
        <v>3</v>
      </c>
      <c r="AA1708" s="16">
        <v>83</v>
      </c>
      <c r="AB1708" s="16" t="s">
        <v>455</v>
      </c>
      <c r="AC1708" s="16" t="s">
        <v>455</v>
      </c>
      <c r="AD1708" s="16" t="s">
        <v>455</v>
      </c>
    </row>
    <row r="1709" spans="1:30" s="16" customFormat="1" ht="14.25" customHeight="1">
      <c r="A1709" s="16">
        <v>5410</v>
      </c>
      <c r="B1709" s="16">
        <v>5410</v>
      </c>
      <c r="C1709" s="3">
        <v>41372</v>
      </c>
      <c r="D1709" s="3">
        <v>41417</v>
      </c>
      <c r="E1709" s="16" t="s">
        <v>1307</v>
      </c>
      <c r="F1709" s="16" t="s">
        <v>14084</v>
      </c>
      <c r="G1709" s="16" t="s">
        <v>9021</v>
      </c>
      <c r="H1709" s="16" t="s">
        <v>17574</v>
      </c>
      <c r="I1709" s="3">
        <v>41387</v>
      </c>
      <c r="J1709" s="16" t="s">
        <v>16237</v>
      </c>
      <c r="K1709" s="16" t="s">
        <v>16238</v>
      </c>
      <c r="L1709" s="16" t="s">
        <v>9024</v>
      </c>
      <c r="M1709" s="16" t="s">
        <v>16239</v>
      </c>
      <c r="N1709" s="16" t="s">
        <v>17575</v>
      </c>
      <c r="O1709" s="16" t="s">
        <v>17576</v>
      </c>
      <c r="P1709" s="3">
        <v>41388</v>
      </c>
      <c r="Q1709" s="28" t="s">
        <v>455</v>
      </c>
      <c r="R1709" s="16" t="s">
        <v>17577</v>
      </c>
      <c r="S1709" s="16" t="s">
        <v>16240</v>
      </c>
      <c r="T1709" s="16" t="s">
        <v>14834</v>
      </c>
      <c r="U1709" s="16" t="s">
        <v>17564</v>
      </c>
      <c r="V1709" s="16">
        <v>21</v>
      </c>
      <c r="W1709" s="16">
        <v>42</v>
      </c>
      <c r="X1709" s="16">
        <v>57</v>
      </c>
      <c r="Y1709" s="16">
        <v>43</v>
      </c>
      <c r="Z1709" s="16">
        <v>3</v>
      </c>
      <c r="AA1709" s="16">
        <v>78</v>
      </c>
      <c r="AB1709" s="16" t="s">
        <v>455</v>
      </c>
      <c r="AC1709" s="16" t="s">
        <v>455</v>
      </c>
      <c r="AD1709" s="16" t="s">
        <v>455</v>
      </c>
    </row>
    <row r="1710" spans="1:30" s="16" customFormat="1" ht="14.25" customHeight="1">
      <c r="A1710" s="16">
        <v>5407</v>
      </c>
      <c r="B1710" s="16">
        <v>5407</v>
      </c>
      <c r="C1710" s="3">
        <v>41372</v>
      </c>
      <c r="D1710" s="3">
        <v>41417</v>
      </c>
      <c r="E1710" s="16" t="s">
        <v>1307</v>
      </c>
      <c r="F1710" s="16" t="s">
        <v>14084</v>
      </c>
      <c r="G1710" s="16" t="s">
        <v>9021</v>
      </c>
      <c r="H1710" s="16" t="s">
        <v>17578</v>
      </c>
      <c r="I1710" s="3">
        <v>41386</v>
      </c>
      <c r="J1710" s="16" t="s">
        <v>16241</v>
      </c>
      <c r="K1710" s="16" t="s">
        <v>16242</v>
      </c>
      <c r="L1710" s="16" t="s">
        <v>9024</v>
      </c>
      <c r="M1710" s="16" t="s">
        <v>16243</v>
      </c>
      <c r="N1710" s="16" t="s">
        <v>17579</v>
      </c>
      <c r="O1710" s="16" t="s">
        <v>12721</v>
      </c>
      <c r="P1710" s="3">
        <v>41386</v>
      </c>
      <c r="Q1710" s="28" t="s">
        <v>455</v>
      </c>
      <c r="R1710" s="16" t="s">
        <v>16244</v>
      </c>
      <c r="S1710" s="16" t="s">
        <v>16244</v>
      </c>
      <c r="T1710" s="16" t="s">
        <v>14834</v>
      </c>
      <c r="U1710" s="16" t="s">
        <v>14926</v>
      </c>
      <c r="V1710" s="16">
        <v>21</v>
      </c>
      <c r="W1710" s="16">
        <v>43</v>
      </c>
      <c r="X1710" s="16">
        <v>38</v>
      </c>
      <c r="Y1710" s="16">
        <v>43</v>
      </c>
      <c r="Z1710" s="16">
        <v>4</v>
      </c>
      <c r="AA1710" s="16">
        <v>28</v>
      </c>
      <c r="AB1710" s="16" t="s">
        <v>455</v>
      </c>
      <c r="AC1710" s="16" t="s">
        <v>455</v>
      </c>
      <c r="AD1710" s="16" t="s">
        <v>455</v>
      </c>
    </row>
    <row r="1711" spans="1:30" s="16" customFormat="1" ht="14.25" customHeight="1">
      <c r="A1711" s="16">
        <v>5409</v>
      </c>
      <c r="B1711" s="16">
        <v>5409</v>
      </c>
      <c r="C1711" s="3">
        <v>41372</v>
      </c>
      <c r="D1711" s="3">
        <v>41417</v>
      </c>
      <c r="E1711" s="16" t="s">
        <v>1307</v>
      </c>
      <c r="F1711" s="16" t="s">
        <v>14084</v>
      </c>
      <c r="G1711" s="16" t="s">
        <v>9021</v>
      </c>
      <c r="H1711" s="16" t="s">
        <v>17580</v>
      </c>
      <c r="I1711" s="3">
        <v>41388</v>
      </c>
      <c r="J1711" s="16" t="s">
        <v>16233</v>
      </c>
      <c r="K1711" s="16" t="s">
        <v>16245</v>
      </c>
      <c r="L1711" s="16" t="s">
        <v>9024</v>
      </c>
      <c r="M1711" s="16" t="s">
        <v>16246</v>
      </c>
      <c r="N1711" s="16" t="s">
        <v>17645</v>
      </c>
      <c r="O1711" s="16" t="s">
        <v>12721</v>
      </c>
      <c r="P1711" s="3">
        <v>41387</v>
      </c>
      <c r="Q1711" s="28" t="s">
        <v>455</v>
      </c>
      <c r="R1711" s="16" t="s">
        <v>17581</v>
      </c>
      <c r="S1711" s="16" t="s">
        <v>16247</v>
      </c>
      <c r="T1711" s="16" t="s">
        <v>14834</v>
      </c>
      <c r="U1711" s="16" t="s">
        <v>14926</v>
      </c>
      <c r="V1711" s="16">
        <v>21</v>
      </c>
      <c r="W1711" s="16">
        <v>43</v>
      </c>
      <c r="X1711" s="16">
        <v>12</v>
      </c>
      <c r="Y1711" s="16">
        <v>43</v>
      </c>
      <c r="Z1711" s="16">
        <v>4</v>
      </c>
      <c r="AA1711" s="16">
        <v>37</v>
      </c>
      <c r="AB1711" s="16" t="s">
        <v>455</v>
      </c>
      <c r="AC1711" s="16" t="s">
        <v>455</v>
      </c>
      <c r="AD1711" s="16" t="s">
        <v>455</v>
      </c>
    </row>
    <row r="1712" spans="1:30" s="16" customFormat="1" ht="14.25" customHeight="1">
      <c r="A1712" s="16">
        <v>5427</v>
      </c>
      <c r="B1712" s="16">
        <v>5427</v>
      </c>
      <c r="C1712" s="3">
        <v>41372</v>
      </c>
      <c r="D1712" s="3">
        <v>41417</v>
      </c>
      <c r="E1712" s="16" t="s">
        <v>1307</v>
      </c>
      <c r="F1712" s="16" t="s">
        <v>14084</v>
      </c>
      <c r="G1712" s="16" t="s">
        <v>13694</v>
      </c>
      <c r="H1712" s="16" t="s">
        <v>17069</v>
      </c>
      <c r="I1712" s="3">
        <v>41382</v>
      </c>
      <c r="J1712" s="16" t="s">
        <v>16248</v>
      </c>
      <c r="K1712" s="16" t="s">
        <v>16249</v>
      </c>
      <c r="L1712" s="16" t="s">
        <v>16250</v>
      </c>
      <c r="M1712" s="260">
        <v>3573.799690641918</v>
      </c>
      <c r="N1712" s="16" t="s">
        <v>17070</v>
      </c>
      <c r="O1712" s="16" t="s">
        <v>12026</v>
      </c>
      <c r="P1712" s="3">
        <v>41407</v>
      </c>
      <c r="Q1712" s="28" t="s">
        <v>455</v>
      </c>
      <c r="R1712" s="16" t="s">
        <v>17071</v>
      </c>
      <c r="S1712" s="16" t="s">
        <v>16251</v>
      </c>
      <c r="T1712" s="16" t="s">
        <v>14834</v>
      </c>
      <c r="U1712" s="16" t="s">
        <v>15958</v>
      </c>
      <c r="V1712" s="16">
        <v>20</v>
      </c>
      <c r="W1712" s="16">
        <v>8</v>
      </c>
      <c r="X1712" s="16">
        <v>52</v>
      </c>
      <c r="Y1712" s="16">
        <v>44</v>
      </c>
      <c r="Z1712" s="16">
        <v>11</v>
      </c>
      <c r="AA1712" s="16">
        <v>41</v>
      </c>
      <c r="AB1712" s="16" t="s">
        <v>455</v>
      </c>
      <c r="AC1712" s="16" t="s">
        <v>455</v>
      </c>
      <c r="AD1712" s="16" t="s">
        <v>455</v>
      </c>
    </row>
    <row r="1713" spans="1:30" s="16" customFormat="1" ht="14.25" customHeight="1">
      <c r="A1713" s="16">
        <v>5402</v>
      </c>
      <c r="B1713" s="16">
        <v>5402</v>
      </c>
      <c r="C1713" s="3">
        <v>41372</v>
      </c>
      <c r="D1713" s="3">
        <v>41417</v>
      </c>
      <c r="E1713" s="16" t="s">
        <v>1307</v>
      </c>
      <c r="F1713" s="16" t="s">
        <v>14084</v>
      </c>
      <c r="G1713" s="16" t="s">
        <v>13667</v>
      </c>
      <c r="H1713" s="16" t="s">
        <v>17796</v>
      </c>
      <c r="I1713" s="3">
        <v>41396</v>
      </c>
      <c r="J1713" s="16" t="s">
        <v>20445</v>
      </c>
      <c r="K1713" s="16" t="s">
        <v>16252</v>
      </c>
      <c r="L1713" s="16" t="s">
        <v>16253</v>
      </c>
      <c r="M1713" s="16">
        <v>3532941404</v>
      </c>
      <c r="N1713" s="16" t="s">
        <v>17797</v>
      </c>
      <c r="O1713" s="16" t="s">
        <v>13090</v>
      </c>
      <c r="P1713" s="3">
        <v>41396</v>
      </c>
      <c r="Q1713" s="28" t="s">
        <v>455</v>
      </c>
      <c r="R1713" s="16" t="s">
        <v>17798</v>
      </c>
      <c r="S1713" s="16" t="s">
        <v>16254</v>
      </c>
      <c r="T1713" s="16" t="s">
        <v>14834</v>
      </c>
      <c r="U1713" s="16" t="s">
        <v>14926</v>
      </c>
      <c r="V1713" s="16">
        <v>21</v>
      </c>
      <c r="W1713" s="16">
        <v>15</v>
      </c>
      <c r="X1713" s="16">
        <v>32</v>
      </c>
      <c r="Y1713" s="16">
        <v>46</v>
      </c>
      <c r="Z1713" s="16">
        <v>8</v>
      </c>
      <c r="AA1713" s="16">
        <v>60</v>
      </c>
      <c r="AB1713" s="16" t="s">
        <v>455</v>
      </c>
      <c r="AC1713" s="16" t="s">
        <v>455</v>
      </c>
      <c r="AD1713" s="16" t="s">
        <v>455</v>
      </c>
    </row>
    <row r="1714" spans="1:30" s="16" customFormat="1" ht="14.25" customHeight="1">
      <c r="A1714" s="16">
        <v>5400</v>
      </c>
      <c r="B1714" s="16">
        <v>5400</v>
      </c>
      <c r="C1714" s="3">
        <v>41372</v>
      </c>
      <c r="D1714" s="3">
        <v>41417</v>
      </c>
      <c r="E1714" s="16" t="s">
        <v>1307</v>
      </c>
      <c r="F1714" s="16" t="s">
        <v>14084</v>
      </c>
      <c r="G1714" s="16" t="s">
        <v>13667</v>
      </c>
      <c r="H1714" s="16" t="s">
        <v>17799</v>
      </c>
      <c r="I1714" s="3">
        <v>41396</v>
      </c>
      <c r="J1714" s="16" t="s">
        <v>20446</v>
      </c>
      <c r="K1714" s="16" t="s">
        <v>16255</v>
      </c>
      <c r="L1714" s="16" t="s">
        <v>16256</v>
      </c>
      <c r="M1714" s="16">
        <v>3532946169</v>
      </c>
      <c r="N1714" s="16" t="s">
        <v>17800</v>
      </c>
      <c r="O1714" s="16" t="s">
        <v>13462</v>
      </c>
      <c r="P1714" s="3">
        <v>41397</v>
      </c>
      <c r="Q1714" s="28" t="s">
        <v>455</v>
      </c>
      <c r="R1714" s="16" t="s">
        <v>17801</v>
      </c>
      <c r="S1714" s="16" t="s">
        <v>16258</v>
      </c>
      <c r="T1714" s="16" t="s">
        <v>14834</v>
      </c>
      <c r="U1714" s="16" t="s">
        <v>17719</v>
      </c>
      <c r="V1714" s="16">
        <v>21</v>
      </c>
      <c r="W1714" s="16">
        <v>9</v>
      </c>
      <c r="X1714" s="16">
        <v>34</v>
      </c>
      <c r="Y1714" s="16">
        <v>46</v>
      </c>
      <c r="Z1714" s="16">
        <v>5</v>
      </c>
      <c r="AA1714" s="16">
        <v>53</v>
      </c>
      <c r="AB1714" s="16" t="s">
        <v>455</v>
      </c>
      <c r="AC1714" s="16" t="s">
        <v>455</v>
      </c>
      <c r="AD1714" s="16" t="s">
        <v>455</v>
      </c>
    </row>
    <row r="1715" spans="1:30" s="16" customFormat="1" ht="14.25" customHeight="1">
      <c r="A1715" s="16">
        <v>5399</v>
      </c>
      <c r="B1715" s="16">
        <v>5399</v>
      </c>
      <c r="C1715" s="3">
        <v>41372</v>
      </c>
      <c r="D1715" s="3">
        <v>41481</v>
      </c>
      <c r="E1715" s="16" t="s">
        <v>1307</v>
      </c>
      <c r="F1715" s="16" t="s">
        <v>14084</v>
      </c>
      <c r="G1715" s="16" t="s">
        <v>13667</v>
      </c>
      <c r="H1715" s="16" t="s">
        <v>20386</v>
      </c>
      <c r="I1715" s="16">
        <v>41477</v>
      </c>
      <c r="J1715" s="16" t="s">
        <v>16259</v>
      </c>
      <c r="K1715" s="16" t="s">
        <v>20387</v>
      </c>
      <c r="L1715" s="16" t="s">
        <v>16253</v>
      </c>
      <c r="M1715" s="16" t="s">
        <v>16257</v>
      </c>
      <c r="N1715" s="16" t="s">
        <v>20388</v>
      </c>
      <c r="O1715" s="16" t="s">
        <v>14610</v>
      </c>
      <c r="P1715" s="16">
        <v>41479</v>
      </c>
      <c r="Q1715" s="16" t="s">
        <v>20389</v>
      </c>
      <c r="R1715" s="16" t="s">
        <v>4085</v>
      </c>
      <c r="S1715" s="16" t="s">
        <v>16260</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4.25" customHeight="1">
      <c r="A1716" s="16">
        <v>5398</v>
      </c>
      <c r="B1716" s="16">
        <v>5398</v>
      </c>
      <c r="C1716" s="3">
        <v>41372</v>
      </c>
      <c r="D1716" s="3">
        <v>41417</v>
      </c>
      <c r="E1716" s="16" t="s">
        <v>1307</v>
      </c>
      <c r="F1716" s="16" t="s">
        <v>14084</v>
      </c>
      <c r="G1716" s="16" t="s">
        <v>13667</v>
      </c>
      <c r="H1716" s="16" t="s">
        <v>17731</v>
      </c>
      <c r="I1716" s="3">
        <v>41396</v>
      </c>
      <c r="J1716" s="16" t="s">
        <v>16261</v>
      </c>
      <c r="K1716" s="16" t="s">
        <v>16262</v>
      </c>
      <c r="L1716" s="16" t="s">
        <v>16253</v>
      </c>
      <c r="M1716" s="16" t="s">
        <v>16257</v>
      </c>
      <c r="N1716" s="16" t="s">
        <v>17802</v>
      </c>
      <c r="O1716" s="16" t="s">
        <v>13090</v>
      </c>
      <c r="P1716" s="3">
        <v>41396</v>
      </c>
      <c r="Q1716" s="28" t="s">
        <v>455</v>
      </c>
      <c r="R1716" s="16" t="s">
        <v>17732</v>
      </c>
      <c r="S1716" s="16" t="s">
        <v>16263</v>
      </c>
      <c r="T1716" s="16" t="s">
        <v>14834</v>
      </c>
      <c r="U1716" s="16" t="s">
        <v>15400</v>
      </c>
      <c r="V1716" s="16">
        <v>21</v>
      </c>
      <c r="W1716" s="16">
        <v>15</v>
      </c>
      <c r="X1716" s="16">
        <v>32</v>
      </c>
      <c r="Y1716" s="16">
        <v>46</v>
      </c>
      <c r="Z1716" s="16">
        <v>8</v>
      </c>
      <c r="AA1716" s="16">
        <v>92</v>
      </c>
      <c r="AB1716" s="16" t="s">
        <v>455</v>
      </c>
      <c r="AC1716" s="16" t="s">
        <v>455</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17072</v>
      </c>
      <c r="K1717" s="16" t="s">
        <v>17073</v>
      </c>
      <c r="L1717" s="16" t="s">
        <v>17074</v>
      </c>
      <c r="M1717" s="16">
        <v>999999999</v>
      </c>
      <c r="N1717" s="16" t="s">
        <v>455</v>
      </c>
      <c r="O1717" s="16" t="s">
        <v>455</v>
      </c>
      <c r="P1717" s="16" t="s">
        <v>455</v>
      </c>
      <c r="Q1717" s="16" t="s">
        <v>1692</v>
      </c>
      <c r="R1717" s="16" t="s">
        <v>455</v>
      </c>
      <c r="S1717" s="16">
        <v>32132131231</v>
      </c>
      <c r="T1717" s="16" t="s">
        <v>14834</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4.25" customHeight="1">
      <c r="A1718" s="16">
        <v>5387</v>
      </c>
      <c r="B1718" s="16">
        <v>5387</v>
      </c>
      <c r="C1718" s="3">
        <v>41380</v>
      </c>
      <c r="D1718" s="3">
        <v>41425</v>
      </c>
      <c r="E1718" s="16" t="s">
        <v>1307</v>
      </c>
      <c r="F1718" s="16" t="s">
        <v>1308</v>
      </c>
      <c r="G1718" s="16" t="s">
        <v>2039</v>
      </c>
      <c r="H1718" s="16" t="s">
        <v>18482</v>
      </c>
      <c r="I1718" s="3">
        <v>41386</v>
      </c>
      <c r="J1718" s="16" t="s">
        <v>6043</v>
      </c>
      <c r="K1718" s="16" t="s">
        <v>17075</v>
      </c>
      <c r="L1718" s="16" t="s">
        <v>4436</v>
      </c>
      <c r="M1718" s="16" t="s">
        <v>17076</v>
      </c>
      <c r="N1718" s="16" t="s">
        <v>18483</v>
      </c>
      <c r="O1718" s="16" t="s">
        <v>4942</v>
      </c>
      <c r="P1718" s="3">
        <v>41404</v>
      </c>
      <c r="Q1718" s="28" t="s">
        <v>455</v>
      </c>
      <c r="R1718" s="16" t="s">
        <v>18484</v>
      </c>
      <c r="S1718" s="16" t="s">
        <v>17077</v>
      </c>
      <c r="T1718" s="16" t="s">
        <v>14834</v>
      </c>
      <c r="U1718" s="16" t="s">
        <v>15400</v>
      </c>
      <c r="V1718" s="16">
        <v>16</v>
      </c>
      <c r="W1718" s="16">
        <v>11</v>
      </c>
      <c r="X1718" s="16">
        <v>48</v>
      </c>
      <c r="Y1718" s="16">
        <v>40</v>
      </c>
      <c r="Z1718" s="16">
        <v>41</v>
      </c>
      <c r="AA1718" s="16">
        <v>58</v>
      </c>
      <c r="AB1718" s="16" t="s">
        <v>455</v>
      </c>
      <c r="AC1718" s="16" t="s">
        <v>455</v>
      </c>
      <c r="AD1718" s="16" t="s">
        <v>455</v>
      </c>
    </row>
    <row r="1719" spans="1:30" s="16" customFormat="1" ht="14.25" customHeight="1">
      <c r="A1719" s="16">
        <v>5359</v>
      </c>
      <c r="B1719" s="16">
        <v>5359</v>
      </c>
      <c r="C1719" s="3">
        <v>41380</v>
      </c>
      <c r="D1719" s="3">
        <v>41425</v>
      </c>
      <c r="E1719" s="16" t="s">
        <v>1307</v>
      </c>
      <c r="F1719" s="16" t="s">
        <v>1308</v>
      </c>
      <c r="G1719" s="16" t="s">
        <v>7789</v>
      </c>
      <c r="H1719" s="16" t="s">
        <v>17733</v>
      </c>
      <c r="I1719" s="3">
        <v>41389</v>
      </c>
      <c r="J1719" s="16" t="s">
        <v>17078</v>
      </c>
      <c r="K1719" s="16" t="s">
        <v>17079</v>
      </c>
      <c r="L1719" s="16" t="s">
        <v>7792</v>
      </c>
      <c r="M1719" s="16" t="s">
        <v>17080</v>
      </c>
      <c r="N1719" s="16" t="s">
        <v>17803</v>
      </c>
      <c r="O1719" s="16" t="s">
        <v>6137</v>
      </c>
      <c r="P1719" s="3">
        <v>41397</v>
      </c>
      <c r="Q1719" s="16" t="s">
        <v>455</v>
      </c>
      <c r="R1719" s="16" t="s">
        <v>17734</v>
      </c>
      <c r="S1719" s="16" t="s">
        <v>17081</v>
      </c>
      <c r="T1719" s="16" t="s">
        <v>14834</v>
      </c>
      <c r="U1719" s="16" t="s">
        <v>17607</v>
      </c>
      <c r="V1719" s="16">
        <v>19</v>
      </c>
      <c r="W1719" s="16">
        <v>37</v>
      </c>
      <c r="X1719" s="16">
        <v>33</v>
      </c>
      <c r="Y1719" s="16">
        <v>42</v>
      </c>
      <c r="Z1719" s="16">
        <v>13</v>
      </c>
      <c r="AA1719" s="16">
        <v>58</v>
      </c>
      <c r="AB1719" s="16" t="s">
        <v>455</v>
      </c>
      <c r="AC1719" s="16" t="s">
        <v>455</v>
      </c>
      <c r="AD1719" s="16" t="s">
        <v>455</v>
      </c>
    </row>
    <row r="1720" spans="1:30" s="16" customFormat="1" ht="14.25" customHeight="1">
      <c r="A1720" s="16">
        <v>5388</v>
      </c>
      <c r="B1720" s="16">
        <v>5388</v>
      </c>
      <c r="C1720" s="3">
        <v>41380</v>
      </c>
      <c r="D1720" s="3">
        <v>41425</v>
      </c>
      <c r="E1720" s="16" t="s">
        <v>1307</v>
      </c>
      <c r="F1720" s="16" t="s">
        <v>1308</v>
      </c>
      <c r="G1720" s="16" t="s">
        <v>2039</v>
      </c>
      <c r="H1720" s="16" t="s">
        <v>20276</v>
      </c>
      <c r="I1720" s="3">
        <v>41386</v>
      </c>
      <c r="J1720" s="16" t="s">
        <v>17082</v>
      </c>
      <c r="K1720" s="16" t="s">
        <v>17083</v>
      </c>
      <c r="L1720" s="16" t="s">
        <v>4436</v>
      </c>
      <c r="M1720" s="16" t="s">
        <v>17076</v>
      </c>
      <c r="N1720" s="16" t="s">
        <v>20447</v>
      </c>
      <c r="O1720" s="16" t="s">
        <v>20448</v>
      </c>
      <c r="P1720" s="16">
        <v>41485</v>
      </c>
      <c r="Q1720" s="28" t="s">
        <v>455</v>
      </c>
      <c r="R1720" s="16" t="s">
        <v>11483</v>
      </c>
      <c r="S1720" s="16" t="s">
        <v>17084</v>
      </c>
      <c r="T1720" s="16" t="s">
        <v>14834</v>
      </c>
      <c r="U1720" s="16" t="s">
        <v>455</v>
      </c>
      <c r="V1720" s="16">
        <v>16</v>
      </c>
      <c r="W1720" s="16">
        <v>10</v>
      </c>
      <c r="X1720" s="16">
        <v>5</v>
      </c>
      <c r="Y1720" s="16">
        <v>40</v>
      </c>
      <c r="Z1720" s="16">
        <v>41</v>
      </c>
      <c r="AA1720" s="16">
        <v>39</v>
      </c>
      <c r="AB1720" s="16" t="s">
        <v>455</v>
      </c>
      <c r="AC1720" s="16" t="s">
        <v>455</v>
      </c>
      <c r="AD1720" s="16" t="s">
        <v>455</v>
      </c>
    </row>
    <row r="1721" spans="1:30" s="16" customFormat="1" ht="14.25" customHeight="1">
      <c r="A1721" s="16">
        <v>5389</v>
      </c>
      <c r="B1721" s="16">
        <v>5389</v>
      </c>
      <c r="C1721" s="3">
        <v>41380</v>
      </c>
      <c r="D1721" s="3">
        <v>41486</v>
      </c>
      <c r="E1721" s="16" t="s">
        <v>1307</v>
      </c>
      <c r="F1721" s="16" t="s">
        <v>1308</v>
      </c>
      <c r="G1721" s="16" t="s">
        <v>2039</v>
      </c>
      <c r="H1721" s="16" t="s">
        <v>19925</v>
      </c>
      <c r="I1721" s="3">
        <v>41450</v>
      </c>
      <c r="J1721" s="16" t="s">
        <v>17085</v>
      </c>
      <c r="K1721" s="16" t="s">
        <v>17086</v>
      </c>
      <c r="L1721" s="16" t="s">
        <v>4436</v>
      </c>
      <c r="M1721" s="16" t="s">
        <v>17076</v>
      </c>
      <c r="N1721" s="16" t="s">
        <v>19926</v>
      </c>
      <c r="O1721" s="16" t="s">
        <v>12026</v>
      </c>
      <c r="P1721" s="3">
        <v>41450</v>
      </c>
      <c r="Q1721" s="16" t="s">
        <v>17679</v>
      </c>
      <c r="R1721" s="16" t="s">
        <v>19927</v>
      </c>
      <c r="S1721" s="16" t="s">
        <v>17087</v>
      </c>
      <c r="T1721" s="16" t="s">
        <v>14834</v>
      </c>
      <c r="U1721" s="16" t="s">
        <v>15044</v>
      </c>
      <c r="V1721" s="16">
        <v>16</v>
      </c>
      <c r="W1721" s="16">
        <v>10</v>
      </c>
      <c r="X1721" s="16">
        <v>28</v>
      </c>
      <c r="Y1721" s="16">
        <v>40</v>
      </c>
      <c r="Z1721" s="16">
        <v>41</v>
      </c>
      <c r="AA1721" s="16">
        <v>17</v>
      </c>
      <c r="AB1721" s="16" t="s">
        <v>455</v>
      </c>
      <c r="AC1721" s="16" t="s">
        <v>455</v>
      </c>
      <c r="AD1721" s="16" t="s">
        <v>455</v>
      </c>
    </row>
    <row r="1722" spans="1:30" s="16" customFormat="1" ht="14.25" customHeight="1">
      <c r="A1722" s="16">
        <v>5390</v>
      </c>
      <c r="B1722" s="16">
        <v>5390</v>
      </c>
      <c r="C1722" s="3">
        <v>41380</v>
      </c>
      <c r="D1722" s="3">
        <v>41426</v>
      </c>
      <c r="E1722" s="16" t="s">
        <v>1307</v>
      </c>
      <c r="F1722" s="16" t="s">
        <v>1308</v>
      </c>
      <c r="G1722" s="16" t="s">
        <v>2039</v>
      </c>
      <c r="H1722" s="16" t="s">
        <v>20449</v>
      </c>
      <c r="I1722" s="3">
        <v>41470</v>
      </c>
      <c r="J1722" s="16" t="s">
        <v>20302</v>
      </c>
      <c r="K1722" s="16" t="s">
        <v>20303</v>
      </c>
      <c r="L1722" s="16" t="s">
        <v>4436</v>
      </c>
      <c r="M1722" s="16" t="s">
        <v>17088</v>
      </c>
      <c r="N1722" s="16" t="s">
        <v>20450</v>
      </c>
      <c r="O1722" s="16" t="s">
        <v>9302</v>
      </c>
      <c r="P1722" s="16">
        <v>41485</v>
      </c>
      <c r="Q1722" s="28" t="s">
        <v>20304</v>
      </c>
      <c r="R1722" s="16" t="s">
        <v>20451</v>
      </c>
      <c r="S1722" s="16" t="s">
        <v>17089</v>
      </c>
      <c r="T1722" s="16" t="s">
        <v>14834</v>
      </c>
      <c r="U1722" s="16" t="s">
        <v>15400</v>
      </c>
      <c r="V1722" s="16">
        <v>16</v>
      </c>
      <c r="W1722" s="16">
        <v>10</v>
      </c>
      <c r="X1722" s="16">
        <v>26</v>
      </c>
      <c r="Y1722" s="16">
        <v>40</v>
      </c>
      <c r="Z1722" s="16">
        <v>41</v>
      </c>
      <c r="AA1722" s="16">
        <v>55</v>
      </c>
      <c r="AB1722" s="16" t="s">
        <v>455</v>
      </c>
      <c r="AC1722" s="16" t="s">
        <v>455</v>
      </c>
      <c r="AD1722" s="16" t="s">
        <v>455</v>
      </c>
    </row>
    <row r="1723" spans="1:30" s="16" customFormat="1" ht="14.25" customHeight="1">
      <c r="A1723" s="16">
        <v>5391</v>
      </c>
      <c r="B1723" s="16">
        <v>5391</v>
      </c>
      <c r="C1723" s="3">
        <v>41380</v>
      </c>
      <c r="D1723" s="3">
        <v>41425</v>
      </c>
      <c r="E1723" s="16" t="s">
        <v>1307</v>
      </c>
      <c r="F1723" s="16" t="s">
        <v>1308</v>
      </c>
      <c r="G1723" s="16" t="s">
        <v>2039</v>
      </c>
      <c r="H1723" s="16" t="s">
        <v>20277</v>
      </c>
      <c r="I1723" s="3">
        <v>41387</v>
      </c>
      <c r="J1723" s="16" t="s">
        <v>17090</v>
      </c>
      <c r="K1723" s="16" t="s">
        <v>17091</v>
      </c>
      <c r="L1723" s="16" t="s">
        <v>4436</v>
      </c>
      <c r="M1723" s="16" t="s">
        <v>17076</v>
      </c>
      <c r="N1723" s="16" t="s">
        <v>20278</v>
      </c>
      <c r="O1723" s="16" t="s">
        <v>9258</v>
      </c>
      <c r="P1723" s="16">
        <v>41465</v>
      </c>
      <c r="Q1723" s="16" t="s">
        <v>455</v>
      </c>
      <c r="R1723" s="16" t="s">
        <v>20279</v>
      </c>
      <c r="S1723" s="16" t="s">
        <v>17092</v>
      </c>
      <c r="T1723" s="16" t="s">
        <v>3997</v>
      </c>
      <c r="U1723" s="16" t="s">
        <v>14908</v>
      </c>
      <c r="V1723" s="16">
        <v>16</v>
      </c>
      <c r="W1723" s="16">
        <v>10</v>
      </c>
      <c r="X1723" s="16">
        <v>31</v>
      </c>
      <c r="Y1723" s="16">
        <v>40</v>
      </c>
      <c r="Z1723" s="16">
        <v>41</v>
      </c>
      <c r="AA1723" s="16">
        <v>17</v>
      </c>
      <c r="AB1723" s="16" t="s">
        <v>455</v>
      </c>
      <c r="AC1723" s="16" t="s">
        <v>455</v>
      </c>
      <c r="AD1723" s="16" t="s">
        <v>455</v>
      </c>
    </row>
    <row r="1724" spans="1:30" s="16" customFormat="1" ht="14.25" customHeight="1">
      <c r="A1724" s="16">
        <v>5392</v>
      </c>
      <c r="B1724" s="16">
        <v>5392</v>
      </c>
      <c r="C1724" s="3">
        <v>41380</v>
      </c>
      <c r="D1724" s="3">
        <v>41425</v>
      </c>
      <c r="E1724" s="16" t="s">
        <v>1307</v>
      </c>
      <c r="F1724" s="16" t="s">
        <v>1308</v>
      </c>
      <c r="G1724" s="16" t="s">
        <v>2039</v>
      </c>
      <c r="H1724" s="16" t="s">
        <v>20280</v>
      </c>
      <c r="I1724" s="3">
        <v>41388</v>
      </c>
      <c r="J1724" s="16" t="s">
        <v>17093</v>
      </c>
      <c r="K1724" s="16" t="s">
        <v>17094</v>
      </c>
      <c r="L1724" s="16" t="s">
        <v>4436</v>
      </c>
      <c r="M1724" s="16" t="s">
        <v>17088</v>
      </c>
      <c r="N1724" s="16" t="s">
        <v>20281</v>
      </c>
      <c r="O1724" s="16" t="s">
        <v>9258</v>
      </c>
      <c r="P1724" s="16">
        <v>41465</v>
      </c>
      <c r="Q1724" s="28" t="s">
        <v>455</v>
      </c>
      <c r="R1724" s="16" t="s">
        <v>20282</v>
      </c>
      <c r="S1724" s="16" t="s">
        <v>17095</v>
      </c>
      <c r="T1724" s="16" t="s">
        <v>3997</v>
      </c>
      <c r="U1724" s="16" t="s">
        <v>20283</v>
      </c>
      <c r="V1724" s="16">
        <v>16</v>
      </c>
      <c r="W1724" s="16">
        <v>10</v>
      </c>
      <c r="X1724" s="16">
        <v>44</v>
      </c>
      <c r="Y1724" s="16">
        <v>40</v>
      </c>
      <c r="Z1724" s="16">
        <v>41</v>
      </c>
      <c r="AA1724" s="16">
        <v>52</v>
      </c>
      <c r="AB1724" s="16" t="s">
        <v>455</v>
      </c>
      <c r="AC1724" s="16" t="s">
        <v>455</v>
      </c>
      <c r="AD1724" s="16" t="s">
        <v>455</v>
      </c>
    </row>
    <row r="1725" spans="1:30" s="16" customFormat="1" ht="14.25" customHeight="1">
      <c r="A1725" s="16">
        <v>5393</v>
      </c>
      <c r="B1725" s="16">
        <v>5393</v>
      </c>
      <c r="C1725" s="3">
        <v>41380</v>
      </c>
      <c r="D1725" s="3">
        <v>41426</v>
      </c>
      <c r="E1725" s="16" t="s">
        <v>1307</v>
      </c>
      <c r="F1725" s="16" t="s">
        <v>1308</v>
      </c>
      <c r="G1725" s="16" t="s">
        <v>2039</v>
      </c>
      <c r="H1725" s="16" t="s">
        <v>20284</v>
      </c>
      <c r="I1725" s="3">
        <v>41388</v>
      </c>
      <c r="J1725" s="16" t="s">
        <v>20305</v>
      </c>
      <c r="K1725" s="16" t="s">
        <v>20306</v>
      </c>
      <c r="L1725" s="16" t="s">
        <v>4436</v>
      </c>
      <c r="M1725" s="16" t="s">
        <v>17088</v>
      </c>
      <c r="N1725" s="16" t="s">
        <v>20285</v>
      </c>
      <c r="O1725" s="16" t="s">
        <v>4942</v>
      </c>
      <c r="P1725" s="16">
        <v>41467</v>
      </c>
      <c r="Q1725" s="16" t="s">
        <v>20307</v>
      </c>
      <c r="R1725" s="16" t="s">
        <v>20286</v>
      </c>
      <c r="S1725" s="16" t="s">
        <v>17096</v>
      </c>
      <c r="T1725" s="16" t="s">
        <v>14834</v>
      </c>
      <c r="U1725" s="16" t="s">
        <v>15044</v>
      </c>
      <c r="V1725" s="16">
        <v>15</v>
      </c>
      <c r="W1725" s="16">
        <v>58</v>
      </c>
      <c r="X1725" s="16">
        <v>75</v>
      </c>
      <c r="Y1725" s="16">
        <v>40</v>
      </c>
      <c r="Z1725" s="16">
        <v>53</v>
      </c>
      <c r="AA1725" s="16">
        <v>28</v>
      </c>
      <c r="AB1725" s="16" t="s">
        <v>455</v>
      </c>
      <c r="AC1725" s="16" t="s">
        <v>455</v>
      </c>
      <c r="AD1725" s="16" t="s">
        <v>455</v>
      </c>
    </row>
    <row r="1726" spans="1:30" s="16" customFormat="1" ht="14.25" customHeight="1">
      <c r="A1726" s="16">
        <v>5444</v>
      </c>
      <c r="B1726" s="16">
        <v>5444</v>
      </c>
      <c r="C1726" s="3">
        <v>41380</v>
      </c>
      <c r="D1726" s="3">
        <v>41425</v>
      </c>
      <c r="E1726" s="16" t="s">
        <v>1307</v>
      </c>
      <c r="F1726" s="16" t="s">
        <v>1308</v>
      </c>
      <c r="G1726" s="16" t="s">
        <v>13722</v>
      </c>
      <c r="H1726" s="16" t="s">
        <v>17735</v>
      </c>
      <c r="I1726" s="3">
        <v>41388</v>
      </c>
      <c r="J1726" s="16" t="s">
        <v>17097</v>
      </c>
      <c r="K1726" s="16" t="s">
        <v>17098</v>
      </c>
      <c r="L1726" s="16" t="s">
        <v>17099</v>
      </c>
      <c r="M1726" s="16" t="s">
        <v>17100</v>
      </c>
      <c r="N1726" s="16" t="s">
        <v>17736</v>
      </c>
      <c r="O1726" s="16" t="s">
        <v>4884</v>
      </c>
      <c r="P1726" s="3">
        <v>41394</v>
      </c>
      <c r="Q1726" s="28" t="s">
        <v>455</v>
      </c>
      <c r="R1726" s="16" t="s">
        <v>17737</v>
      </c>
      <c r="S1726" s="16" t="s">
        <v>17101</v>
      </c>
      <c r="T1726" s="16" t="s">
        <v>14834</v>
      </c>
      <c r="U1726" s="16" t="s">
        <v>15831</v>
      </c>
      <c r="V1726" s="16">
        <v>18</v>
      </c>
      <c r="W1726" s="16">
        <v>34</v>
      </c>
      <c r="X1726" s="16">
        <v>48</v>
      </c>
      <c r="Y1726" s="16">
        <v>49</v>
      </c>
      <c r="Z1726" s="16">
        <v>11</v>
      </c>
      <c r="AA1726" s="16">
        <v>44</v>
      </c>
      <c r="AB1726" s="16" t="s">
        <v>455</v>
      </c>
      <c r="AC1726" s="16" t="s">
        <v>455</v>
      </c>
      <c r="AD1726" s="16" t="s">
        <v>455</v>
      </c>
    </row>
    <row r="1727" spans="1:30" s="16" customFormat="1" ht="14.25" customHeight="1">
      <c r="A1727" s="16">
        <v>5446</v>
      </c>
      <c r="B1727" s="16">
        <v>5446</v>
      </c>
      <c r="C1727" s="3">
        <v>41380</v>
      </c>
      <c r="D1727" s="3">
        <v>41425</v>
      </c>
      <c r="E1727" s="16" t="s">
        <v>1307</v>
      </c>
      <c r="F1727" s="16" t="s">
        <v>1308</v>
      </c>
      <c r="G1727" s="16" t="s">
        <v>13722</v>
      </c>
      <c r="H1727" s="16" t="s">
        <v>17738</v>
      </c>
      <c r="I1727" s="3">
        <v>41388</v>
      </c>
      <c r="J1727" s="16" t="s">
        <v>17102</v>
      </c>
      <c r="K1727" s="16" t="s">
        <v>17103</v>
      </c>
      <c r="L1727" s="16" t="s">
        <v>17099</v>
      </c>
      <c r="M1727" s="16" t="s">
        <v>17104</v>
      </c>
      <c r="N1727" s="16" t="s">
        <v>17804</v>
      </c>
      <c r="O1727" s="16" t="s">
        <v>4884</v>
      </c>
      <c r="P1727" s="3">
        <v>41397</v>
      </c>
      <c r="Q1727" s="16" t="s">
        <v>455</v>
      </c>
      <c r="R1727" s="16" t="s">
        <v>17739</v>
      </c>
      <c r="S1727" s="16" t="s">
        <v>17105</v>
      </c>
      <c r="T1727" s="16" t="s">
        <v>14834</v>
      </c>
      <c r="U1727" s="16" t="s">
        <v>15400</v>
      </c>
      <c r="V1727" s="16">
        <v>18</v>
      </c>
      <c r="W1727" s="16">
        <v>35</v>
      </c>
      <c r="X1727" s="16">
        <v>2</v>
      </c>
      <c r="Y1727" s="16">
        <v>49</v>
      </c>
      <c r="Z1727" s="16">
        <v>11</v>
      </c>
      <c r="AA1727" s="16">
        <v>87</v>
      </c>
      <c r="AB1727" s="16" t="s">
        <v>455</v>
      </c>
      <c r="AC1727" s="16" t="s">
        <v>455</v>
      </c>
      <c r="AD1727" s="16" t="s">
        <v>455</v>
      </c>
    </row>
    <row r="1728" spans="1:30" s="16" customFormat="1" ht="14.25" customHeight="1">
      <c r="A1728" s="16">
        <v>5447</v>
      </c>
      <c r="B1728" s="16">
        <v>5447</v>
      </c>
      <c r="C1728" s="3">
        <v>41380</v>
      </c>
      <c r="D1728" s="3">
        <v>41425</v>
      </c>
      <c r="E1728" s="16" t="s">
        <v>1307</v>
      </c>
      <c r="F1728" s="16" t="s">
        <v>14084</v>
      </c>
      <c r="G1728" s="16" t="s">
        <v>2155</v>
      </c>
      <c r="H1728" s="16" t="s">
        <v>18578</v>
      </c>
      <c r="I1728" s="3">
        <v>41409</v>
      </c>
      <c r="J1728" s="16" t="s">
        <v>17106</v>
      </c>
      <c r="K1728" s="16" t="s">
        <v>17107</v>
      </c>
      <c r="L1728" s="16" t="s">
        <v>4450</v>
      </c>
      <c r="M1728" s="16" t="s">
        <v>17108</v>
      </c>
      <c r="N1728" s="16" t="s">
        <v>18579</v>
      </c>
      <c r="O1728" s="16" t="s">
        <v>15354</v>
      </c>
      <c r="P1728" s="3">
        <v>41409</v>
      </c>
      <c r="Q1728" s="28" t="s">
        <v>455</v>
      </c>
      <c r="R1728" s="16" t="s">
        <v>18580</v>
      </c>
      <c r="S1728" s="16" t="s">
        <v>17109</v>
      </c>
      <c r="T1728" s="16" t="s">
        <v>14834</v>
      </c>
      <c r="U1728" s="16" t="s">
        <v>15850</v>
      </c>
      <c r="V1728" s="16">
        <v>20</v>
      </c>
      <c r="W1728" s="16">
        <v>26</v>
      </c>
      <c r="X1728" s="16">
        <v>43</v>
      </c>
      <c r="Y1728" s="16">
        <v>44</v>
      </c>
      <c r="Z1728" s="16">
        <v>46</v>
      </c>
      <c r="AA1728" s="16">
        <v>27</v>
      </c>
      <c r="AB1728" s="16" t="s">
        <v>455</v>
      </c>
      <c r="AC1728" s="16" t="s">
        <v>455</v>
      </c>
      <c r="AD1728" s="16" t="s">
        <v>455</v>
      </c>
    </row>
    <row r="1729" spans="1:30" s="16" customFormat="1" ht="14.25" customHeight="1">
      <c r="A1729" s="16">
        <v>5448</v>
      </c>
      <c r="B1729" s="16">
        <v>5448</v>
      </c>
      <c r="C1729" s="3">
        <v>41380</v>
      </c>
      <c r="D1729" s="3">
        <v>41425</v>
      </c>
      <c r="E1729" s="16" t="s">
        <v>1307</v>
      </c>
      <c r="F1729" s="16" t="s">
        <v>14084</v>
      </c>
      <c r="G1729" s="16" t="s">
        <v>2155</v>
      </c>
      <c r="H1729" s="16" t="s">
        <v>18581</v>
      </c>
      <c r="I1729" s="3">
        <v>41409</v>
      </c>
      <c r="J1729" s="16" t="s">
        <v>17110</v>
      </c>
      <c r="K1729" s="16" t="s">
        <v>17111</v>
      </c>
      <c r="L1729" s="16" t="s">
        <v>4450</v>
      </c>
      <c r="M1729" s="16" t="s">
        <v>17112</v>
      </c>
      <c r="N1729" s="16" t="s">
        <v>18582</v>
      </c>
      <c r="O1729" s="16" t="s">
        <v>15354</v>
      </c>
      <c r="P1729" s="3">
        <v>41410</v>
      </c>
      <c r="Q1729" s="16" t="s">
        <v>455</v>
      </c>
      <c r="R1729" s="16" t="s">
        <v>18583</v>
      </c>
      <c r="S1729" s="16" t="s">
        <v>17113</v>
      </c>
      <c r="T1729" s="16" t="s">
        <v>14834</v>
      </c>
      <c r="U1729" s="16" t="s">
        <v>15850</v>
      </c>
      <c r="V1729" s="16">
        <v>20</v>
      </c>
      <c r="W1729" s="16">
        <v>26</v>
      </c>
      <c r="X1729" s="16">
        <v>22</v>
      </c>
      <c r="Y1729" s="16">
        <v>44</v>
      </c>
      <c r="Z1729" s="16">
        <v>46</v>
      </c>
      <c r="AA1729" s="16">
        <v>44</v>
      </c>
      <c r="AB1729" s="16" t="s">
        <v>455</v>
      </c>
      <c r="AC1729" s="16" t="s">
        <v>455</v>
      </c>
      <c r="AD1729" s="16" t="s">
        <v>455</v>
      </c>
    </row>
    <row r="1730" spans="1:30" s="16" customFormat="1" ht="14.25" customHeight="1">
      <c r="A1730" s="16">
        <v>5449</v>
      </c>
      <c r="B1730" s="16">
        <v>5449</v>
      </c>
      <c r="C1730" s="3">
        <v>41380</v>
      </c>
      <c r="D1730" s="3">
        <v>41425</v>
      </c>
      <c r="E1730" s="16" t="s">
        <v>1307</v>
      </c>
      <c r="F1730" s="16" t="s">
        <v>14084</v>
      </c>
      <c r="G1730" s="16" t="s">
        <v>2155</v>
      </c>
      <c r="H1730" s="16" t="s">
        <v>18584</v>
      </c>
      <c r="I1730" s="3">
        <v>41410</v>
      </c>
      <c r="J1730" s="16" t="s">
        <v>17114</v>
      </c>
      <c r="K1730" s="16" t="s">
        <v>17115</v>
      </c>
      <c r="L1730" s="16" t="s">
        <v>4450</v>
      </c>
      <c r="M1730" s="16" t="s">
        <v>17116</v>
      </c>
      <c r="N1730" s="16" t="s">
        <v>18585</v>
      </c>
      <c r="O1730" s="16" t="s">
        <v>12723</v>
      </c>
      <c r="P1730" s="3">
        <v>41410</v>
      </c>
      <c r="Q1730" s="28" t="s">
        <v>455</v>
      </c>
      <c r="R1730" s="16" t="s">
        <v>18586</v>
      </c>
      <c r="S1730" s="16" t="s">
        <v>17117</v>
      </c>
      <c r="T1730" s="16" t="s">
        <v>14834</v>
      </c>
      <c r="U1730" s="16" t="s">
        <v>18587</v>
      </c>
      <c r="V1730" s="16">
        <v>20</v>
      </c>
      <c r="W1730" s="16">
        <v>26</v>
      </c>
      <c r="X1730" s="16">
        <v>20</v>
      </c>
      <c r="Y1730" s="16">
        <v>44</v>
      </c>
      <c r="Z1730" s="16">
        <v>45</v>
      </c>
      <c r="AA1730" s="16">
        <v>75</v>
      </c>
      <c r="AB1730" s="16" t="s">
        <v>455</v>
      </c>
      <c r="AC1730" s="16" t="s">
        <v>455</v>
      </c>
      <c r="AD1730" s="16" t="s">
        <v>455</v>
      </c>
    </row>
    <row r="1731" spans="1:30" s="16" customFormat="1" ht="14.25" customHeight="1">
      <c r="A1731" s="16">
        <v>5450</v>
      </c>
      <c r="B1731" s="16">
        <v>5450</v>
      </c>
      <c r="C1731" s="3">
        <v>41380</v>
      </c>
      <c r="D1731" s="3">
        <v>41466</v>
      </c>
      <c r="E1731" s="16" t="s">
        <v>1307</v>
      </c>
      <c r="F1731" s="16" t="s">
        <v>14084</v>
      </c>
      <c r="G1731" s="16" t="s">
        <v>2155</v>
      </c>
      <c r="H1731" s="16" t="s">
        <v>19928</v>
      </c>
      <c r="I1731" s="3">
        <v>41450</v>
      </c>
      <c r="J1731" s="16" t="s">
        <v>17118</v>
      </c>
      <c r="K1731" s="16" t="s">
        <v>17119</v>
      </c>
      <c r="L1731" s="16" t="s">
        <v>4450</v>
      </c>
      <c r="M1731" s="16" t="s">
        <v>17120</v>
      </c>
      <c r="N1731" s="16" t="s">
        <v>19929</v>
      </c>
      <c r="O1731" s="16" t="s">
        <v>19362</v>
      </c>
      <c r="P1731" s="3">
        <v>41452</v>
      </c>
      <c r="Q1731" s="28" t="s">
        <v>19930</v>
      </c>
      <c r="R1731" s="16" t="s">
        <v>19931</v>
      </c>
      <c r="S1731" s="16" t="s">
        <v>17121</v>
      </c>
      <c r="T1731" s="16" t="s">
        <v>14834</v>
      </c>
      <c r="U1731" s="16" t="s">
        <v>18318</v>
      </c>
      <c r="V1731" s="16">
        <v>20</v>
      </c>
      <c r="W1731" s="16">
        <v>26</v>
      </c>
      <c r="X1731" s="16">
        <v>22</v>
      </c>
      <c r="Y1731" s="16">
        <v>44</v>
      </c>
      <c r="Z1731" s="16">
        <v>45</v>
      </c>
      <c r="AA1731" s="16">
        <v>53</v>
      </c>
      <c r="AB1731" s="16" t="s">
        <v>455</v>
      </c>
      <c r="AC1731" s="16" t="s">
        <v>455</v>
      </c>
      <c r="AD1731" s="16" t="s">
        <v>455</v>
      </c>
    </row>
    <row r="1732" spans="1:30" s="16" customFormat="1" ht="14.25" customHeight="1">
      <c r="A1732" s="16">
        <v>5497</v>
      </c>
      <c r="B1732" s="16">
        <v>5497</v>
      </c>
      <c r="C1732" s="3">
        <v>41380</v>
      </c>
      <c r="D1732" s="3">
        <v>41425</v>
      </c>
      <c r="E1732" s="16" t="s">
        <v>1307</v>
      </c>
      <c r="F1732" s="16" t="s">
        <v>1308</v>
      </c>
      <c r="G1732" s="16" t="s">
        <v>7782</v>
      </c>
      <c r="H1732" s="16" t="s">
        <v>18285</v>
      </c>
      <c r="I1732" s="3">
        <v>41388</v>
      </c>
      <c r="J1732" s="16" t="s">
        <v>17122</v>
      </c>
      <c r="K1732" s="16" t="s">
        <v>17123</v>
      </c>
      <c r="L1732" s="16" t="s">
        <v>7784</v>
      </c>
      <c r="M1732" s="16" t="s">
        <v>17124</v>
      </c>
      <c r="N1732" s="16" t="s">
        <v>18286</v>
      </c>
      <c r="O1732" s="16" t="s">
        <v>7205</v>
      </c>
      <c r="P1732" s="3">
        <v>41401</v>
      </c>
      <c r="Q1732" s="28" t="s">
        <v>455</v>
      </c>
      <c r="R1732" s="16" t="s">
        <v>18287</v>
      </c>
      <c r="S1732" s="16" t="s">
        <v>17125</v>
      </c>
      <c r="T1732" s="16" t="s">
        <v>14834</v>
      </c>
      <c r="U1732" s="16" t="s">
        <v>17607</v>
      </c>
      <c r="V1732" s="16">
        <v>18</v>
      </c>
      <c r="W1732" s="16">
        <v>46</v>
      </c>
      <c r="X1732" s="16">
        <v>44</v>
      </c>
      <c r="Y1732" s="16">
        <v>42</v>
      </c>
      <c r="Z1732" s="16">
        <v>36</v>
      </c>
      <c r="AA1732" s="16">
        <v>42</v>
      </c>
      <c r="AB1732" s="16" t="s">
        <v>455</v>
      </c>
      <c r="AC1732" s="16" t="s">
        <v>455</v>
      </c>
      <c r="AD1732" s="16" t="s">
        <v>455</v>
      </c>
    </row>
    <row r="1733" spans="1:30" s="16" customFormat="1" ht="14.25" customHeight="1">
      <c r="A1733" s="16">
        <v>5498</v>
      </c>
      <c r="B1733" s="16">
        <v>5498</v>
      </c>
      <c r="C1733" s="3">
        <v>41380</v>
      </c>
      <c r="D1733" s="3">
        <v>41425</v>
      </c>
      <c r="E1733" s="16" t="s">
        <v>1307</v>
      </c>
      <c r="F1733" s="16" t="s">
        <v>1308</v>
      </c>
      <c r="G1733" s="16" t="s">
        <v>7782</v>
      </c>
      <c r="H1733" s="16" t="s">
        <v>18288</v>
      </c>
      <c r="I1733" s="3">
        <v>41388</v>
      </c>
      <c r="J1733" s="16" t="s">
        <v>17122</v>
      </c>
      <c r="K1733" s="16" t="s">
        <v>18289</v>
      </c>
      <c r="L1733" s="16" t="s">
        <v>7784</v>
      </c>
      <c r="M1733" s="16" t="s">
        <v>17126</v>
      </c>
      <c r="N1733" s="16" t="s">
        <v>18290</v>
      </c>
      <c r="O1733" s="16" t="s">
        <v>7205</v>
      </c>
      <c r="P1733" s="3">
        <v>41402</v>
      </c>
      <c r="Q1733" s="28" t="s">
        <v>455</v>
      </c>
      <c r="R1733" s="16" t="s">
        <v>18291</v>
      </c>
      <c r="S1733" s="16" t="s">
        <v>17127</v>
      </c>
      <c r="T1733" s="16" t="s">
        <v>14834</v>
      </c>
      <c r="U1733" s="16" t="s">
        <v>18292</v>
      </c>
      <c r="V1733" s="16">
        <v>18</v>
      </c>
      <c r="W1733" s="16">
        <v>48</v>
      </c>
      <c r="X1733" s="16">
        <v>0</v>
      </c>
      <c r="Y1733" s="16">
        <v>42</v>
      </c>
      <c r="Z1733" s="16">
        <v>36</v>
      </c>
      <c r="AA1733" s="16">
        <v>43</v>
      </c>
      <c r="AB1733" s="16" t="s">
        <v>455</v>
      </c>
      <c r="AC1733" s="16" t="s">
        <v>455</v>
      </c>
      <c r="AD1733" s="16" t="s">
        <v>455</v>
      </c>
    </row>
    <row r="1734" spans="1:30" s="16" customFormat="1" ht="14.25" customHeight="1">
      <c r="A1734" s="16">
        <v>5504</v>
      </c>
      <c r="B1734" s="16">
        <v>5504</v>
      </c>
      <c r="C1734" s="3">
        <v>41380</v>
      </c>
      <c r="D1734" s="3">
        <v>41425</v>
      </c>
      <c r="E1734" s="16" t="s">
        <v>1307</v>
      </c>
      <c r="F1734" s="16" t="s">
        <v>1308</v>
      </c>
      <c r="G1734" s="16" t="s">
        <v>13726</v>
      </c>
      <c r="H1734" s="16" t="s">
        <v>17805</v>
      </c>
      <c r="I1734" s="3">
        <v>41388</v>
      </c>
      <c r="J1734" s="16" t="s">
        <v>17128</v>
      </c>
      <c r="K1734" s="16" t="s">
        <v>17129</v>
      </c>
      <c r="L1734" s="16" t="s">
        <v>17130</v>
      </c>
      <c r="M1734" s="16" t="s">
        <v>17131</v>
      </c>
      <c r="N1734" s="16" t="s">
        <v>17806</v>
      </c>
      <c r="O1734" s="16" t="s">
        <v>7205</v>
      </c>
      <c r="P1734" s="3">
        <v>41397</v>
      </c>
      <c r="Q1734" s="28" t="s">
        <v>455</v>
      </c>
      <c r="R1734" s="16" t="s">
        <v>17807</v>
      </c>
      <c r="S1734" s="16" t="s">
        <v>17132</v>
      </c>
      <c r="T1734" s="16" t="s">
        <v>14834</v>
      </c>
      <c r="U1734" s="16" t="s">
        <v>17607</v>
      </c>
      <c r="V1734" s="16">
        <v>18</v>
      </c>
      <c r="W1734" s="16">
        <v>13</v>
      </c>
      <c r="X1734" s="16">
        <v>54</v>
      </c>
      <c r="Y1734" s="16">
        <v>42</v>
      </c>
      <c r="Z1734" s="16">
        <v>50</v>
      </c>
      <c r="AA1734" s="16">
        <v>28</v>
      </c>
      <c r="AB1734" s="16" t="s">
        <v>455</v>
      </c>
      <c r="AC1734" s="16" t="s">
        <v>455</v>
      </c>
      <c r="AD1734" s="16" t="s">
        <v>455</v>
      </c>
    </row>
    <row r="1735" spans="1:30" s="16" customFormat="1" ht="14.25" customHeight="1">
      <c r="A1735" s="16">
        <v>5505</v>
      </c>
      <c r="B1735" s="16">
        <v>5505</v>
      </c>
      <c r="C1735" s="3">
        <v>41380</v>
      </c>
      <c r="D1735" s="3">
        <v>41425</v>
      </c>
      <c r="E1735" s="16" t="s">
        <v>1307</v>
      </c>
      <c r="F1735" s="16" t="s">
        <v>1308</v>
      </c>
      <c r="G1735" s="16" t="s">
        <v>13724</v>
      </c>
      <c r="H1735" s="16" t="s">
        <v>17740</v>
      </c>
      <c r="I1735" s="3">
        <v>41388</v>
      </c>
      <c r="J1735" s="16" t="s">
        <v>17133</v>
      </c>
      <c r="K1735" s="16" t="s">
        <v>17134</v>
      </c>
      <c r="L1735" s="16" t="s">
        <v>17135</v>
      </c>
      <c r="M1735" s="16" t="s">
        <v>17136</v>
      </c>
      <c r="N1735" s="16" t="s">
        <v>17741</v>
      </c>
      <c r="O1735" s="16" t="s">
        <v>4593</v>
      </c>
      <c r="P1735" s="3">
        <v>41394</v>
      </c>
      <c r="Q1735" s="28" t="s">
        <v>455</v>
      </c>
      <c r="R1735" s="16" t="s">
        <v>17742</v>
      </c>
      <c r="S1735" s="16" t="s">
        <v>17137</v>
      </c>
      <c r="T1735" s="16" t="s">
        <v>3997</v>
      </c>
      <c r="U1735" s="16" t="s">
        <v>14908</v>
      </c>
      <c r="V1735" s="16">
        <v>20</v>
      </c>
      <c r="W1735" s="16">
        <v>2</v>
      </c>
      <c r="X1735" s="16">
        <v>60</v>
      </c>
      <c r="Y1735" s="16">
        <v>41</v>
      </c>
      <c r="Z1735" s="16">
        <v>41</v>
      </c>
      <c r="AA1735" s="16">
        <v>33</v>
      </c>
      <c r="AB1735" s="16" t="s">
        <v>455</v>
      </c>
      <c r="AC1735" s="16" t="s">
        <v>455</v>
      </c>
      <c r="AD1735" s="16" t="s">
        <v>455</v>
      </c>
    </row>
    <row r="1736" spans="1:30" s="16" customFormat="1" ht="14.25" customHeight="1">
      <c r="A1736" s="16">
        <v>5519</v>
      </c>
      <c r="B1736" s="16">
        <v>5519</v>
      </c>
      <c r="C1736" s="3">
        <v>41380</v>
      </c>
      <c r="D1736" s="3">
        <v>41425</v>
      </c>
      <c r="E1736" s="16" t="s">
        <v>1307</v>
      </c>
      <c r="F1736" s="16" t="s">
        <v>1308</v>
      </c>
      <c r="G1736" s="16" t="s">
        <v>13754</v>
      </c>
      <c r="H1736" s="16" t="s">
        <v>19932</v>
      </c>
      <c r="I1736" s="3">
        <v>41388</v>
      </c>
      <c r="J1736" s="16" t="s">
        <v>17138</v>
      </c>
      <c r="K1736" s="16" t="s">
        <v>17139</v>
      </c>
      <c r="L1736" s="16" t="s">
        <v>17140</v>
      </c>
      <c r="M1736" s="16" t="s">
        <v>17141</v>
      </c>
      <c r="N1736" s="16" t="s">
        <v>20082</v>
      </c>
      <c r="O1736" s="16" t="s">
        <v>20049</v>
      </c>
      <c r="P1736" s="3">
        <v>41453</v>
      </c>
      <c r="Q1736" s="28" t="s">
        <v>455</v>
      </c>
      <c r="R1736" s="16" t="s">
        <v>19933</v>
      </c>
      <c r="S1736" s="16" t="s">
        <v>17142</v>
      </c>
      <c r="T1736" s="16" t="s">
        <v>14834</v>
      </c>
      <c r="U1736" s="16" t="s">
        <v>18318</v>
      </c>
      <c r="V1736" s="16">
        <v>20</v>
      </c>
      <c r="W1736" s="16">
        <v>7</v>
      </c>
      <c r="X1736" s="16">
        <v>23</v>
      </c>
      <c r="Y1736" s="16">
        <v>41</v>
      </c>
      <c r="Z1736" s="16">
        <v>47</v>
      </c>
      <c r="AA1736" s="16">
        <v>46</v>
      </c>
      <c r="AB1736" s="16" t="s">
        <v>455</v>
      </c>
      <c r="AC1736" s="16" t="s">
        <v>455</v>
      </c>
      <c r="AD1736" s="16" t="s">
        <v>455</v>
      </c>
    </row>
    <row r="1737" spans="1:30" s="16" customFormat="1" ht="14.25" customHeight="1">
      <c r="A1737" s="16">
        <v>5520</v>
      </c>
      <c r="B1737" s="16">
        <v>5520</v>
      </c>
      <c r="C1737" s="3">
        <v>41380</v>
      </c>
      <c r="D1737" s="3">
        <v>41425</v>
      </c>
      <c r="E1737" s="16" t="s">
        <v>1307</v>
      </c>
      <c r="F1737" s="16" t="s">
        <v>1308</v>
      </c>
      <c r="G1737" s="16" t="s">
        <v>13754</v>
      </c>
      <c r="H1737" s="16" t="s">
        <v>20811</v>
      </c>
      <c r="I1737" s="3">
        <v>41388</v>
      </c>
      <c r="J1737" s="16" t="s">
        <v>17143</v>
      </c>
      <c r="K1737" s="16" t="s">
        <v>17582</v>
      </c>
      <c r="L1737" s="16" t="s">
        <v>17140</v>
      </c>
      <c r="M1737" s="16" t="s">
        <v>17144</v>
      </c>
      <c r="N1737" s="16" t="s">
        <v>19934</v>
      </c>
      <c r="O1737" s="16" t="s">
        <v>19935</v>
      </c>
      <c r="P1737" s="3">
        <v>41452</v>
      </c>
      <c r="Q1737" s="28" t="s">
        <v>455</v>
      </c>
      <c r="R1737" s="16" t="s">
        <v>4085</v>
      </c>
      <c r="S1737" s="16" t="s">
        <v>17145</v>
      </c>
      <c r="T1737" s="16" t="s">
        <v>14834</v>
      </c>
      <c r="U1737" s="16" t="s">
        <v>17564</v>
      </c>
      <c r="V1737" s="16">
        <v>20</v>
      </c>
      <c r="W1737" s="16">
        <v>12</v>
      </c>
      <c r="X1737" s="16">
        <v>29</v>
      </c>
      <c r="Y1737" s="16">
        <v>41</v>
      </c>
      <c r="Z1737" s="16">
        <v>47</v>
      </c>
      <c r="AA1737" s="16">
        <v>27</v>
      </c>
      <c r="AB1737" s="16" t="s">
        <v>455</v>
      </c>
      <c r="AC1737" s="16" t="s">
        <v>455</v>
      </c>
      <c r="AD1737" s="16" t="s">
        <v>455</v>
      </c>
    </row>
    <row r="1738" spans="1:30" s="16" customFormat="1" ht="14.25" customHeight="1">
      <c r="A1738" s="16">
        <v>5521</v>
      </c>
      <c r="B1738" s="16">
        <v>5521</v>
      </c>
      <c r="C1738" s="3">
        <v>41380</v>
      </c>
      <c r="D1738" s="3">
        <v>41425</v>
      </c>
      <c r="E1738" s="16" t="s">
        <v>1307</v>
      </c>
      <c r="F1738" s="16" t="s">
        <v>1308</v>
      </c>
      <c r="G1738" s="16" t="s">
        <v>13754</v>
      </c>
      <c r="H1738" s="16" t="s">
        <v>19936</v>
      </c>
      <c r="I1738" s="3">
        <v>41389</v>
      </c>
      <c r="J1738" s="16" t="s">
        <v>17146</v>
      </c>
      <c r="K1738" s="16" t="s">
        <v>17583</v>
      </c>
      <c r="L1738" s="16" t="s">
        <v>17147</v>
      </c>
      <c r="M1738" s="16" t="s">
        <v>17141</v>
      </c>
      <c r="N1738" s="16" t="s">
        <v>20083</v>
      </c>
      <c r="O1738" s="16" t="s">
        <v>20084</v>
      </c>
      <c r="P1738" s="3">
        <v>41453</v>
      </c>
      <c r="Q1738" s="28" t="s">
        <v>455</v>
      </c>
      <c r="R1738" s="16" t="s">
        <v>19937</v>
      </c>
      <c r="S1738" s="16" t="s">
        <v>17148</v>
      </c>
      <c r="T1738" s="16" t="s">
        <v>14834</v>
      </c>
      <c r="U1738" s="16" t="s">
        <v>15400</v>
      </c>
      <c r="V1738" s="16">
        <v>20</v>
      </c>
      <c r="W1738" s="16">
        <v>12</v>
      </c>
      <c r="X1738" s="16">
        <v>13</v>
      </c>
      <c r="Y1738" s="16">
        <v>41</v>
      </c>
      <c r="Z1738" s="16">
        <v>47</v>
      </c>
      <c r="AA1738" s="16">
        <v>98</v>
      </c>
      <c r="AB1738" s="16" t="s">
        <v>455</v>
      </c>
      <c r="AC1738" s="16" t="s">
        <v>455</v>
      </c>
      <c r="AD1738" s="16" t="s">
        <v>455</v>
      </c>
    </row>
    <row r="1739" spans="1:30" s="16" customFormat="1" ht="14.25" customHeight="1">
      <c r="A1739" s="16">
        <v>5651</v>
      </c>
      <c r="B1739" s="16">
        <v>5651</v>
      </c>
      <c r="C1739" s="3">
        <v>41380</v>
      </c>
      <c r="D1739" s="3">
        <v>41425</v>
      </c>
      <c r="E1739" s="16" t="s">
        <v>1307</v>
      </c>
      <c r="F1739" s="16" t="s">
        <v>1308</v>
      </c>
      <c r="G1739" s="16" t="s">
        <v>7794</v>
      </c>
      <c r="H1739" s="16" t="s">
        <v>17743</v>
      </c>
      <c r="I1739" s="3">
        <v>41388</v>
      </c>
      <c r="J1739" s="16" t="s">
        <v>17149</v>
      </c>
      <c r="K1739" s="16" t="s">
        <v>17150</v>
      </c>
      <c r="L1739" s="16" t="s">
        <v>7796</v>
      </c>
      <c r="M1739" s="16" t="s">
        <v>17151</v>
      </c>
      <c r="N1739" s="16" t="s">
        <v>17744</v>
      </c>
      <c r="O1739" s="16" t="s">
        <v>17710</v>
      </c>
      <c r="P1739" s="3">
        <v>41396</v>
      </c>
      <c r="Q1739" s="28" t="s">
        <v>455</v>
      </c>
      <c r="R1739" s="16" t="s">
        <v>17745</v>
      </c>
      <c r="S1739" s="16" t="s">
        <v>17152</v>
      </c>
      <c r="T1739" s="16" t="s">
        <v>14834</v>
      </c>
      <c r="U1739" s="16" t="s">
        <v>14926</v>
      </c>
      <c r="V1739" s="16">
        <v>20</v>
      </c>
      <c r="W1739" s="16">
        <v>38</v>
      </c>
      <c r="X1739" s="16">
        <v>78</v>
      </c>
      <c r="Y1739" s="16">
        <v>41</v>
      </c>
      <c r="Z1739" s="16">
        <v>54</v>
      </c>
      <c r="AA1739" s="16">
        <v>53</v>
      </c>
      <c r="AB1739" s="16" t="s">
        <v>455</v>
      </c>
      <c r="AC1739" s="16" t="s">
        <v>455</v>
      </c>
      <c r="AD1739" s="16" t="s">
        <v>455</v>
      </c>
    </row>
    <row r="1740" spans="1:30" s="16" customFormat="1" ht="14.25" customHeight="1">
      <c r="A1740" s="16">
        <v>5652</v>
      </c>
      <c r="B1740" s="16">
        <v>5652</v>
      </c>
      <c r="C1740" s="3">
        <v>41380</v>
      </c>
      <c r="D1740" s="3">
        <v>41425</v>
      </c>
      <c r="E1740" s="16" t="s">
        <v>1307</v>
      </c>
      <c r="F1740" s="16" t="s">
        <v>1308</v>
      </c>
      <c r="G1740" s="16" t="s">
        <v>7794</v>
      </c>
      <c r="H1740" s="16" t="s">
        <v>17808</v>
      </c>
      <c r="I1740" s="3">
        <v>41388</v>
      </c>
      <c r="J1740" s="16" t="s">
        <v>17153</v>
      </c>
      <c r="K1740" s="16" t="s">
        <v>17154</v>
      </c>
      <c r="L1740" s="16" t="s">
        <v>7796</v>
      </c>
      <c r="M1740" s="16" t="s">
        <v>17155</v>
      </c>
      <c r="N1740" s="16" t="s">
        <v>17809</v>
      </c>
      <c r="O1740" s="16" t="s">
        <v>17774</v>
      </c>
      <c r="P1740" s="3">
        <v>41397</v>
      </c>
      <c r="Q1740" s="28" t="s">
        <v>455</v>
      </c>
      <c r="R1740" s="16" t="s">
        <v>17810</v>
      </c>
      <c r="S1740" s="16" t="s">
        <v>17156</v>
      </c>
      <c r="T1740" s="16" t="s">
        <v>14834</v>
      </c>
      <c r="U1740" s="16" t="s">
        <v>15850</v>
      </c>
      <c r="V1740" s="16">
        <v>20</v>
      </c>
      <c r="W1740" s="16">
        <v>39</v>
      </c>
      <c r="X1740" s="16">
        <v>18</v>
      </c>
      <c r="Y1740" s="16">
        <v>41</v>
      </c>
      <c r="Z1740" s="16">
        <v>54</v>
      </c>
      <c r="AA1740" s="16">
        <v>2</v>
      </c>
      <c r="AB1740" s="16" t="s">
        <v>455</v>
      </c>
      <c r="AC1740" s="16" t="s">
        <v>455</v>
      </c>
      <c r="AD1740" s="16" t="s">
        <v>455</v>
      </c>
    </row>
    <row r="1741" spans="1:30" s="16" customFormat="1" ht="14.25" customHeight="1">
      <c r="A1741" s="16">
        <v>5653</v>
      </c>
      <c r="B1741" s="16">
        <v>5653</v>
      </c>
      <c r="C1741" s="3">
        <v>41380</v>
      </c>
      <c r="D1741" s="3">
        <v>41426</v>
      </c>
      <c r="E1741" s="16" t="s">
        <v>1316</v>
      </c>
      <c r="F1741" s="16" t="s">
        <v>1308</v>
      </c>
      <c r="G1741" s="16" t="s">
        <v>7794</v>
      </c>
      <c r="H1741" s="16" t="s">
        <v>455</v>
      </c>
      <c r="I1741" s="16" t="s">
        <v>455</v>
      </c>
      <c r="J1741" s="16" t="s">
        <v>17157</v>
      </c>
      <c r="K1741" s="16" t="s">
        <v>18012</v>
      </c>
      <c r="L1741" s="16" t="s">
        <v>7796</v>
      </c>
      <c r="M1741" s="16" t="s">
        <v>17158</v>
      </c>
      <c r="N1741" s="16" t="s">
        <v>455</v>
      </c>
      <c r="O1741" s="16" t="s">
        <v>455</v>
      </c>
      <c r="P1741" s="16" t="s">
        <v>455</v>
      </c>
      <c r="Q1741" s="28" t="s">
        <v>19244</v>
      </c>
      <c r="R1741" s="16" t="s">
        <v>455</v>
      </c>
      <c r="S1741" s="16" t="s">
        <v>17159</v>
      </c>
      <c r="T1741" s="16" t="s">
        <v>14834</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4.25" customHeight="1">
      <c r="A1742" s="16">
        <v>5669</v>
      </c>
      <c r="B1742" s="16">
        <v>5669</v>
      </c>
      <c r="C1742" s="3">
        <v>41380</v>
      </c>
      <c r="D1742" s="3">
        <v>41425</v>
      </c>
      <c r="E1742" s="16" t="s">
        <v>1307</v>
      </c>
      <c r="F1742" s="16" t="s">
        <v>14084</v>
      </c>
      <c r="G1742" s="16" t="s">
        <v>13785</v>
      </c>
      <c r="H1742" s="16" t="s">
        <v>17680</v>
      </c>
      <c r="I1742" s="3">
        <v>41393</v>
      </c>
      <c r="J1742" s="16" t="s">
        <v>17160</v>
      </c>
      <c r="K1742" s="16" t="s">
        <v>17161</v>
      </c>
      <c r="L1742" s="16" t="s">
        <v>17162</v>
      </c>
      <c r="M1742" s="16" t="s">
        <v>17163</v>
      </c>
      <c r="N1742" s="16" t="s">
        <v>17681</v>
      </c>
      <c r="O1742" s="16" t="s">
        <v>15354</v>
      </c>
      <c r="P1742" s="3">
        <v>41394</v>
      </c>
      <c r="Q1742" s="28" t="s">
        <v>455</v>
      </c>
      <c r="R1742" s="16" t="s">
        <v>17682</v>
      </c>
      <c r="S1742" s="16" t="s">
        <v>17164</v>
      </c>
      <c r="T1742" s="16" t="s">
        <v>14834</v>
      </c>
      <c r="U1742" s="16" t="s">
        <v>15958</v>
      </c>
      <c r="V1742" s="16">
        <v>22</v>
      </c>
      <c r="W1742" s="16">
        <v>26</v>
      </c>
      <c r="X1742" s="16">
        <v>2</v>
      </c>
      <c r="Y1742" s="16">
        <v>45</v>
      </c>
      <c r="Z1742" s="16">
        <v>27</v>
      </c>
      <c r="AA1742" s="16">
        <v>53</v>
      </c>
      <c r="AB1742" s="16" t="s">
        <v>455</v>
      </c>
      <c r="AC1742" s="16" t="s">
        <v>455</v>
      </c>
      <c r="AD1742" s="16" t="s">
        <v>455</v>
      </c>
    </row>
    <row r="1743" spans="1:30" s="16" customFormat="1" ht="14.25" customHeight="1">
      <c r="A1743" s="16">
        <v>5670</v>
      </c>
      <c r="B1743" s="16">
        <v>5670</v>
      </c>
      <c r="C1743" s="3">
        <v>41380</v>
      </c>
      <c r="D1743" s="3">
        <v>41425</v>
      </c>
      <c r="E1743" s="16" t="s">
        <v>1307</v>
      </c>
      <c r="F1743" s="16" t="s">
        <v>14084</v>
      </c>
      <c r="G1743" s="16" t="s">
        <v>13785</v>
      </c>
      <c r="H1743" s="16" t="s">
        <v>17746</v>
      </c>
      <c r="I1743" s="3">
        <v>41394</v>
      </c>
      <c r="J1743" s="16" t="s">
        <v>17165</v>
      </c>
      <c r="K1743" s="16" t="s">
        <v>17166</v>
      </c>
      <c r="L1743" s="16" t="s">
        <v>17167</v>
      </c>
      <c r="M1743" s="16" t="s">
        <v>17168</v>
      </c>
      <c r="N1743" s="16" t="s">
        <v>17747</v>
      </c>
      <c r="O1743" s="16" t="s">
        <v>12723</v>
      </c>
      <c r="P1743" s="3">
        <v>41394</v>
      </c>
      <c r="Q1743" s="28" t="s">
        <v>455</v>
      </c>
      <c r="R1743" s="16" t="s">
        <v>17748</v>
      </c>
      <c r="S1743" s="16" t="s">
        <v>17169</v>
      </c>
      <c r="T1743" s="16" t="s">
        <v>14834</v>
      </c>
      <c r="U1743" s="16" t="s">
        <v>15044</v>
      </c>
      <c r="V1743" s="16">
        <v>22</v>
      </c>
      <c r="W1743" s="16">
        <v>26</v>
      </c>
      <c r="X1743" s="16">
        <v>58</v>
      </c>
      <c r="Y1743" s="16">
        <v>45</v>
      </c>
      <c r="Z1743" s="16">
        <v>28</v>
      </c>
      <c r="AA1743" s="16">
        <v>9</v>
      </c>
      <c r="AB1743" s="16" t="s">
        <v>455</v>
      </c>
      <c r="AC1743" s="16" t="s">
        <v>455</v>
      </c>
      <c r="AD1743" s="16" t="s">
        <v>455</v>
      </c>
    </row>
    <row r="1744" spans="1:30" s="16" customFormat="1" ht="14.25" customHeight="1">
      <c r="A1744" s="16">
        <v>5671</v>
      </c>
      <c r="B1744" s="16">
        <v>5671</v>
      </c>
      <c r="C1744" s="3">
        <v>41380</v>
      </c>
      <c r="D1744" s="3">
        <v>41425</v>
      </c>
      <c r="E1744" s="16" t="s">
        <v>1307</v>
      </c>
      <c r="F1744" s="16" t="s">
        <v>14084</v>
      </c>
      <c r="G1744" s="16" t="s">
        <v>13785</v>
      </c>
      <c r="H1744" s="16" t="s">
        <v>17749</v>
      </c>
      <c r="I1744" s="3">
        <v>41393</v>
      </c>
      <c r="J1744" s="16" t="s">
        <v>17170</v>
      </c>
      <c r="K1744" s="16" t="s">
        <v>17171</v>
      </c>
      <c r="L1744" s="16" t="s">
        <v>17172</v>
      </c>
      <c r="M1744" s="16" t="s">
        <v>17173</v>
      </c>
      <c r="N1744" s="16" t="s">
        <v>17750</v>
      </c>
      <c r="O1744" s="16" t="s">
        <v>15354</v>
      </c>
      <c r="P1744" s="3">
        <v>41394</v>
      </c>
      <c r="Q1744" s="28" t="s">
        <v>455</v>
      </c>
      <c r="R1744" s="16" t="s">
        <v>17751</v>
      </c>
      <c r="S1744" s="16" t="s">
        <v>17174</v>
      </c>
      <c r="T1744" s="16" t="s">
        <v>14834</v>
      </c>
      <c r="U1744" s="16" t="s">
        <v>15850</v>
      </c>
      <c r="V1744" s="16">
        <v>22</v>
      </c>
      <c r="W1744" s="16">
        <v>26</v>
      </c>
      <c r="X1744" s="16">
        <v>20</v>
      </c>
      <c r="Y1744" s="16">
        <v>45</v>
      </c>
      <c r="Z1744" s="16">
        <v>27</v>
      </c>
      <c r="AA1744" s="16">
        <v>20</v>
      </c>
      <c r="AB1744" s="16" t="s">
        <v>455</v>
      </c>
      <c r="AC1744" s="16" t="s">
        <v>455</v>
      </c>
      <c r="AD1744" s="16" t="s">
        <v>455</v>
      </c>
    </row>
    <row r="1745" spans="1:30" s="16" customFormat="1" ht="14.25" customHeight="1">
      <c r="A1745" s="16">
        <v>5672</v>
      </c>
      <c r="B1745" s="16">
        <v>5672</v>
      </c>
      <c r="C1745" s="3">
        <v>41380</v>
      </c>
      <c r="D1745" s="3">
        <v>41425</v>
      </c>
      <c r="E1745" s="16" t="s">
        <v>1307</v>
      </c>
      <c r="F1745" s="16" t="s">
        <v>14084</v>
      </c>
      <c r="G1745" s="16" t="s">
        <v>13785</v>
      </c>
      <c r="H1745" s="16" t="s">
        <v>17811</v>
      </c>
      <c r="I1745" s="3">
        <v>41396</v>
      </c>
      <c r="J1745" s="16" t="s">
        <v>17175</v>
      </c>
      <c r="K1745" s="16" t="s">
        <v>17176</v>
      </c>
      <c r="L1745" s="16" t="s">
        <v>17177</v>
      </c>
      <c r="M1745" s="16" t="s">
        <v>17178</v>
      </c>
      <c r="N1745" s="16" t="s">
        <v>17812</v>
      </c>
      <c r="O1745" s="16" t="s">
        <v>15354</v>
      </c>
      <c r="P1745" s="3">
        <v>41397</v>
      </c>
      <c r="Q1745" s="28" t="s">
        <v>455</v>
      </c>
      <c r="R1745" s="16" t="s">
        <v>17813</v>
      </c>
      <c r="S1745" s="16" t="s">
        <v>17179</v>
      </c>
      <c r="T1745" s="16" t="s">
        <v>14834</v>
      </c>
      <c r="U1745" s="16" t="s">
        <v>15850</v>
      </c>
      <c r="V1745" s="16">
        <v>22</v>
      </c>
      <c r="W1745" s="16">
        <v>24</v>
      </c>
      <c r="X1745" s="16">
        <v>53</v>
      </c>
      <c r="Y1745" s="16">
        <v>45</v>
      </c>
      <c r="Z1745" s="16">
        <v>28</v>
      </c>
      <c r="AA1745" s="16">
        <v>6</v>
      </c>
      <c r="AB1745" s="16" t="s">
        <v>455</v>
      </c>
      <c r="AC1745" s="16" t="s">
        <v>455</v>
      </c>
      <c r="AD1745" s="16" t="s">
        <v>455</v>
      </c>
    </row>
    <row r="1746" spans="1:30" s="16" customFormat="1" ht="14.25" customHeight="1">
      <c r="A1746" s="16">
        <v>5673</v>
      </c>
      <c r="B1746" s="16">
        <v>5673</v>
      </c>
      <c r="C1746" s="3">
        <v>41380</v>
      </c>
      <c r="D1746" s="3">
        <v>41425</v>
      </c>
      <c r="E1746" s="16" t="s">
        <v>1307</v>
      </c>
      <c r="F1746" s="16" t="s">
        <v>14084</v>
      </c>
      <c r="G1746" s="16" t="s">
        <v>13785</v>
      </c>
      <c r="H1746" s="16" t="s">
        <v>17814</v>
      </c>
      <c r="I1746" s="3">
        <v>41396</v>
      </c>
      <c r="J1746" s="16" t="s">
        <v>17180</v>
      </c>
      <c r="K1746" s="16" t="s">
        <v>17181</v>
      </c>
      <c r="L1746" s="16" t="s">
        <v>17182</v>
      </c>
      <c r="M1746" s="16" t="s">
        <v>17183</v>
      </c>
      <c r="N1746" s="16" t="s">
        <v>17815</v>
      </c>
      <c r="O1746" s="16" t="s">
        <v>14581</v>
      </c>
      <c r="P1746" s="3">
        <v>41396</v>
      </c>
      <c r="Q1746" s="28" t="s">
        <v>455</v>
      </c>
      <c r="R1746" s="16" t="s">
        <v>17816</v>
      </c>
      <c r="S1746" s="16" t="s">
        <v>17184</v>
      </c>
      <c r="T1746" s="16" t="s">
        <v>14834</v>
      </c>
      <c r="U1746" s="16" t="s">
        <v>14926</v>
      </c>
      <c r="V1746" s="16">
        <v>22</v>
      </c>
      <c r="W1746" s="16">
        <v>25</v>
      </c>
      <c r="X1746" s="16">
        <v>53</v>
      </c>
      <c r="Y1746" s="16">
        <v>45</v>
      </c>
      <c r="Z1746" s="16">
        <v>29</v>
      </c>
      <c r="AA1746" s="16">
        <v>75</v>
      </c>
      <c r="AB1746" s="16" t="s">
        <v>455</v>
      </c>
      <c r="AC1746" s="16" t="s">
        <v>455</v>
      </c>
      <c r="AD1746" s="16" t="s">
        <v>455</v>
      </c>
    </row>
    <row r="1747" spans="1:30" s="16" customFormat="1" ht="14.25" customHeight="1">
      <c r="A1747" s="16">
        <v>5674</v>
      </c>
      <c r="B1747" s="16">
        <v>5674</v>
      </c>
      <c r="C1747" s="3">
        <v>41380</v>
      </c>
      <c r="D1747" s="3">
        <v>41425</v>
      </c>
      <c r="E1747" s="16" t="s">
        <v>1307</v>
      </c>
      <c r="F1747" s="16" t="s">
        <v>14084</v>
      </c>
      <c r="G1747" s="16" t="s">
        <v>13785</v>
      </c>
      <c r="H1747" s="16" t="s">
        <v>18293</v>
      </c>
      <c r="I1747" s="3">
        <v>41401</v>
      </c>
      <c r="J1747" s="16" t="s">
        <v>17185</v>
      </c>
      <c r="K1747" s="16" t="s">
        <v>17186</v>
      </c>
      <c r="L1747" s="16" t="s">
        <v>17187</v>
      </c>
      <c r="M1747" s="16" t="s">
        <v>17188</v>
      </c>
      <c r="N1747" s="16" t="s">
        <v>18294</v>
      </c>
      <c r="O1747" s="16" t="s">
        <v>14060</v>
      </c>
      <c r="P1747" s="3">
        <v>41402</v>
      </c>
      <c r="Q1747" s="28" t="s">
        <v>455</v>
      </c>
      <c r="R1747" s="16" t="s">
        <v>18295</v>
      </c>
      <c r="S1747" s="16" t="s">
        <v>17189</v>
      </c>
      <c r="T1747" s="16" t="s">
        <v>14834</v>
      </c>
      <c r="U1747" s="16" t="s">
        <v>14926</v>
      </c>
      <c r="V1747" s="16">
        <v>22</v>
      </c>
      <c r="W1747" s="16">
        <v>22</v>
      </c>
      <c r="X1747" s="16">
        <v>62</v>
      </c>
      <c r="Y1747" s="16">
        <v>45</v>
      </c>
      <c r="Z1747" s="16">
        <v>23</v>
      </c>
      <c r="AA1747" s="16">
        <v>73</v>
      </c>
      <c r="AB1747" s="16" t="s">
        <v>455</v>
      </c>
      <c r="AC1747" s="16" t="s">
        <v>455</v>
      </c>
      <c r="AD1747" s="16" t="s">
        <v>455</v>
      </c>
    </row>
    <row r="1748" spans="1:30" s="16" customFormat="1" ht="14.25" customHeight="1">
      <c r="A1748" s="16">
        <v>5675</v>
      </c>
      <c r="B1748" s="16">
        <v>5675</v>
      </c>
      <c r="C1748" s="3">
        <v>41380</v>
      </c>
      <c r="D1748" s="3">
        <v>41425</v>
      </c>
      <c r="E1748" s="16" t="s">
        <v>1307</v>
      </c>
      <c r="F1748" s="16" t="s">
        <v>14084</v>
      </c>
      <c r="G1748" s="16" t="s">
        <v>13785</v>
      </c>
      <c r="H1748" s="16" t="s">
        <v>17752</v>
      </c>
      <c r="I1748" s="3">
        <v>41394</v>
      </c>
      <c r="J1748" s="16" t="s">
        <v>17190</v>
      </c>
      <c r="K1748" s="16" t="s">
        <v>17191</v>
      </c>
      <c r="L1748" s="16" t="s">
        <v>17192</v>
      </c>
      <c r="M1748" s="16" t="s">
        <v>17193</v>
      </c>
      <c r="N1748" s="16" t="s">
        <v>17753</v>
      </c>
      <c r="O1748" s="16" t="s">
        <v>12723</v>
      </c>
      <c r="P1748" s="3">
        <v>41394</v>
      </c>
      <c r="Q1748" s="28" t="s">
        <v>455</v>
      </c>
      <c r="R1748" s="16" t="s">
        <v>17754</v>
      </c>
      <c r="S1748" s="16" t="s">
        <v>17194</v>
      </c>
      <c r="T1748" s="16" t="s">
        <v>14834</v>
      </c>
      <c r="U1748" s="16" t="s">
        <v>15044</v>
      </c>
      <c r="V1748" s="16">
        <v>22</v>
      </c>
      <c r="W1748" s="16">
        <v>25</v>
      </c>
      <c r="X1748" s="16">
        <v>90</v>
      </c>
      <c r="Y1748" s="16">
        <v>45</v>
      </c>
      <c r="Z1748" s="16">
        <v>27</v>
      </c>
      <c r="AA1748" s="16">
        <v>72</v>
      </c>
      <c r="AB1748" s="16" t="s">
        <v>455</v>
      </c>
      <c r="AC1748" s="16" t="s">
        <v>455</v>
      </c>
      <c r="AD1748" s="16" t="s">
        <v>455</v>
      </c>
    </row>
    <row r="1749" spans="1:30" s="16" customFormat="1" ht="14.25" customHeight="1">
      <c r="A1749" s="16">
        <v>5676</v>
      </c>
      <c r="B1749" s="16">
        <v>5676</v>
      </c>
      <c r="C1749" s="3">
        <v>41380</v>
      </c>
      <c r="D1749" s="3">
        <v>41425</v>
      </c>
      <c r="E1749" s="16" t="s">
        <v>1307</v>
      </c>
      <c r="F1749" s="16" t="s">
        <v>14084</v>
      </c>
      <c r="G1749" s="16" t="s">
        <v>13785</v>
      </c>
      <c r="H1749" s="16" t="s">
        <v>17817</v>
      </c>
      <c r="I1749" s="3">
        <v>41397</v>
      </c>
      <c r="J1749" s="16" t="s">
        <v>17195</v>
      </c>
      <c r="K1749" s="16" t="s">
        <v>17196</v>
      </c>
      <c r="L1749" s="16" t="s">
        <v>17197</v>
      </c>
      <c r="M1749" s="16" t="s">
        <v>17198</v>
      </c>
      <c r="N1749" s="16" t="s">
        <v>17818</v>
      </c>
      <c r="O1749" s="16" t="s">
        <v>12723</v>
      </c>
      <c r="P1749" s="3">
        <v>41397</v>
      </c>
      <c r="Q1749" s="28" t="s">
        <v>455</v>
      </c>
      <c r="R1749" s="16" t="s">
        <v>17819</v>
      </c>
      <c r="S1749" s="16" t="s">
        <v>17199</v>
      </c>
      <c r="T1749" s="16" t="s">
        <v>14834</v>
      </c>
      <c r="U1749" s="16" t="s">
        <v>15044</v>
      </c>
      <c r="V1749" s="16">
        <v>22</v>
      </c>
      <c r="W1749" s="16">
        <v>25</v>
      </c>
      <c r="X1749" s="16">
        <v>18</v>
      </c>
      <c r="Y1749" s="16">
        <v>45</v>
      </c>
      <c r="Z1749" s="16">
        <v>28</v>
      </c>
      <c r="AA1749" s="16">
        <v>57</v>
      </c>
      <c r="AB1749" s="16" t="s">
        <v>455</v>
      </c>
      <c r="AC1749" s="16" t="s">
        <v>455</v>
      </c>
      <c r="AD1749" s="16" t="s">
        <v>455</v>
      </c>
    </row>
    <row r="1750" spans="1:30" s="16" customFormat="1" ht="14.25" customHeight="1">
      <c r="A1750" s="16">
        <v>5677</v>
      </c>
      <c r="B1750" s="16">
        <v>5677</v>
      </c>
      <c r="C1750" s="3">
        <v>41380</v>
      </c>
      <c r="D1750" s="3">
        <v>41425</v>
      </c>
      <c r="E1750" s="16" t="s">
        <v>1307</v>
      </c>
      <c r="F1750" s="16" t="s">
        <v>14084</v>
      </c>
      <c r="G1750" s="16" t="s">
        <v>13785</v>
      </c>
      <c r="H1750" s="16" t="s">
        <v>18296</v>
      </c>
      <c r="I1750" s="3">
        <v>41401</v>
      </c>
      <c r="J1750" s="16" t="s">
        <v>17200</v>
      </c>
      <c r="K1750" s="16" t="s">
        <v>17201</v>
      </c>
      <c r="L1750" s="16" t="s">
        <v>17202</v>
      </c>
      <c r="M1750" s="16" t="s">
        <v>17188</v>
      </c>
      <c r="N1750" s="16" t="s">
        <v>18297</v>
      </c>
      <c r="O1750" s="16" t="s">
        <v>14060</v>
      </c>
      <c r="P1750" s="3">
        <v>41402</v>
      </c>
      <c r="Q1750" s="28" t="s">
        <v>455</v>
      </c>
      <c r="R1750" s="16" t="s">
        <v>18298</v>
      </c>
      <c r="S1750" s="16" t="s">
        <v>17203</v>
      </c>
      <c r="T1750" s="16" t="s">
        <v>14834</v>
      </c>
      <c r="U1750" s="16" t="s">
        <v>15044</v>
      </c>
      <c r="V1750" s="16">
        <v>22</v>
      </c>
      <c r="W1750" s="16">
        <v>28</v>
      </c>
      <c r="X1750" s="16">
        <v>75</v>
      </c>
      <c r="Y1750" s="16">
        <v>45</v>
      </c>
      <c r="Z1750" s="16">
        <v>23</v>
      </c>
      <c r="AA1750" s="16">
        <v>17</v>
      </c>
      <c r="AB1750" s="16" t="s">
        <v>455</v>
      </c>
      <c r="AC1750" s="16" t="s">
        <v>455</v>
      </c>
      <c r="AD1750" s="16" t="s">
        <v>455</v>
      </c>
    </row>
    <row r="1751" spans="1:30" s="16" customFormat="1" ht="14.25" customHeight="1">
      <c r="A1751" s="16">
        <v>5678</v>
      </c>
      <c r="B1751" s="16">
        <v>5678</v>
      </c>
      <c r="C1751" s="3">
        <v>41380</v>
      </c>
      <c r="D1751" s="3">
        <v>41425</v>
      </c>
      <c r="E1751" s="16" t="s">
        <v>1307</v>
      </c>
      <c r="F1751" s="16" t="s">
        <v>14084</v>
      </c>
      <c r="G1751" s="16" t="s">
        <v>13785</v>
      </c>
      <c r="H1751" s="16" t="s">
        <v>17820</v>
      </c>
      <c r="I1751" s="3">
        <v>41396</v>
      </c>
      <c r="J1751" s="16" t="s">
        <v>17204</v>
      </c>
      <c r="K1751" s="16" t="s">
        <v>17205</v>
      </c>
      <c r="L1751" s="16" t="s">
        <v>17206</v>
      </c>
      <c r="M1751" s="16" t="s">
        <v>17207</v>
      </c>
      <c r="N1751" s="16" t="s">
        <v>17821</v>
      </c>
      <c r="O1751" s="16" t="s">
        <v>14581</v>
      </c>
      <c r="P1751" s="3">
        <v>41397</v>
      </c>
      <c r="Q1751" s="28" t="s">
        <v>455</v>
      </c>
      <c r="R1751" s="16" t="s">
        <v>17533</v>
      </c>
      <c r="S1751" s="16" t="s">
        <v>17208</v>
      </c>
      <c r="T1751" s="16" t="s">
        <v>14834</v>
      </c>
      <c r="U1751" s="16" t="s">
        <v>14926</v>
      </c>
      <c r="V1751" s="16">
        <v>22</v>
      </c>
      <c r="W1751" s="16">
        <v>26</v>
      </c>
      <c r="X1751" s="16">
        <v>70</v>
      </c>
      <c r="Y1751" s="16">
        <v>45</v>
      </c>
      <c r="Z1751" s="16">
        <v>29</v>
      </c>
      <c r="AA1751" s="16">
        <v>23</v>
      </c>
      <c r="AB1751" s="16" t="s">
        <v>455</v>
      </c>
      <c r="AC1751" s="16" t="s">
        <v>455</v>
      </c>
      <c r="AD1751" s="16" t="s">
        <v>455</v>
      </c>
    </row>
    <row r="1752" spans="1:30" s="16" customFormat="1" ht="14.25" customHeight="1">
      <c r="A1752" s="16">
        <v>5679</v>
      </c>
      <c r="B1752" s="16">
        <v>5679</v>
      </c>
      <c r="C1752" s="3">
        <v>41380</v>
      </c>
      <c r="D1752" s="3">
        <v>41484</v>
      </c>
      <c r="E1752" s="16" t="s">
        <v>1307</v>
      </c>
      <c r="F1752" s="16" t="s">
        <v>14084</v>
      </c>
      <c r="G1752" s="16" t="s">
        <v>13785</v>
      </c>
      <c r="H1752" s="16" t="s">
        <v>20390</v>
      </c>
      <c r="I1752" s="16">
        <v>41477</v>
      </c>
      <c r="J1752" s="16" t="s">
        <v>17209</v>
      </c>
      <c r="K1752" s="16" t="s">
        <v>20287</v>
      </c>
      <c r="L1752" s="16" t="s">
        <v>17210</v>
      </c>
      <c r="M1752" s="16" t="s">
        <v>17211</v>
      </c>
      <c r="N1752" s="16" t="s">
        <v>20391</v>
      </c>
      <c r="O1752" s="16" t="s">
        <v>20392</v>
      </c>
      <c r="P1752" s="16">
        <v>41479</v>
      </c>
      <c r="Q1752" s="16" t="s">
        <v>20320</v>
      </c>
      <c r="R1752" s="16" t="s">
        <v>20393</v>
      </c>
      <c r="S1752" s="16" t="s">
        <v>17212</v>
      </c>
      <c r="T1752" s="16" t="s">
        <v>14834</v>
      </c>
      <c r="U1752" s="16" t="s">
        <v>14926</v>
      </c>
      <c r="V1752" s="16">
        <v>22</v>
      </c>
      <c r="W1752" s="16">
        <v>26</v>
      </c>
      <c r="X1752" s="16">
        <v>47</v>
      </c>
      <c r="Y1752" s="16">
        <v>45</v>
      </c>
      <c r="Z1752" s="16">
        <v>28</v>
      </c>
      <c r="AA1752" s="16">
        <v>27</v>
      </c>
      <c r="AB1752" s="16" t="s">
        <v>455</v>
      </c>
      <c r="AC1752" s="16" t="s">
        <v>455</v>
      </c>
      <c r="AD1752" s="16" t="s">
        <v>455</v>
      </c>
    </row>
    <row r="1753" spans="1:30" s="16" customFormat="1" ht="14.25" customHeight="1">
      <c r="A1753" s="16">
        <v>5698</v>
      </c>
      <c r="B1753" s="16">
        <v>5698</v>
      </c>
      <c r="C1753" s="3">
        <v>41380</v>
      </c>
      <c r="D1753" s="3">
        <v>41425</v>
      </c>
      <c r="E1753" s="16" t="s">
        <v>1307</v>
      </c>
      <c r="F1753" s="16" t="s">
        <v>14084</v>
      </c>
      <c r="G1753" s="16" t="s">
        <v>13785</v>
      </c>
      <c r="H1753" s="16" t="s">
        <v>17822</v>
      </c>
      <c r="I1753" s="3">
        <v>41397</v>
      </c>
      <c r="J1753" s="16" t="s">
        <v>17213</v>
      </c>
      <c r="K1753" s="16" t="s">
        <v>17214</v>
      </c>
      <c r="L1753" s="16" t="s">
        <v>17215</v>
      </c>
      <c r="M1753" s="16" t="s">
        <v>17216</v>
      </c>
      <c r="N1753" s="16" t="s">
        <v>17823</v>
      </c>
      <c r="O1753" s="16" t="s">
        <v>14581</v>
      </c>
      <c r="P1753" s="3">
        <v>41400</v>
      </c>
      <c r="Q1753" s="28" t="s">
        <v>455</v>
      </c>
      <c r="R1753" s="16" t="s">
        <v>17824</v>
      </c>
      <c r="S1753" s="16" t="s">
        <v>17217</v>
      </c>
      <c r="T1753" s="16" t="s">
        <v>14834</v>
      </c>
      <c r="U1753" s="16" t="s">
        <v>14965</v>
      </c>
      <c r="V1753" s="16">
        <v>22</v>
      </c>
      <c r="W1753" s="16">
        <v>25</v>
      </c>
      <c r="X1753" s="16">
        <v>2</v>
      </c>
      <c r="Y1753" s="16">
        <v>45</v>
      </c>
      <c r="Z1753" s="16">
        <v>26</v>
      </c>
      <c r="AA1753" s="16">
        <v>65</v>
      </c>
      <c r="AB1753" s="16" t="s">
        <v>455</v>
      </c>
      <c r="AC1753" s="16" t="s">
        <v>455</v>
      </c>
      <c r="AD1753" s="16" t="s">
        <v>455</v>
      </c>
    </row>
    <row r="1754" spans="1:30" s="16" customFormat="1" ht="14.25" customHeight="1">
      <c r="A1754" s="16">
        <v>5699</v>
      </c>
      <c r="B1754" s="16">
        <v>5699</v>
      </c>
      <c r="C1754" s="3">
        <v>41380</v>
      </c>
      <c r="D1754" s="3">
        <v>41425</v>
      </c>
      <c r="E1754" s="16" t="s">
        <v>1307</v>
      </c>
      <c r="F1754" s="16" t="s">
        <v>14084</v>
      </c>
      <c r="G1754" s="16" t="s">
        <v>13785</v>
      </c>
      <c r="H1754" s="16" t="s">
        <v>17755</v>
      </c>
      <c r="I1754" s="3">
        <v>41394</v>
      </c>
      <c r="J1754" s="16" t="s">
        <v>17218</v>
      </c>
      <c r="K1754" s="16" t="s">
        <v>17219</v>
      </c>
      <c r="L1754" s="16" t="s">
        <v>17220</v>
      </c>
      <c r="M1754" s="16" t="s">
        <v>17221</v>
      </c>
      <c r="N1754" s="16" t="s">
        <v>17756</v>
      </c>
      <c r="O1754" s="16" t="s">
        <v>15354</v>
      </c>
      <c r="P1754" s="3">
        <v>41396</v>
      </c>
      <c r="Q1754" s="28" t="s">
        <v>455</v>
      </c>
      <c r="R1754" s="16" t="s">
        <v>17757</v>
      </c>
      <c r="S1754" s="16" t="s">
        <v>17222</v>
      </c>
      <c r="T1754" s="16" t="s">
        <v>14834</v>
      </c>
      <c r="U1754" s="16" t="s">
        <v>15850</v>
      </c>
      <c r="V1754" s="16">
        <v>22</v>
      </c>
      <c r="W1754" s="16">
        <v>25</v>
      </c>
      <c r="X1754" s="16">
        <v>9</v>
      </c>
      <c r="Y1754" s="16">
        <v>45</v>
      </c>
      <c r="Z1754" s="16">
        <v>27</v>
      </c>
      <c r="AA1754" s="16">
        <v>47</v>
      </c>
      <c r="AB1754" s="16" t="s">
        <v>455</v>
      </c>
      <c r="AC1754" s="16" t="s">
        <v>455</v>
      </c>
      <c r="AD1754" s="16" t="s">
        <v>455</v>
      </c>
    </row>
    <row r="1755" spans="1:30" s="16" customFormat="1" ht="14.25" customHeight="1">
      <c r="A1755" s="16">
        <v>5700</v>
      </c>
      <c r="B1755" s="16">
        <v>5700</v>
      </c>
      <c r="C1755" s="3">
        <v>41380</v>
      </c>
      <c r="D1755" s="3">
        <v>41425</v>
      </c>
      <c r="E1755" s="16" t="s">
        <v>1307</v>
      </c>
      <c r="F1755" s="16" t="s">
        <v>14084</v>
      </c>
      <c r="G1755" s="16" t="s">
        <v>13785</v>
      </c>
      <c r="H1755" s="16" t="s">
        <v>17910</v>
      </c>
      <c r="I1755" s="3">
        <v>41397</v>
      </c>
      <c r="J1755" s="16" t="s">
        <v>17223</v>
      </c>
      <c r="K1755" s="16" t="s">
        <v>17224</v>
      </c>
      <c r="L1755" s="16" t="s">
        <v>17225</v>
      </c>
      <c r="M1755" s="16" t="s">
        <v>17226</v>
      </c>
      <c r="N1755" s="16" t="s">
        <v>18013</v>
      </c>
      <c r="O1755" s="16" t="s">
        <v>15354</v>
      </c>
      <c r="P1755" s="3">
        <v>41400</v>
      </c>
      <c r="Q1755" s="28" t="s">
        <v>455</v>
      </c>
      <c r="R1755" s="16" t="s">
        <v>18014</v>
      </c>
      <c r="S1755" s="16" t="s">
        <v>17227</v>
      </c>
      <c r="T1755" s="16" t="s">
        <v>14834</v>
      </c>
      <c r="U1755" s="16" t="s">
        <v>15850</v>
      </c>
      <c r="V1755" s="16">
        <v>22</v>
      </c>
      <c r="W1755" s="16">
        <v>25</v>
      </c>
      <c r="X1755" s="16">
        <v>36</v>
      </c>
      <c r="Y1755" s="16">
        <v>45</v>
      </c>
      <c r="Z1755" s="16">
        <v>26</v>
      </c>
      <c r="AA1755" s="16">
        <v>27</v>
      </c>
      <c r="AB1755" s="16" t="s">
        <v>455</v>
      </c>
      <c r="AC1755" s="16" t="s">
        <v>455</v>
      </c>
      <c r="AD1755" s="16" t="s">
        <v>455</v>
      </c>
    </row>
    <row r="1756" spans="1:30" s="16" customFormat="1" ht="14.25" customHeight="1">
      <c r="A1756" s="16">
        <v>5701</v>
      </c>
      <c r="B1756" s="16">
        <v>5701</v>
      </c>
      <c r="C1756" s="3">
        <v>41380</v>
      </c>
      <c r="D1756" s="3">
        <v>41425</v>
      </c>
      <c r="E1756" s="16" t="s">
        <v>1307</v>
      </c>
      <c r="F1756" s="16" t="s">
        <v>14084</v>
      </c>
      <c r="G1756" s="16" t="s">
        <v>13785</v>
      </c>
      <c r="H1756" s="16" t="s">
        <v>17825</v>
      </c>
      <c r="I1756" s="3">
        <v>41397</v>
      </c>
      <c r="J1756" s="16" t="s">
        <v>17228</v>
      </c>
      <c r="K1756" s="16" t="s">
        <v>17229</v>
      </c>
      <c r="L1756" s="16" t="s">
        <v>17230</v>
      </c>
      <c r="M1756" s="16" t="s">
        <v>17231</v>
      </c>
      <c r="N1756" s="16" t="s">
        <v>17826</v>
      </c>
      <c r="O1756" s="16" t="s">
        <v>17827</v>
      </c>
      <c r="P1756" s="3">
        <v>41397</v>
      </c>
      <c r="Q1756" s="28" t="s">
        <v>455</v>
      </c>
      <c r="R1756" s="16" t="s">
        <v>17828</v>
      </c>
      <c r="S1756" s="16" t="s">
        <v>17232</v>
      </c>
      <c r="T1756" s="16" t="s">
        <v>14834</v>
      </c>
      <c r="U1756" s="16" t="s">
        <v>15400</v>
      </c>
      <c r="V1756" s="16">
        <v>22</v>
      </c>
      <c r="W1756" s="16">
        <v>25</v>
      </c>
      <c r="X1756" s="16">
        <v>72</v>
      </c>
      <c r="Y1756" s="16">
        <v>45</v>
      </c>
      <c r="Z1756" s="16">
        <v>27</v>
      </c>
      <c r="AA1756" s="16">
        <v>25</v>
      </c>
      <c r="AB1756" s="16" t="s">
        <v>455</v>
      </c>
      <c r="AC1756" s="16" t="s">
        <v>455</v>
      </c>
      <c r="AD1756" s="16" t="s">
        <v>455</v>
      </c>
    </row>
    <row r="1757" spans="1:30" s="16" customFormat="1" ht="14.25" customHeight="1">
      <c r="A1757" s="16">
        <v>5702</v>
      </c>
      <c r="B1757" s="16">
        <v>5702</v>
      </c>
      <c r="C1757" s="3">
        <v>41380</v>
      </c>
      <c r="D1757" s="3">
        <v>41425</v>
      </c>
      <c r="E1757" s="16" t="s">
        <v>1307</v>
      </c>
      <c r="F1757" s="16" t="s">
        <v>14084</v>
      </c>
      <c r="G1757" s="16" t="s">
        <v>13785</v>
      </c>
      <c r="H1757" s="16" t="s">
        <v>20812</v>
      </c>
      <c r="I1757" s="3">
        <v>41401</v>
      </c>
      <c r="J1757" s="16" t="s">
        <v>17233</v>
      </c>
      <c r="K1757" s="16" t="s">
        <v>17234</v>
      </c>
      <c r="L1757" s="16" t="s">
        <v>17235</v>
      </c>
      <c r="M1757" s="16" t="s">
        <v>17236</v>
      </c>
      <c r="N1757" s="16" t="s">
        <v>18299</v>
      </c>
      <c r="O1757" s="16" t="s">
        <v>13090</v>
      </c>
      <c r="P1757" s="3">
        <v>41401</v>
      </c>
      <c r="Q1757" s="28" t="s">
        <v>455</v>
      </c>
      <c r="R1757" s="16" t="s">
        <v>17237</v>
      </c>
      <c r="S1757" s="16" t="s">
        <v>17237</v>
      </c>
      <c r="T1757" s="16" t="s">
        <v>14834</v>
      </c>
      <c r="U1757" s="16" t="s">
        <v>14926</v>
      </c>
      <c r="V1757" s="16">
        <v>22</v>
      </c>
      <c r="W1757" s="16">
        <v>26</v>
      </c>
      <c r="X1757" s="16">
        <v>18</v>
      </c>
      <c r="Y1757" s="16">
        <v>45</v>
      </c>
      <c r="Z1757" s="16">
        <v>26</v>
      </c>
      <c r="AA1757" s="16">
        <v>38</v>
      </c>
      <c r="AB1757" s="16" t="s">
        <v>455</v>
      </c>
      <c r="AC1757" s="16" t="s">
        <v>455</v>
      </c>
      <c r="AD1757" s="16" t="s">
        <v>455</v>
      </c>
    </row>
    <row r="1758" spans="1:30" s="16" customFormat="1" ht="14.25" customHeight="1">
      <c r="A1758" s="16">
        <v>5703</v>
      </c>
      <c r="B1758" s="16">
        <v>5703</v>
      </c>
      <c r="C1758" s="3">
        <v>41380</v>
      </c>
      <c r="D1758" s="3">
        <v>41425</v>
      </c>
      <c r="E1758" s="16" t="s">
        <v>1307</v>
      </c>
      <c r="F1758" s="16" t="s">
        <v>14084</v>
      </c>
      <c r="G1758" s="16" t="s">
        <v>13785</v>
      </c>
      <c r="H1758" s="16" t="s">
        <v>17758</v>
      </c>
      <c r="I1758" s="3">
        <v>41393</v>
      </c>
      <c r="J1758" s="16" t="s">
        <v>17238</v>
      </c>
      <c r="K1758" s="16" t="s">
        <v>17239</v>
      </c>
      <c r="L1758" s="16" t="s">
        <v>17240</v>
      </c>
      <c r="M1758" s="16" t="s">
        <v>17241</v>
      </c>
      <c r="N1758" s="16" t="s">
        <v>17759</v>
      </c>
      <c r="O1758" s="16" t="s">
        <v>12723</v>
      </c>
      <c r="P1758" s="3">
        <v>41394</v>
      </c>
      <c r="Q1758" s="28" t="s">
        <v>455</v>
      </c>
      <c r="R1758" s="16" t="s">
        <v>17760</v>
      </c>
      <c r="S1758" s="16" t="s">
        <v>17242</v>
      </c>
      <c r="T1758" s="16" t="s">
        <v>14834</v>
      </c>
      <c r="U1758" s="16" t="s">
        <v>17761</v>
      </c>
      <c r="V1758" s="16">
        <v>22</v>
      </c>
      <c r="W1758" s="16">
        <v>26</v>
      </c>
      <c r="X1758" s="16">
        <v>2</v>
      </c>
      <c r="Y1758" s="16">
        <v>45</v>
      </c>
      <c r="Z1758" s="16">
        <v>28</v>
      </c>
      <c r="AA1758" s="16">
        <v>17</v>
      </c>
      <c r="AB1758" s="16" t="s">
        <v>455</v>
      </c>
      <c r="AC1758" s="16" t="s">
        <v>455</v>
      </c>
      <c r="AD1758" s="16" t="s">
        <v>455</v>
      </c>
    </row>
    <row r="1759" spans="1:30" s="16" customFormat="1" ht="14.25" customHeight="1">
      <c r="A1759" s="16">
        <v>5704</v>
      </c>
      <c r="B1759" s="16">
        <v>5704</v>
      </c>
      <c r="C1759" s="3">
        <v>41380</v>
      </c>
      <c r="D1759" s="3">
        <v>41425</v>
      </c>
      <c r="E1759" s="16" t="s">
        <v>1307</v>
      </c>
      <c r="F1759" s="16" t="s">
        <v>14084</v>
      </c>
      <c r="G1759" s="16" t="s">
        <v>13785</v>
      </c>
      <c r="H1759" s="16" t="s">
        <v>17829</v>
      </c>
      <c r="I1759" s="3">
        <v>41396</v>
      </c>
      <c r="J1759" s="16" t="s">
        <v>17243</v>
      </c>
      <c r="K1759" s="16" t="s">
        <v>17244</v>
      </c>
      <c r="L1759" s="16" t="s">
        <v>17245</v>
      </c>
      <c r="M1759" s="16" t="s">
        <v>17246</v>
      </c>
      <c r="N1759" s="16" t="s">
        <v>17830</v>
      </c>
      <c r="O1759" s="16" t="s">
        <v>15354</v>
      </c>
      <c r="P1759" s="3">
        <v>41397</v>
      </c>
      <c r="Q1759" s="28" t="s">
        <v>455</v>
      </c>
      <c r="R1759" s="16" t="s">
        <v>17831</v>
      </c>
      <c r="S1759" s="16" t="s">
        <v>17247</v>
      </c>
      <c r="T1759" s="16" t="s">
        <v>14834</v>
      </c>
      <c r="U1759" s="16" t="s">
        <v>15850</v>
      </c>
      <c r="V1759" s="16">
        <v>22</v>
      </c>
      <c r="W1759" s="16">
        <v>25</v>
      </c>
      <c r="X1759" s="16">
        <v>23</v>
      </c>
      <c r="Y1759" s="16">
        <v>45</v>
      </c>
      <c r="Z1759" s="16">
        <v>28</v>
      </c>
      <c r="AA1759" s="16">
        <v>55</v>
      </c>
      <c r="AB1759" s="16" t="s">
        <v>455</v>
      </c>
      <c r="AC1759" s="16" t="s">
        <v>455</v>
      </c>
      <c r="AD1759" s="16" t="s">
        <v>455</v>
      </c>
    </row>
    <row r="1760" spans="1:30" s="16" customFormat="1" ht="14.25" customHeight="1">
      <c r="A1760" s="16">
        <v>5821</v>
      </c>
      <c r="B1760" s="16">
        <v>5821</v>
      </c>
      <c r="C1760" s="3">
        <v>41380</v>
      </c>
      <c r="D1760" s="3">
        <v>41425</v>
      </c>
      <c r="E1760" s="16" t="s">
        <v>1307</v>
      </c>
      <c r="F1760" s="16" t="s">
        <v>14084</v>
      </c>
      <c r="G1760" s="16" t="s">
        <v>1866</v>
      </c>
      <c r="H1760" s="16" t="s">
        <v>20813</v>
      </c>
      <c r="I1760" s="3">
        <v>41410</v>
      </c>
      <c r="J1760" s="16" t="s">
        <v>17248</v>
      </c>
      <c r="K1760" s="16" t="s">
        <v>17249</v>
      </c>
      <c r="L1760" s="16" t="s">
        <v>4395</v>
      </c>
      <c r="M1760" s="16" t="s">
        <v>17250</v>
      </c>
      <c r="N1760" s="16" t="s">
        <v>18696</v>
      </c>
      <c r="O1760" s="16" t="s">
        <v>12647</v>
      </c>
      <c r="P1760" s="3">
        <v>41410</v>
      </c>
      <c r="Q1760" s="28" t="s">
        <v>455</v>
      </c>
      <c r="R1760" s="16" t="s">
        <v>18588</v>
      </c>
      <c r="S1760" s="16" t="s">
        <v>17251</v>
      </c>
      <c r="T1760" s="16" t="s">
        <v>14834</v>
      </c>
      <c r="U1760" s="16" t="s">
        <v>14926</v>
      </c>
      <c r="V1760" s="16">
        <v>20</v>
      </c>
      <c r="W1760" s="16">
        <v>47</v>
      </c>
      <c r="X1760" s="16">
        <v>67</v>
      </c>
      <c r="Y1760" s="16">
        <v>43</v>
      </c>
      <c r="Z1760" s="16">
        <v>55</v>
      </c>
      <c r="AA1760" s="16">
        <v>70</v>
      </c>
      <c r="AB1760" s="16" t="s">
        <v>455</v>
      </c>
      <c r="AC1760" s="16" t="s">
        <v>455</v>
      </c>
      <c r="AD1760" s="16" t="s">
        <v>455</v>
      </c>
    </row>
    <row r="1761" spans="1:30" s="16" customFormat="1" ht="14.25" customHeight="1">
      <c r="A1761" s="16">
        <v>5822</v>
      </c>
      <c r="B1761" s="16">
        <v>5822</v>
      </c>
      <c r="C1761" s="3">
        <v>41380</v>
      </c>
      <c r="D1761" s="3">
        <v>41425</v>
      </c>
      <c r="E1761" s="16" t="s">
        <v>1307</v>
      </c>
      <c r="F1761" s="16" t="s">
        <v>14084</v>
      </c>
      <c r="G1761" s="16" t="s">
        <v>1866</v>
      </c>
      <c r="H1761" s="16" t="s">
        <v>17683</v>
      </c>
      <c r="I1761" s="3">
        <v>41390</v>
      </c>
      <c r="J1761" s="16" t="s">
        <v>17252</v>
      </c>
      <c r="K1761" s="16" t="s">
        <v>17253</v>
      </c>
      <c r="L1761" s="16" t="s">
        <v>4395</v>
      </c>
      <c r="M1761" s="16" t="s">
        <v>17254</v>
      </c>
      <c r="N1761" s="16" t="s">
        <v>17684</v>
      </c>
      <c r="O1761" s="16" t="s">
        <v>12647</v>
      </c>
      <c r="P1761" s="3">
        <v>41390</v>
      </c>
      <c r="Q1761" s="28" t="s">
        <v>455</v>
      </c>
      <c r="R1761" s="16" t="s">
        <v>17685</v>
      </c>
      <c r="S1761" s="16" t="s">
        <v>17255</v>
      </c>
      <c r="T1761" s="16" t="s">
        <v>14834</v>
      </c>
      <c r="U1761" s="16" t="s">
        <v>15831</v>
      </c>
      <c r="V1761" s="16">
        <v>20</v>
      </c>
      <c r="W1761" s="16">
        <v>47</v>
      </c>
      <c r="X1761" s="16">
        <v>41</v>
      </c>
      <c r="Y1761" s="16">
        <v>43</v>
      </c>
      <c r="Z1761" s="16">
        <v>56</v>
      </c>
      <c r="AA1761" s="16">
        <v>2</v>
      </c>
      <c r="AB1761" s="16" t="s">
        <v>455</v>
      </c>
      <c r="AC1761" s="16" t="s">
        <v>455</v>
      </c>
      <c r="AD1761" s="16" t="s">
        <v>455</v>
      </c>
    </row>
    <row r="1762" spans="1:30" s="16" customFormat="1" ht="14.25" customHeight="1">
      <c r="A1762" s="16">
        <v>5841</v>
      </c>
      <c r="B1762" s="16">
        <v>5841</v>
      </c>
      <c r="C1762" s="3">
        <v>41380</v>
      </c>
      <c r="D1762" s="3">
        <v>41425</v>
      </c>
      <c r="E1762" s="16" t="s">
        <v>1307</v>
      </c>
      <c r="F1762" s="16" t="s">
        <v>1308</v>
      </c>
      <c r="G1762" s="16" t="s">
        <v>13712</v>
      </c>
      <c r="H1762" s="16" t="s">
        <v>18300</v>
      </c>
      <c r="I1762" s="3">
        <v>41388</v>
      </c>
      <c r="J1762" s="16" t="s">
        <v>17256</v>
      </c>
      <c r="K1762" s="16" t="s">
        <v>17257</v>
      </c>
      <c r="L1762" s="16" t="s">
        <v>16222</v>
      </c>
      <c r="M1762" s="16" t="s">
        <v>17258</v>
      </c>
      <c r="N1762" s="16" t="s">
        <v>18301</v>
      </c>
      <c r="O1762" s="16" t="s">
        <v>4884</v>
      </c>
      <c r="P1762" s="3">
        <v>41404</v>
      </c>
      <c r="Q1762" s="28" t="s">
        <v>455</v>
      </c>
      <c r="R1762" s="16" t="s">
        <v>18302</v>
      </c>
      <c r="S1762" s="16" t="s">
        <v>17259</v>
      </c>
      <c r="T1762" s="16" t="s">
        <v>14834</v>
      </c>
      <c r="U1762" s="16" t="s">
        <v>15850</v>
      </c>
      <c r="V1762" s="16">
        <v>17</v>
      </c>
      <c r="W1762" s="16">
        <v>42</v>
      </c>
      <c r="X1762" s="16">
        <v>35</v>
      </c>
      <c r="Y1762" s="16">
        <v>40</v>
      </c>
      <c r="Z1762" s="16">
        <v>46</v>
      </c>
      <c r="AA1762" s="16">
        <v>1</v>
      </c>
      <c r="AB1762" s="16" t="s">
        <v>455</v>
      </c>
      <c r="AC1762" s="16" t="s">
        <v>455</v>
      </c>
      <c r="AD1762" s="16" t="s">
        <v>455</v>
      </c>
    </row>
    <row r="1763" spans="1:30" s="16" customFormat="1" ht="14.25" customHeight="1">
      <c r="A1763" s="16">
        <v>5933</v>
      </c>
      <c r="B1763" s="16">
        <v>5933</v>
      </c>
      <c r="C1763" s="3">
        <v>41380</v>
      </c>
      <c r="D1763" s="3">
        <v>41425</v>
      </c>
      <c r="E1763" s="16" t="s">
        <v>1307</v>
      </c>
      <c r="F1763" s="16" t="s">
        <v>14084</v>
      </c>
      <c r="G1763" s="16" t="s">
        <v>13763</v>
      </c>
      <c r="H1763" s="16" t="s">
        <v>18589</v>
      </c>
      <c r="I1763" s="3">
        <v>41407</v>
      </c>
      <c r="J1763" s="16" t="s">
        <v>17260</v>
      </c>
      <c r="K1763" s="16" t="s">
        <v>17261</v>
      </c>
      <c r="L1763" s="16" t="s">
        <v>9459</v>
      </c>
      <c r="M1763" s="16" t="s">
        <v>17262</v>
      </c>
      <c r="N1763" s="16" t="s">
        <v>18590</v>
      </c>
      <c r="O1763" s="16" t="s">
        <v>18565</v>
      </c>
      <c r="P1763" s="3">
        <v>41409</v>
      </c>
      <c r="Q1763" s="28" t="s">
        <v>455</v>
      </c>
      <c r="R1763" s="16" t="s">
        <v>18591</v>
      </c>
      <c r="S1763" s="16" t="s">
        <v>17263</v>
      </c>
      <c r="T1763" s="16" t="s">
        <v>14834</v>
      </c>
      <c r="U1763" s="16" t="s">
        <v>15850</v>
      </c>
      <c r="V1763" s="16">
        <v>20</v>
      </c>
      <c r="W1763" s="16">
        <v>26</v>
      </c>
      <c r="X1763" s="16">
        <v>44</v>
      </c>
      <c r="Y1763" s="16">
        <v>45</v>
      </c>
      <c r="Z1763" s="16">
        <v>26</v>
      </c>
      <c r="AA1763" s="16">
        <v>58</v>
      </c>
      <c r="AB1763" s="16" t="s">
        <v>455</v>
      </c>
      <c r="AC1763" s="16" t="s">
        <v>455</v>
      </c>
      <c r="AD1763" s="16" t="s">
        <v>455</v>
      </c>
    </row>
    <row r="1764" spans="1:30" s="16" customFormat="1" ht="14.25" customHeight="1">
      <c r="A1764" s="16">
        <v>5934</v>
      </c>
      <c r="B1764" s="16">
        <v>5934</v>
      </c>
      <c r="C1764" s="3">
        <v>41380</v>
      </c>
      <c r="D1764" s="3">
        <v>41425</v>
      </c>
      <c r="E1764" s="16" t="s">
        <v>1307</v>
      </c>
      <c r="F1764" s="16" t="s">
        <v>14084</v>
      </c>
      <c r="G1764" s="16" t="s">
        <v>13763</v>
      </c>
      <c r="H1764" s="16" t="s">
        <v>18592</v>
      </c>
      <c r="I1764" s="3">
        <v>41407</v>
      </c>
      <c r="J1764" s="16" t="s">
        <v>17264</v>
      </c>
      <c r="K1764" s="16" t="s">
        <v>17265</v>
      </c>
      <c r="L1764" s="16" t="s">
        <v>9459</v>
      </c>
      <c r="M1764" s="16" t="s">
        <v>17266</v>
      </c>
      <c r="N1764" s="16" t="s">
        <v>18593</v>
      </c>
      <c r="O1764" s="16" t="s">
        <v>15354</v>
      </c>
      <c r="P1764" s="3">
        <v>41407</v>
      </c>
      <c r="Q1764" s="28" t="s">
        <v>455</v>
      </c>
      <c r="R1764" s="16" t="s">
        <v>18594</v>
      </c>
      <c r="S1764" s="16" t="s">
        <v>17267</v>
      </c>
      <c r="T1764" s="16" t="s">
        <v>14834</v>
      </c>
      <c r="U1764" s="16" t="s">
        <v>15850</v>
      </c>
      <c r="V1764" s="16">
        <v>20</v>
      </c>
      <c r="W1764" s="16">
        <v>27</v>
      </c>
      <c r="X1764" s="16">
        <v>49</v>
      </c>
      <c r="Y1764" s="16">
        <v>45</v>
      </c>
      <c r="Z1764" s="16">
        <v>26</v>
      </c>
      <c r="AA1764" s="16">
        <v>40</v>
      </c>
      <c r="AB1764" s="16" t="s">
        <v>455</v>
      </c>
      <c r="AC1764" s="16" t="s">
        <v>455</v>
      </c>
      <c r="AD1764" s="16" t="s">
        <v>455</v>
      </c>
    </row>
    <row r="1765" spans="1:30" s="16" customFormat="1" ht="14.25" customHeight="1">
      <c r="A1765" s="16">
        <v>5935</v>
      </c>
      <c r="B1765" s="16">
        <v>5935</v>
      </c>
      <c r="C1765" s="3">
        <v>41380</v>
      </c>
      <c r="D1765" s="3">
        <v>41425</v>
      </c>
      <c r="E1765" s="16" t="s">
        <v>1307</v>
      </c>
      <c r="F1765" s="16" t="s">
        <v>14084</v>
      </c>
      <c r="G1765" s="16" t="s">
        <v>13763</v>
      </c>
      <c r="H1765" s="16" t="s">
        <v>18511</v>
      </c>
      <c r="I1765" s="3">
        <v>41407</v>
      </c>
      <c r="J1765" s="16" t="s">
        <v>17268</v>
      </c>
      <c r="K1765" s="16" t="s">
        <v>17269</v>
      </c>
      <c r="L1765" s="16" t="s">
        <v>9459</v>
      </c>
      <c r="M1765" s="16" t="s">
        <v>17270</v>
      </c>
      <c r="N1765" s="16" t="s">
        <v>18595</v>
      </c>
      <c r="O1765" s="16" t="s">
        <v>14581</v>
      </c>
      <c r="P1765" s="3">
        <v>41407</v>
      </c>
      <c r="Q1765" s="28" t="s">
        <v>455</v>
      </c>
      <c r="R1765" s="16" t="s">
        <v>18512</v>
      </c>
      <c r="S1765" s="16" t="s">
        <v>17271</v>
      </c>
      <c r="T1765" s="16" t="s">
        <v>14834</v>
      </c>
      <c r="U1765" s="16" t="s">
        <v>14926</v>
      </c>
      <c r="V1765" s="16">
        <v>20</v>
      </c>
      <c r="W1765" s="16">
        <v>27</v>
      </c>
      <c r="X1765" s="16">
        <v>82</v>
      </c>
      <c r="Y1765" s="16">
        <v>45</v>
      </c>
      <c r="Z1765" s="16">
        <v>26</v>
      </c>
      <c r="AA1765" s="16">
        <v>65</v>
      </c>
      <c r="AB1765" s="16" t="s">
        <v>455</v>
      </c>
      <c r="AC1765" s="16" t="s">
        <v>455</v>
      </c>
      <c r="AD1765" s="16" t="s">
        <v>455</v>
      </c>
    </row>
    <row r="1766" spans="1:30" s="16" customFormat="1" ht="14.25" customHeight="1">
      <c r="A1766" s="16">
        <v>5936</v>
      </c>
      <c r="B1766" s="16">
        <v>5936</v>
      </c>
      <c r="C1766" s="3">
        <v>41380</v>
      </c>
      <c r="D1766" s="3">
        <v>41425</v>
      </c>
      <c r="E1766" s="16" t="s">
        <v>1307</v>
      </c>
      <c r="F1766" s="16" t="s">
        <v>14084</v>
      </c>
      <c r="G1766" s="16" t="s">
        <v>13763</v>
      </c>
      <c r="H1766" s="16" t="s">
        <v>18513</v>
      </c>
      <c r="I1766" s="3">
        <v>41407</v>
      </c>
      <c r="J1766" s="16" t="s">
        <v>17272</v>
      </c>
      <c r="K1766" s="16" t="s">
        <v>17273</v>
      </c>
      <c r="L1766" s="16" t="s">
        <v>9459</v>
      </c>
      <c r="M1766" s="16" t="s">
        <v>17274</v>
      </c>
      <c r="N1766" s="16" t="s">
        <v>18596</v>
      </c>
      <c r="O1766" s="16" t="s">
        <v>12723</v>
      </c>
      <c r="P1766" s="3">
        <v>41408</v>
      </c>
      <c r="Q1766" s="28" t="s">
        <v>455</v>
      </c>
      <c r="R1766" s="16" t="s">
        <v>18514</v>
      </c>
      <c r="S1766" s="16" t="s">
        <v>17275</v>
      </c>
      <c r="T1766" s="16" t="s">
        <v>14834</v>
      </c>
      <c r="U1766" s="16" t="s">
        <v>15044</v>
      </c>
      <c r="V1766" s="16">
        <v>20</v>
      </c>
      <c r="W1766" s="16">
        <v>27</v>
      </c>
      <c r="X1766" s="16">
        <v>67</v>
      </c>
      <c r="Y1766" s="16">
        <v>45</v>
      </c>
      <c r="Z1766" s="16">
        <v>26</v>
      </c>
      <c r="AA1766" s="16">
        <v>98</v>
      </c>
      <c r="AB1766" s="16" t="s">
        <v>455</v>
      </c>
      <c r="AC1766" s="16" t="s">
        <v>455</v>
      </c>
      <c r="AD1766" s="16" t="s">
        <v>455</v>
      </c>
    </row>
    <row r="1767" spans="1:30" s="16" customFormat="1" ht="14.25" customHeight="1">
      <c r="A1767" s="16">
        <v>5937</v>
      </c>
      <c r="B1767" s="16">
        <v>5937</v>
      </c>
      <c r="C1767" s="3">
        <v>41380</v>
      </c>
      <c r="D1767" s="3">
        <v>41425</v>
      </c>
      <c r="E1767" s="16" t="s">
        <v>1307</v>
      </c>
      <c r="F1767" s="16" t="s">
        <v>14084</v>
      </c>
      <c r="G1767" s="16" t="s">
        <v>13763</v>
      </c>
      <c r="H1767" s="16" t="s">
        <v>18515</v>
      </c>
      <c r="I1767" s="3">
        <v>41404</v>
      </c>
      <c r="J1767" s="16" t="s">
        <v>17276</v>
      </c>
      <c r="K1767" s="16" t="s">
        <v>17277</v>
      </c>
      <c r="L1767" s="16" t="s">
        <v>9459</v>
      </c>
      <c r="M1767" s="16" t="s">
        <v>17278</v>
      </c>
      <c r="N1767" s="16" t="s">
        <v>18516</v>
      </c>
      <c r="O1767" s="16" t="s">
        <v>14581</v>
      </c>
      <c r="P1767" s="3">
        <v>41415</v>
      </c>
      <c r="Q1767" s="28" t="s">
        <v>455</v>
      </c>
      <c r="R1767" s="16" t="s">
        <v>18517</v>
      </c>
      <c r="S1767" s="16" t="s">
        <v>17279</v>
      </c>
      <c r="T1767" s="16" t="s">
        <v>14834</v>
      </c>
      <c r="U1767" s="16" t="s">
        <v>14926</v>
      </c>
      <c r="V1767" s="16">
        <v>20</v>
      </c>
      <c r="W1767" s="16">
        <v>27</v>
      </c>
      <c r="X1767" s="16">
        <v>97</v>
      </c>
      <c r="Y1767" s="16">
        <v>45</v>
      </c>
      <c r="Z1767" s="16">
        <v>25</v>
      </c>
      <c r="AA1767" s="16">
        <v>60</v>
      </c>
      <c r="AB1767" s="16" t="s">
        <v>455</v>
      </c>
      <c r="AC1767" s="16" t="s">
        <v>455</v>
      </c>
      <c r="AD1767" s="16" t="s">
        <v>455</v>
      </c>
    </row>
    <row r="1768" spans="1:30" s="16" customFormat="1" ht="14.25" customHeight="1">
      <c r="A1768" s="16">
        <v>5938</v>
      </c>
      <c r="B1768" s="16">
        <v>5938</v>
      </c>
      <c r="C1768" s="3">
        <v>41380</v>
      </c>
      <c r="D1768" s="3">
        <v>41425</v>
      </c>
      <c r="E1768" s="16" t="s">
        <v>1307</v>
      </c>
      <c r="F1768" s="16" t="s">
        <v>14084</v>
      </c>
      <c r="G1768" s="16" t="s">
        <v>13763</v>
      </c>
      <c r="H1768" s="16" t="s">
        <v>18518</v>
      </c>
      <c r="I1768" s="3">
        <v>41404</v>
      </c>
      <c r="J1768" s="16" t="s">
        <v>17280</v>
      </c>
      <c r="K1768" s="16" t="s">
        <v>17281</v>
      </c>
      <c r="L1768" s="16" t="s">
        <v>9459</v>
      </c>
      <c r="M1768" s="16" t="s">
        <v>17282</v>
      </c>
      <c r="N1768" s="16" t="s">
        <v>18519</v>
      </c>
      <c r="O1768" s="16" t="s">
        <v>12723</v>
      </c>
      <c r="P1768" s="3">
        <v>41407</v>
      </c>
      <c r="Q1768" s="28" t="s">
        <v>455</v>
      </c>
      <c r="R1768" s="16" t="s">
        <v>18520</v>
      </c>
      <c r="S1768" s="16" t="s">
        <v>17283</v>
      </c>
      <c r="T1768" s="16" t="s">
        <v>14834</v>
      </c>
      <c r="U1768" s="16" t="s">
        <v>15044</v>
      </c>
      <c r="V1768" s="16">
        <v>20</v>
      </c>
      <c r="W1768" s="16">
        <v>27</v>
      </c>
      <c r="X1768" s="16">
        <v>63</v>
      </c>
      <c r="Y1768" s="16">
        <v>45</v>
      </c>
      <c r="Z1768" s="16">
        <v>25</v>
      </c>
      <c r="AA1768" s="16">
        <v>20</v>
      </c>
      <c r="AB1768" s="16" t="s">
        <v>455</v>
      </c>
      <c r="AC1768" s="16" t="s">
        <v>455</v>
      </c>
      <c r="AD1768" s="16" t="s">
        <v>455</v>
      </c>
    </row>
    <row r="1769" spans="1:30" s="16" customFormat="1" ht="14.25" customHeight="1">
      <c r="A1769" s="16">
        <v>5939</v>
      </c>
      <c r="B1769" s="16">
        <v>5939</v>
      </c>
      <c r="C1769" s="3">
        <v>41380</v>
      </c>
      <c r="D1769" s="3">
        <v>41425</v>
      </c>
      <c r="E1769" s="16" t="s">
        <v>1307</v>
      </c>
      <c r="F1769" s="16" t="s">
        <v>14084</v>
      </c>
      <c r="G1769" s="16" t="s">
        <v>13763</v>
      </c>
      <c r="H1769" s="16" t="s">
        <v>18597</v>
      </c>
      <c r="I1769" s="3">
        <v>41408</v>
      </c>
      <c r="J1769" s="16" t="s">
        <v>17284</v>
      </c>
      <c r="K1769" s="16" t="s">
        <v>17285</v>
      </c>
      <c r="L1769" s="16" t="s">
        <v>9459</v>
      </c>
      <c r="M1769" s="16" t="s">
        <v>17286</v>
      </c>
      <c r="N1769" s="16" t="s">
        <v>18598</v>
      </c>
      <c r="O1769" s="16" t="s">
        <v>12723</v>
      </c>
      <c r="P1769" s="3">
        <v>41408</v>
      </c>
      <c r="Q1769" s="28" t="s">
        <v>455</v>
      </c>
      <c r="R1769" s="16" t="s">
        <v>18599</v>
      </c>
      <c r="S1769" s="16" t="s">
        <v>17287</v>
      </c>
      <c r="T1769" s="16" t="s">
        <v>14834</v>
      </c>
      <c r="U1769" s="16" t="s">
        <v>15044</v>
      </c>
      <c r="V1769" s="16">
        <v>20</v>
      </c>
      <c r="W1769" s="16">
        <v>28</v>
      </c>
      <c r="X1769" s="16">
        <v>22</v>
      </c>
      <c r="Y1769" s="16">
        <v>45</v>
      </c>
      <c r="Z1769" s="16">
        <v>25</v>
      </c>
      <c r="AA1769" s="16">
        <v>28</v>
      </c>
      <c r="AB1769" s="16" t="s">
        <v>455</v>
      </c>
      <c r="AC1769" s="16" t="s">
        <v>455</v>
      </c>
      <c r="AD1769" s="16" t="s">
        <v>455</v>
      </c>
    </row>
    <row r="1770" spans="1:30" s="16" customFormat="1" ht="14.25" customHeight="1">
      <c r="A1770" s="16">
        <v>5940</v>
      </c>
      <c r="B1770" s="16">
        <v>5940</v>
      </c>
      <c r="C1770" s="3">
        <v>41380</v>
      </c>
      <c r="D1770" s="3">
        <v>41425</v>
      </c>
      <c r="E1770" s="16" t="s">
        <v>1307</v>
      </c>
      <c r="F1770" s="16" t="s">
        <v>14084</v>
      </c>
      <c r="G1770" s="16" t="s">
        <v>13763</v>
      </c>
      <c r="H1770" s="16" t="s">
        <v>18600</v>
      </c>
      <c r="I1770" s="3">
        <v>41408</v>
      </c>
      <c r="J1770" s="16" t="s">
        <v>17288</v>
      </c>
      <c r="K1770" s="16" t="s">
        <v>17289</v>
      </c>
      <c r="L1770" s="16" t="s">
        <v>9459</v>
      </c>
      <c r="M1770" s="16" t="s">
        <v>17290</v>
      </c>
      <c r="N1770" s="16" t="s">
        <v>18601</v>
      </c>
      <c r="O1770" s="16" t="s">
        <v>14581</v>
      </c>
      <c r="P1770" s="3">
        <v>41408</v>
      </c>
      <c r="Q1770" s="28" t="s">
        <v>455</v>
      </c>
      <c r="R1770" s="16" t="s">
        <v>18602</v>
      </c>
      <c r="S1770" s="16" t="s">
        <v>17291</v>
      </c>
      <c r="T1770" s="16" t="s">
        <v>14834</v>
      </c>
      <c r="U1770" s="16" t="s">
        <v>14926</v>
      </c>
      <c r="V1770" s="16">
        <v>20</v>
      </c>
      <c r="W1770" s="16">
        <v>28</v>
      </c>
      <c r="X1770" s="16">
        <v>38</v>
      </c>
      <c r="Y1770" s="16">
        <v>45</v>
      </c>
      <c r="Z1770" s="16">
        <v>25</v>
      </c>
      <c r="AA1770" s="16">
        <v>2</v>
      </c>
      <c r="AB1770" s="16" t="s">
        <v>455</v>
      </c>
      <c r="AC1770" s="16" t="s">
        <v>455</v>
      </c>
      <c r="AD1770" s="16" t="s">
        <v>455</v>
      </c>
    </row>
    <row r="1771" spans="1:30" s="16" customFormat="1" ht="14.25" customHeight="1">
      <c r="A1771" s="16">
        <v>5941</v>
      </c>
      <c r="B1771" s="16">
        <v>5941</v>
      </c>
      <c r="C1771" s="3">
        <v>41380</v>
      </c>
      <c r="D1771" s="3">
        <v>41425</v>
      </c>
      <c r="E1771" s="16" t="s">
        <v>1307</v>
      </c>
      <c r="F1771" s="16" t="s">
        <v>14084</v>
      </c>
      <c r="G1771" s="16" t="s">
        <v>13763</v>
      </c>
      <c r="H1771" s="16" t="s">
        <v>18603</v>
      </c>
      <c r="I1771" s="3">
        <v>41408</v>
      </c>
      <c r="J1771" s="16" t="s">
        <v>17292</v>
      </c>
      <c r="K1771" s="16" t="s">
        <v>17293</v>
      </c>
      <c r="L1771" s="16" t="s">
        <v>9459</v>
      </c>
      <c r="M1771" s="16" t="s">
        <v>17294</v>
      </c>
      <c r="N1771" s="16" t="s">
        <v>18604</v>
      </c>
      <c r="O1771" s="16" t="s">
        <v>14581</v>
      </c>
      <c r="P1771" s="3">
        <v>41409</v>
      </c>
      <c r="Q1771" s="28" t="s">
        <v>455</v>
      </c>
      <c r="R1771" s="16" t="s">
        <v>18605</v>
      </c>
      <c r="S1771" s="16" t="s">
        <v>17295</v>
      </c>
      <c r="T1771" s="16" t="s">
        <v>14834</v>
      </c>
      <c r="U1771" s="16" t="s">
        <v>17564</v>
      </c>
      <c r="V1771" s="16">
        <v>20</v>
      </c>
      <c r="W1771" s="16">
        <v>28</v>
      </c>
      <c r="X1771" s="16">
        <v>50</v>
      </c>
      <c r="Y1771" s="16">
        <v>45</v>
      </c>
      <c r="Z1771" s="16">
        <v>25</v>
      </c>
      <c r="AA1771" s="16">
        <v>73</v>
      </c>
      <c r="AB1771" s="16" t="s">
        <v>455</v>
      </c>
      <c r="AC1771" s="16" t="s">
        <v>455</v>
      </c>
      <c r="AD1771" s="16" t="s">
        <v>455</v>
      </c>
    </row>
    <row r="1772" spans="1:30" s="16" customFormat="1" ht="14.25" customHeight="1">
      <c r="A1772" s="16">
        <v>5942</v>
      </c>
      <c r="B1772" s="16">
        <v>5942</v>
      </c>
      <c r="C1772" s="3">
        <v>41380</v>
      </c>
      <c r="D1772" s="3">
        <v>41425</v>
      </c>
      <c r="E1772" s="16" t="s">
        <v>1307</v>
      </c>
      <c r="F1772" s="16" t="s">
        <v>14084</v>
      </c>
      <c r="G1772" s="16" t="s">
        <v>13763</v>
      </c>
      <c r="H1772" s="16" t="s">
        <v>18606</v>
      </c>
      <c r="I1772" s="3">
        <v>41408</v>
      </c>
      <c r="J1772" s="16" t="s">
        <v>17296</v>
      </c>
      <c r="K1772" s="16" t="s">
        <v>17297</v>
      </c>
      <c r="L1772" s="16" t="s">
        <v>9459</v>
      </c>
      <c r="M1772" s="16" t="s">
        <v>17298</v>
      </c>
      <c r="N1772" s="16" t="s">
        <v>18607</v>
      </c>
      <c r="O1772" s="16" t="s">
        <v>14581</v>
      </c>
      <c r="P1772" s="3">
        <v>41409</v>
      </c>
      <c r="Q1772" s="28" t="s">
        <v>455</v>
      </c>
      <c r="R1772" s="16" t="s">
        <v>18608</v>
      </c>
      <c r="S1772" s="16" t="s">
        <v>17299</v>
      </c>
      <c r="T1772" s="16" t="s">
        <v>14834</v>
      </c>
      <c r="U1772" s="16" t="s">
        <v>18609</v>
      </c>
      <c r="V1772" s="16">
        <v>20</v>
      </c>
      <c r="W1772" s="16">
        <v>28</v>
      </c>
      <c r="X1772" s="16">
        <v>87</v>
      </c>
      <c r="Y1772" s="16">
        <v>45</v>
      </c>
      <c r="Z1772" s="16">
        <v>26</v>
      </c>
      <c r="AA1772" s="16">
        <v>8</v>
      </c>
      <c r="AB1772" s="16" t="s">
        <v>455</v>
      </c>
      <c r="AC1772" s="16" t="s">
        <v>455</v>
      </c>
      <c r="AD1772" s="16" t="s">
        <v>455</v>
      </c>
    </row>
    <row r="1773" spans="1:30" s="16" customFormat="1" ht="14.25" customHeight="1">
      <c r="A1773" s="16">
        <v>5943</v>
      </c>
      <c r="B1773" s="16">
        <v>5943</v>
      </c>
      <c r="C1773" s="3">
        <v>41380</v>
      </c>
      <c r="D1773" s="3">
        <v>41425</v>
      </c>
      <c r="E1773" s="16" t="s">
        <v>1307</v>
      </c>
      <c r="F1773" s="16" t="s">
        <v>14084</v>
      </c>
      <c r="G1773" s="16" t="s">
        <v>13763</v>
      </c>
      <c r="H1773" s="16" t="s">
        <v>18610</v>
      </c>
      <c r="I1773" s="3">
        <v>41409</v>
      </c>
      <c r="J1773" s="16" t="s">
        <v>17300</v>
      </c>
      <c r="K1773" s="16" t="s">
        <v>17301</v>
      </c>
      <c r="L1773" s="16" t="s">
        <v>9459</v>
      </c>
      <c r="M1773" s="16" t="s">
        <v>17302</v>
      </c>
      <c r="N1773" s="16" t="s">
        <v>18611</v>
      </c>
      <c r="O1773" s="16" t="s">
        <v>14581</v>
      </c>
      <c r="P1773" s="3">
        <v>41409</v>
      </c>
      <c r="Q1773" s="28" t="s">
        <v>455</v>
      </c>
      <c r="R1773" s="16" t="s">
        <v>18612</v>
      </c>
      <c r="S1773" s="16" t="s">
        <v>17303</v>
      </c>
      <c r="T1773" s="16" t="s">
        <v>14834</v>
      </c>
      <c r="U1773" s="16" t="s">
        <v>17564</v>
      </c>
      <c r="V1773" s="16">
        <v>20</v>
      </c>
      <c r="W1773" s="16">
        <v>26</v>
      </c>
      <c r="X1773" s="16">
        <v>23</v>
      </c>
      <c r="Y1773" s="16">
        <v>45</v>
      </c>
      <c r="Z1773" s="16">
        <v>25</v>
      </c>
      <c r="AA1773" s="16">
        <v>56</v>
      </c>
      <c r="AB1773" s="16" t="s">
        <v>455</v>
      </c>
      <c r="AC1773" s="16" t="s">
        <v>455</v>
      </c>
      <c r="AD1773" s="16" t="s">
        <v>455</v>
      </c>
    </row>
    <row r="1774" spans="1:30" s="16" customFormat="1" ht="14.25" customHeight="1">
      <c r="A1774" s="16">
        <v>5944</v>
      </c>
      <c r="B1774" s="16">
        <v>5944</v>
      </c>
      <c r="C1774" s="3">
        <v>41380</v>
      </c>
      <c r="D1774" s="3">
        <v>41426</v>
      </c>
      <c r="E1774" s="16" t="s">
        <v>1307</v>
      </c>
      <c r="F1774" s="16" t="s">
        <v>14084</v>
      </c>
      <c r="G1774" s="16" t="s">
        <v>13718</v>
      </c>
      <c r="H1774" s="16" t="s">
        <v>18485</v>
      </c>
      <c r="I1774" s="3">
        <v>41403</v>
      </c>
      <c r="J1774" s="16" t="s">
        <v>17304</v>
      </c>
      <c r="K1774" s="16" t="s">
        <v>18015</v>
      </c>
      <c r="L1774" s="16" t="s">
        <v>17305</v>
      </c>
      <c r="M1774" s="16" t="s">
        <v>17306</v>
      </c>
      <c r="N1774" s="16" t="s">
        <v>18521</v>
      </c>
      <c r="O1774" s="16" t="s">
        <v>13090</v>
      </c>
      <c r="P1774" s="3">
        <v>41404</v>
      </c>
      <c r="Q1774" s="28" t="s">
        <v>18016</v>
      </c>
      <c r="R1774" s="16" t="s">
        <v>18486</v>
      </c>
      <c r="S1774" s="16" t="s">
        <v>17307</v>
      </c>
      <c r="T1774" s="16" t="s">
        <v>14834</v>
      </c>
      <c r="U1774" s="16" t="s">
        <v>14926</v>
      </c>
      <c r="V1774" s="16">
        <v>21</v>
      </c>
      <c r="W1774" s="16">
        <v>46</v>
      </c>
      <c r="X1774" s="16">
        <v>75</v>
      </c>
      <c r="Y1774" s="16">
        <v>45</v>
      </c>
      <c r="Z1774" s="16">
        <v>50</v>
      </c>
      <c r="AA1774" s="16">
        <v>70</v>
      </c>
      <c r="AB1774" s="16" t="s">
        <v>455</v>
      </c>
      <c r="AC1774" s="16" t="s">
        <v>455</v>
      </c>
      <c r="AD1774" s="16" t="s">
        <v>455</v>
      </c>
    </row>
    <row r="1775" spans="1:30" s="16" customFormat="1" ht="14.25" customHeight="1">
      <c r="A1775" s="16">
        <v>6156</v>
      </c>
      <c r="B1775" s="16">
        <v>6156</v>
      </c>
      <c r="C1775" s="3">
        <v>41380</v>
      </c>
      <c r="D1775" s="3">
        <v>41425</v>
      </c>
      <c r="E1775" s="16" t="s">
        <v>1307</v>
      </c>
      <c r="F1775" s="16" t="s">
        <v>1308</v>
      </c>
      <c r="G1775" s="16" t="s">
        <v>13722</v>
      </c>
      <c r="H1775" s="16" t="s">
        <v>17762</v>
      </c>
      <c r="I1775" s="3">
        <v>41388</v>
      </c>
      <c r="J1775" s="16" t="s">
        <v>17308</v>
      </c>
      <c r="K1775" s="16" t="s">
        <v>17309</v>
      </c>
      <c r="L1775" s="16" t="s">
        <v>17099</v>
      </c>
      <c r="M1775" s="16" t="s">
        <v>17310</v>
      </c>
      <c r="N1775" s="16" t="s">
        <v>17832</v>
      </c>
      <c r="O1775" s="16" t="s">
        <v>4884</v>
      </c>
      <c r="P1775" s="3">
        <v>41396</v>
      </c>
      <c r="Q1775" s="28" t="s">
        <v>455</v>
      </c>
      <c r="R1775" s="16" t="s">
        <v>17763</v>
      </c>
      <c r="S1775" s="16" t="s">
        <v>17311</v>
      </c>
      <c r="T1775" s="16" t="s">
        <v>14834</v>
      </c>
      <c r="U1775" s="16" t="s">
        <v>15044</v>
      </c>
      <c r="V1775" s="16">
        <v>18</v>
      </c>
      <c r="W1775" s="16">
        <v>35</v>
      </c>
      <c r="X1775" s="16">
        <v>2</v>
      </c>
      <c r="Y1775" s="16">
        <v>49</v>
      </c>
      <c r="Z1775" s="16">
        <v>11</v>
      </c>
      <c r="AA1775" s="16">
        <v>87</v>
      </c>
      <c r="AB1775" s="16" t="s">
        <v>455</v>
      </c>
      <c r="AC1775" s="16" t="s">
        <v>455</v>
      </c>
      <c r="AD1775" s="16" t="s">
        <v>455</v>
      </c>
    </row>
    <row r="1776" spans="1:30" s="16" customFormat="1" ht="14.25" customHeight="1">
      <c r="A1776" s="16">
        <v>6158</v>
      </c>
      <c r="B1776" s="16">
        <v>6158</v>
      </c>
      <c r="C1776" s="3">
        <v>41380</v>
      </c>
      <c r="D1776" s="3">
        <v>41425</v>
      </c>
      <c r="E1776" s="16" t="s">
        <v>1307</v>
      </c>
      <c r="F1776" s="16" t="s">
        <v>1308</v>
      </c>
      <c r="G1776" s="16" t="s">
        <v>13738</v>
      </c>
      <c r="H1776" s="16" t="s">
        <v>17833</v>
      </c>
      <c r="I1776" s="3">
        <v>41388</v>
      </c>
      <c r="J1776" s="16" t="s">
        <v>17312</v>
      </c>
      <c r="K1776" s="16" t="s">
        <v>17313</v>
      </c>
      <c r="L1776" s="16" t="s">
        <v>17314</v>
      </c>
      <c r="M1776" s="16" t="s">
        <v>17315</v>
      </c>
      <c r="N1776" s="16" t="s">
        <v>17834</v>
      </c>
      <c r="O1776" s="16" t="s">
        <v>7205</v>
      </c>
      <c r="P1776" s="3">
        <v>41396</v>
      </c>
      <c r="Q1776" s="28" t="s">
        <v>455</v>
      </c>
      <c r="R1776" s="16" t="s">
        <v>17835</v>
      </c>
      <c r="S1776" s="16" t="s">
        <v>17316</v>
      </c>
      <c r="T1776" s="16" t="s">
        <v>14834</v>
      </c>
      <c r="U1776" s="16" t="s">
        <v>17836</v>
      </c>
      <c r="V1776" s="16">
        <v>18</v>
      </c>
      <c r="W1776" s="16">
        <v>4</v>
      </c>
      <c r="X1776" s="16">
        <v>14</v>
      </c>
      <c r="Y1776" s="16">
        <v>43</v>
      </c>
      <c r="Z1776" s="16">
        <v>28</v>
      </c>
      <c r="AA1776" s="16">
        <v>32</v>
      </c>
      <c r="AB1776" s="16" t="s">
        <v>455</v>
      </c>
      <c r="AC1776" s="16" t="s">
        <v>455</v>
      </c>
      <c r="AD1776" s="16" t="s">
        <v>455</v>
      </c>
    </row>
    <row r="1777" spans="1:30" s="16" customFormat="1" ht="14.25" customHeight="1">
      <c r="A1777" s="16">
        <v>6159</v>
      </c>
      <c r="B1777" s="16">
        <v>6159</v>
      </c>
      <c r="C1777" s="3">
        <v>41380</v>
      </c>
      <c r="D1777" s="3">
        <v>41425</v>
      </c>
      <c r="E1777" s="16" t="s">
        <v>1307</v>
      </c>
      <c r="F1777" s="16" t="s">
        <v>14084</v>
      </c>
      <c r="G1777" s="16" t="s">
        <v>13753</v>
      </c>
      <c r="H1777" s="16" t="s">
        <v>18697</v>
      </c>
      <c r="I1777" s="3">
        <v>41411</v>
      </c>
      <c r="J1777" s="16" t="s">
        <v>17317</v>
      </c>
      <c r="K1777" s="16" t="s">
        <v>17318</v>
      </c>
      <c r="L1777" s="16" t="s">
        <v>17319</v>
      </c>
      <c r="M1777" s="16" t="s">
        <v>17320</v>
      </c>
      <c r="N1777" s="16" t="s">
        <v>18698</v>
      </c>
      <c r="O1777" s="16" t="s">
        <v>12721</v>
      </c>
      <c r="P1777" s="3">
        <v>41411</v>
      </c>
      <c r="Q1777" s="28" t="s">
        <v>455</v>
      </c>
      <c r="R1777" s="16" t="s">
        <v>18699</v>
      </c>
      <c r="S1777" s="16" t="s">
        <v>17321</v>
      </c>
      <c r="T1777" s="16" t="s">
        <v>14834</v>
      </c>
      <c r="U1777" s="16" t="s">
        <v>15044</v>
      </c>
      <c r="V1777" s="16">
        <v>21</v>
      </c>
      <c r="W1777" s="16">
        <v>18</v>
      </c>
      <c r="X1777" s="16">
        <v>88</v>
      </c>
      <c r="Y1777" s="16">
        <v>42</v>
      </c>
      <c r="Z1777" s="16">
        <v>48</v>
      </c>
      <c r="AA1777" s="16">
        <v>70</v>
      </c>
      <c r="AB1777" s="16" t="s">
        <v>455</v>
      </c>
      <c r="AC1777" s="16" t="s">
        <v>455</v>
      </c>
      <c r="AD1777" s="16" t="s">
        <v>455</v>
      </c>
    </row>
    <row r="1778" spans="1:30" s="16" customFormat="1" ht="14.25" customHeight="1">
      <c r="A1778" s="16">
        <v>6719</v>
      </c>
      <c r="B1778" s="16">
        <v>6719</v>
      </c>
      <c r="C1778" s="3">
        <v>41380</v>
      </c>
      <c r="D1778" s="3">
        <v>41425</v>
      </c>
      <c r="E1778" s="16" t="s">
        <v>1307</v>
      </c>
      <c r="F1778" s="16" t="s">
        <v>1308</v>
      </c>
      <c r="G1778" s="16" t="s">
        <v>167</v>
      </c>
      <c r="H1778" s="16" t="s">
        <v>19449</v>
      </c>
      <c r="I1778" s="3">
        <v>41386</v>
      </c>
      <c r="J1778" s="16" t="s">
        <v>17322</v>
      </c>
      <c r="K1778" s="16" t="s">
        <v>17323</v>
      </c>
      <c r="L1778" s="16" t="s">
        <v>17324</v>
      </c>
      <c r="M1778" s="16" t="s">
        <v>17325</v>
      </c>
      <c r="N1778" s="16" t="s">
        <v>19450</v>
      </c>
      <c r="O1778" s="16" t="s">
        <v>4884</v>
      </c>
      <c r="P1778" s="3">
        <v>41428</v>
      </c>
      <c r="Q1778" s="28" t="s">
        <v>455</v>
      </c>
      <c r="R1778" s="16" t="s">
        <v>19451</v>
      </c>
      <c r="S1778" s="16" t="s">
        <v>17326</v>
      </c>
      <c r="T1778" s="16" t="s">
        <v>14834</v>
      </c>
      <c r="U1778" s="16" t="s">
        <v>14926</v>
      </c>
      <c r="V1778" s="16">
        <v>19</v>
      </c>
      <c r="W1778" s="16">
        <v>26</v>
      </c>
      <c r="X1778" s="16">
        <v>57</v>
      </c>
      <c r="Y1778" s="16">
        <v>44</v>
      </c>
      <c r="Z1778" s="16">
        <v>13</v>
      </c>
      <c r="AA1778" s="16">
        <v>32</v>
      </c>
      <c r="AB1778" s="16" t="s">
        <v>455</v>
      </c>
      <c r="AC1778" s="16" t="s">
        <v>455</v>
      </c>
      <c r="AD1778" s="16" t="s">
        <v>455</v>
      </c>
    </row>
    <row r="1779" spans="1:30" s="16" customFormat="1" ht="14.25" customHeight="1">
      <c r="A1779" s="16">
        <v>6718</v>
      </c>
      <c r="B1779" s="16">
        <v>6718</v>
      </c>
      <c r="C1779" s="3">
        <v>41380</v>
      </c>
      <c r="D1779" s="3">
        <v>41425</v>
      </c>
      <c r="E1779" s="16" t="s">
        <v>1307</v>
      </c>
      <c r="F1779" s="16" t="s">
        <v>1308</v>
      </c>
      <c r="G1779" s="16" t="s">
        <v>167</v>
      </c>
      <c r="H1779" s="16" t="s">
        <v>17584</v>
      </c>
      <c r="I1779" s="3">
        <v>41386</v>
      </c>
      <c r="J1779" s="16" t="s">
        <v>17327</v>
      </c>
      <c r="K1779" s="16" t="s">
        <v>17328</v>
      </c>
      <c r="L1779" s="16" t="s">
        <v>17329</v>
      </c>
      <c r="M1779" s="16" t="s">
        <v>17330</v>
      </c>
      <c r="N1779" s="16" t="s">
        <v>17585</v>
      </c>
      <c r="O1779" s="16" t="s">
        <v>9129</v>
      </c>
      <c r="P1779" s="3">
        <v>41388</v>
      </c>
      <c r="Q1779" s="28" t="s">
        <v>455</v>
      </c>
      <c r="R1779" s="16" t="s">
        <v>17586</v>
      </c>
      <c r="S1779" s="16" t="s">
        <v>17331</v>
      </c>
      <c r="T1779" s="16" t="s">
        <v>14834</v>
      </c>
      <c r="U1779" s="16" t="s">
        <v>17564</v>
      </c>
      <c r="V1779" s="16">
        <v>19</v>
      </c>
      <c r="W1779" s="16" t="s">
        <v>455</v>
      </c>
      <c r="X1779" s="16" t="s">
        <v>455</v>
      </c>
      <c r="Y1779" s="16" t="s">
        <v>455</v>
      </c>
      <c r="Z1779" s="16" t="s">
        <v>455</v>
      </c>
      <c r="AA1779" s="16" t="s">
        <v>455</v>
      </c>
      <c r="AB1779" s="16" t="s">
        <v>455</v>
      </c>
      <c r="AC1779" s="16" t="s">
        <v>455</v>
      </c>
      <c r="AD1779" s="16" t="s">
        <v>455</v>
      </c>
    </row>
    <row r="1780" spans="1:30" s="16" customFormat="1" ht="14.25" customHeight="1">
      <c r="A1780" s="16">
        <v>6716</v>
      </c>
      <c r="B1780" s="16">
        <v>6716</v>
      </c>
      <c r="C1780" s="3">
        <v>41380</v>
      </c>
      <c r="D1780" s="3">
        <v>41425</v>
      </c>
      <c r="E1780" s="16" t="s">
        <v>1307</v>
      </c>
      <c r="F1780" s="16" t="s">
        <v>1308</v>
      </c>
      <c r="G1780" s="16" t="s">
        <v>167</v>
      </c>
      <c r="H1780" s="16" t="s">
        <v>17837</v>
      </c>
      <c r="I1780" s="3">
        <v>41389</v>
      </c>
      <c r="J1780" s="16" t="s">
        <v>17327</v>
      </c>
      <c r="K1780" s="16" t="s">
        <v>17332</v>
      </c>
      <c r="L1780" s="16" t="s">
        <v>17333</v>
      </c>
      <c r="M1780" s="16" t="s">
        <v>17334</v>
      </c>
      <c r="N1780" s="16" t="s">
        <v>17838</v>
      </c>
      <c r="O1780" s="16" t="s">
        <v>17773</v>
      </c>
      <c r="P1780" s="3">
        <v>41397</v>
      </c>
      <c r="Q1780" s="28" t="s">
        <v>455</v>
      </c>
      <c r="R1780" s="16" t="s">
        <v>17839</v>
      </c>
      <c r="S1780" s="16" t="s">
        <v>17335</v>
      </c>
      <c r="T1780" s="16" t="s">
        <v>14834</v>
      </c>
      <c r="U1780" s="16" t="s">
        <v>14926</v>
      </c>
      <c r="V1780" s="16">
        <v>19</v>
      </c>
      <c r="W1780" s="16">
        <v>27</v>
      </c>
      <c r="X1780" s="16">
        <v>95</v>
      </c>
      <c r="Y1780" s="16">
        <v>44</v>
      </c>
      <c r="Z1780" s="16">
        <v>14</v>
      </c>
      <c r="AA1780" s="16">
        <v>80</v>
      </c>
      <c r="AB1780" s="16" t="s">
        <v>455</v>
      </c>
      <c r="AC1780" s="16" t="s">
        <v>455</v>
      </c>
      <c r="AD1780" s="16" t="s">
        <v>455</v>
      </c>
    </row>
    <row r="1781" spans="1:30" s="16" customFormat="1" ht="14.25" customHeight="1">
      <c r="A1781" s="16">
        <v>6717</v>
      </c>
      <c r="B1781" s="16">
        <v>6717</v>
      </c>
      <c r="C1781" s="3">
        <v>41380</v>
      </c>
      <c r="D1781" s="3">
        <v>41528</v>
      </c>
      <c r="E1781" s="16" t="s">
        <v>1307</v>
      </c>
      <c r="F1781" s="16" t="s">
        <v>1308</v>
      </c>
      <c r="G1781" s="16" t="s">
        <v>167</v>
      </c>
      <c r="H1781" s="16" t="s">
        <v>20599</v>
      </c>
      <c r="I1781" s="3">
        <v>41386</v>
      </c>
      <c r="J1781" s="16" t="s">
        <v>17327</v>
      </c>
      <c r="K1781" s="16" t="s">
        <v>17336</v>
      </c>
      <c r="L1781" s="16" t="s">
        <v>17337</v>
      </c>
      <c r="M1781" s="16">
        <v>33769529</v>
      </c>
      <c r="N1781" s="16" t="s">
        <v>20607</v>
      </c>
      <c r="O1781" s="16" t="s">
        <v>20606</v>
      </c>
      <c r="P1781" s="16">
        <v>41512</v>
      </c>
      <c r="Q1781" s="16" t="s">
        <v>20566</v>
      </c>
      <c r="R1781" s="16" t="s">
        <v>20600</v>
      </c>
      <c r="S1781" s="16" t="s">
        <v>17338</v>
      </c>
      <c r="T1781" s="16" t="s">
        <v>14834</v>
      </c>
      <c r="U1781" s="16" t="s">
        <v>15044</v>
      </c>
      <c r="V1781" s="16">
        <v>19</v>
      </c>
      <c r="W1781" s="16">
        <v>27</v>
      </c>
      <c r="X1781" s="16">
        <v>40</v>
      </c>
      <c r="Y1781" s="16">
        <v>44</v>
      </c>
      <c r="Z1781" s="16">
        <v>15</v>
      </c>
      <c r="AA1781" s="16">
        <v>0</v>
      </c>
      <c r="AB1781" s="16" t="s">
        <v>455</v>
      </c>
      <c r="AC1781" s="16" t="s">
        <v>455</v>
      </c>
      <c r="AD1781" s="16" t="s">
        <v>455</v>
      </c>
    </row>
    <row r="1782" spans="1:30" s="16" customFormat="1" ht="14.25" customHeight="1">
      <c r="A1782" s="16">
        <v>6714</v>
      </c>
      <c r="B1782" s="16">
        <v>6714</v>
      </c>
      <c r="C1782" s="3">
        <v>41380</v>
      </c>
      <c r="D1782" s="3">
        <v>41425</v>
      </c>
      <c r="E1782" s="16" t="s">
        <v>1307</v>
      </c>
      <c r="F1782" s="16" t="s">
        <v>1540</v>
      </c>
      <c r="G1782" s="16" t="s">
        <v>167</v>
      </c>
      <c r="H1782" s="16" t="s">
        <v>20085</v>
      </c>
      <c r="I1782" s="3">
        <v>41389</v>
      </c>
      <c r="J1782" s="16" t="s">
        <v>17327</v>
      </c>
      <c r="K1782" s="16" t="s">
        <v>17339</v>
      </c>
      <c r="L1782" s="16" t="s">
        <v>17340</v>
      </c>
      <c r="M1782" s="16" t="s">
        <v>17341</v>
      </c>
      <c r="N1782" s="16" t="s">
        <v>17689</v>
      </c>
      <c r="O1782" s="16" t="s">
        <v>15844</v>
      </c>
      <c r="P1782" s="16">
        <v>41460</v>
      </c>
      <c r="Q1782" s="28" t="s">
        <v>455</v>
      </c>
      <c r="R1782" s="16" t="s">
        <v>20086</v>
      </c>
      <c r="S1782" s="16" t="s">
        <v>17342</v>
      </c>
      <c r="T1782" s="16" t="s">
        <v>14834</v>
      </c>
      <c r="U1782" s="16" t="s">
        <v>14926</v>
      </c>
      <c r="V1782" s="16">
        <v>19</v>
      </c>
      <c r="W1782" s="16">
        <v>27</v>
      </c>
      <c r="X1782" s="16">
        <v>57</v>
      </c>
      <c r="Y1782" s="16">
        <v>44</v>
      </c>
      <c r="Z1782" s="16">
        <v>14</v>
      </c>
      <c r="AA1782" s="16">
        <v>48</v>
      </c>
      <c r="AB1782" s="16" t="s">
        <v>455</v>
      </c>
      <c r="AC1782" s="16" t="s">
        <v>455</v>
      </c>
      <c r="AD1782" s="16" t="s">
        <v>455</v>
      </c>
    </row>
    <row r="1783" spans="1:30" s="16" customFormat="1" ht="14.25" customHeight="1">
      <c r="A1783" s="16">
        <v>6713</v>
      </c>
      <c r="B1783" s="16">
        <v>6713</v>
      </c>
      <c r="C1783" s="3">
        <v>41380</v>
      </c>
      <c r="D1783" s="3">
        <v>41425</v>
      </c>
      <c r="E1783" s="16" t="s">
        <v>1307</v>
      </c>
      <c r="F1783" s="16" t="s">
        <v>1308</v>
      </c>
      <c r="G1783" s="16" t="s">
        <v>167</v>
      </c>
      <c r="H1783" s="16" t="s">
        <v>19614</v>
      </c>
      <c r="I1783" s="3">
        <v>41389</v>
      </c>
      <c r="J1783" s="16" t="s">
        <v>17327</v>
      </c>
      <c r="K1783" s="16" t="s">
        <v>17343</v>
      </c>
      <c r="L1783" s="16" t="s">
        <v>17344</v>
      </c>
      <c r="M1783" s="16" t="s">
        <v>17325</v>
      </c>
      <c r="N1783" s="16" t="s">
        <v>19615</v>
      </c>
      <c r="O1783" s="16" t="s">
        <v>19616</v>
      </c>
      <c r="P1783" s="3">
        <v>41437</v>
      </c>
      <c r="Q1783" s="28" t="s">
        <v>455</v>
      </c>
      <c r="R1783" s="16" t="s">
        <v>19617</v>
      </c>
      <c r="S1783" s="16" t="s">
        <v>17345</v>
      </c>
      <c r="T1783" s="16" t="s">
        <v>14834</v>
      </c>
      <c r="U1783" s="16" t="s">
        <v>17564</v>
      </c>
      <c r="V1783" s="16">
        <v>17</v>
      </c>
      <c r="W1783" s="16">
        <v>27</v>
      </c>
      <c r="X1783" s="16">
        <v>95</v>
      </c>
      <c r="Y1783" s="16">
        <v>44</v>
      </c>
      <c r="Z1783" s="16">
        <v>14</v>
      </c>
      <c r="AA1783" s="16">
        <v>80</v>
      </c>
      <c r="AB1783" s="16" t="s">
        <v>455</v>
      </c>
      <c r="AC1783" s="16" t="s">
        <v>455</v>
      </c>
      <c r="AD1783" s="16" t="s">
        <v>455</v>
      </c>
    </row>
    <row r="1784" spans="1:30" s="16" customFormat="1" ht="14.25" customHeight="1">
      <c r="A1784" s="16">
        <v>6710</v>
      </c>
      <c r="B1784" s="16">
        <v>6710</v>
      </c>
      <c r="C1784" s="3">
        <v>41380</v>
      </c>
      <c r="D1784" s="3">
        <v>41425</v>
      </c>
      <c r="E1784" s="16" t="s">
        <v>1307</v>
      </c>
      <c r="F1784" s="16" t="s">
        <v>1308</v>
      </c>
      <c r="G1784" s="16" t="s">
        <v>167</v>
      </c>
      <c r="H1784" s="16" t="s">
        <v>19369</v>
      </c>
      <c r="I1784" s="3">
        <v>41389</v>
      </c>
      <c r="J1784" s="16" t="s">
        <v>17327</v>
      </c>
      <c r="K1784" s="16" t="s">
        <v>17346</v>
      </c>
      <c r="L1784" s="16" t="s">
        <v>17347</v>
      </c>
      <c r="M1784" s="16">
        <v>37721370</v>
      </c>
      <c r="N1784" s="16" t="s">
        <v>19555</v>
      </c>
      <c r="O1784" s="16" t="s">
        <v>9302</v>
      </c>
      <c r="P1784" s="3">
        <v>41431</v>
      </c>
      <c r="Q1784" s="28" t="s">
        <v>455</v>
      </c>
      <c r="R1784" s="16" t="s">
        <v>19370</v>
      </c>
      <c r="S1784" s="16" t="s">
        <v>17348</v>
      </c>
      <c r="T1784" s="16" t="s">
        <v>14834</v>
      </c>
      <c r="U1784" s="16" t="s">
        <v>15400</v>
      </c>
      <c r="V1784" s="16">
        <v>19</v>
      </c>
      <c r="W1784" s="16">
        <v>27</v>
      </c>
      <c r="X1784" s="16">
        <v>10</v>
      </c>
      <c r="Y1784" s="16">
        <v>44</v>
      </c>
      <c r="Z1784" s="16">
        <v>14</v>
      </c>
      <c r="AA1784" s="16">
        <v>80</v>
      </c>
      <c r="AB1784" s="16" t="s">
        <v>455</v>
      </c>
      <c r="AC1784" s="16" t="s">
        <v>455</v>
      </c>
      <c r="AD1784" s="16" t="s">
        <v>455</v>
      </c>
    </row>
    <row r="1785" spans="1:30" s="16" customFormat="1" ht="14.25" customHeight="1">
      <c r="A1785" s="16">
        <v>6701</v>
      </c>
      <c r="B1785" s="16">
        <v>6701</v>
      </c>
      <c r="C1785" s="3">
        <v>41380</v>
      </c>
      <c r="D1785" s="3">
        <v>41425</v>
      </c>
      <c r="E1785" s="16" t="s">
        <v>1307</v>
      </c>
      <c r="F1785" s="16" t="s">
        <v>1308</v>
      </c>
      <c r="G1785" s="16" t="s">
        <v>167</v>
      </c>
      <c r="H1785" s="16" t="s">
        <v>19371</v>
      </c>
      <c r="I1785" s="3">
        <v>41389</v>
      </c>
      <c r="J1785" s="16" t="s">
        <v>17327</v>
      </c>
      <c r="K1785" s="16" t="s">
        <v>17349</v>
      </c>
      <c r="L1785" s="16" t="s">
        <v>17350</v>
      </c>
      <c r="M1785" s="16" t="s">
        <v>17330</v>
      </c>
      <c r="N1785" s="16" t="s">
        <v>19372</v>
      </c>
      <c r="O1785" s="16" t="s">
        <v>4593</v>
      </c>
      <c r="P1785" s="3">
        <v>41423</v>
      </c>
      <c r="Q1785" s="28" t="s">
        <v>455</v>
      </c>
      <c r="R1785" s="16" t="s">
        <v>19373</v>
      </c>
      <c r="S1785" s="16" t="s">
        <v>17351</v>
      </c>
      <c r="T1785" s="16" t="s">
        <v>3997</v>
      </c>
      <c r="U1785" s="16" t="s">
        <v>15022</v>
      </c>
      <c r="V1785" s="16">
        <v>19</v>
      </c>
      <c r="W1785" s="16">
        <v>28</v>
      </c>
      <c r="X1785" s="16">
        <v>57</v>
      </c>
      <c r="Y1785" s="16">
        <v>44</v>
      </c>
      <c r="Z1785" s="16">
        <v>13</v>
      </c>
      <c r="AA1785" s="16">
        <v>12</v>
      </c>
      <c r="AB1785" s="16" t="s">
        <v>455</v>
      </c>
      <c r="AC1785" s="16" t="s">
        <v>455</v>
      </c>
      <c r="AD1785" s="16" t="s">
        <v>455</v>
      </c>
    </row>
    <row r="1786" spans="1:30" s="16" customFormat="1" ht="14.25" customHeight="1">
      <c r="A1786" s="16">
        <v>6702</v>
      </c>
      <c r="B1786" s="16">
        <v>6702</v>
      </c>
      <c r="C1786" s="3">
        <v>41380</v>
      </c>
      <c r="D1786" s="3">
        <v>41425</v>
      </c>
      <c r="E1786" s="16" t="s">
        <v>1307</v>
      </c>
      <c r="F1786" s="16" t="s">
        <v>1308</v>
      </c>
      <c r="G1786" s="16" t="s">
        <v>167</v>
      </c>
      <c r="H1786" s="16" t="s">
        <v>19556</v>
      </c>
      <c r="I1786" s="3">
        <v>41389</v>
      </c>
      <c r="J1786" s="16" t="s">
        <v>17322</v>
      </c>
      <c r="K1786" s="16" t="s">
        <v>17352</v>
      </c>
      <c r="L1786" s="16" t="s">
        <v>17353</v>
      </c>
      <c r="M1786" s="16" t="s">
        <v>17354</v>
      </c>
      <c r="N1786" s="16" t="s">
        <v>19677</v>
      </c>
      <c r="O1786" s="16" t="s">
        <v>7415</v>
      </c>
      <c r="P1786" s="3">
        <v>41439</v>
      </c>
      <c r="Q1786" s="28" t="s">
        <v>455</v>
      </c>
      <c r="R1786" s="16" t="s">
        <v>19557</v>
      </c>
      <c r="S1786" s="16" t="s">
        <v>17355</v>
      </c>
      <c r="T1786" s="16" t="s">
        <v>14834</v>
      </c>
      <c r="U1786" s="16" t="s">
        <v>15044</v>
      </c>
      <c r="V1786" s="16">
        <v>19</v>
      </c>
      <c r="W1786" s="16">
        <v>27</v>
      </c>
      <c r="X1786" s="16">
        <v>32</v>
      </c>
      <c r="Y1786" s="16">
        <v>44</v>
      </c>
      <c r="Z1786" s="16">
        <v>15</v>
      </c>
      <c r="AA1786" s="16">
        <v>48</v>
      </c>
      <c r="AB1786" s="16" t="s">
        <v>455</v>
      </c>
      <c r="AC1786" s="16" t="s">
        <v>455</v>
      </c>
      <c r="AD1786" s="16" t="s">
        <v>455</v>
      </c>
    </row>
    <row r="1787" spans="1:30" s="16" customFormat="1" ht="14.25" customHeight="1">
      <c r="A1787" s="16">
        <v>6706</v>
      </c>
      <c r="B1787" s="16">
        <v>6706</v>
      </c>
      <c r="C1787" s="3">
        <v>41380</v>
      </c>
      <c r="D1787" s="3">
        <v>41425</v>
      </c>
      <c r="E1787" s="16" t="s">
        <v>1307</v>
      </c>
      <c r="F1787" s="16" t="s">
        <v>1308</v>
      </c>
      <c r="G1787" s="16" t="s">
        <v>167</v>
      </c>
      <c r="H1787" s="16" t="s">
        <v>17686</v>
      </c>
      <c r="I1787" s="3">
        <v>41389</v>
      </c>
      <c r="J1787" s="16" t="s">
        <v>17327</v>
      </c>
      <c r="K1787" s="16" t="s">
        <v>17356</v>
      </c>
      <c r="L1787" s="16" t="s">
        <v>17357</v>
      </c>
      <c r="M1787" s="16" t="s">
        <v>17358</v>
      </c>
      <c r="N1787" s="16" t="s">
        <v>17687</v>
      </c>
      <c r="O1787" s="16" t="s">
        <v>7978</v>
      </c>
      <c r="P1787" s="3">
        <v>41393</v>
      </c>
      <c r="Q1787" s="28" t="s">
        <v>455</v>
      </c>
      <c r="R1787" s="16" t="s">
        <v>17688</v>
      </c>
      <c r="S1787" s="16" t="s">
        <v>17359</v>
      </c>
      <c r="T1787" s="16" t="s">
        <v>14834</v>
      </c>
      <c r="U1787" s="16" t="s">
        <v>14926</v>
      </c>
      <c r="V1787" s="16">
        <v>19</v>
      </c>
      <c r="W1787" s="16">
        <v>32</v>
      </c>
      <c r="X1787" s="16">
        <v>58</v>
      </c>
      <c r="Y1787" s="16">
        <v>44</v>
      </c>
      <c r="Z1787" s="16">
        <v>46</v>
      </c>
      <c r="AA1787" s="16">
        <v>59</v>
      </c>
      <c r="AB1787" s="16" t="s">
        <v>455</v>
      </c>
      <c r="AC1787" s="16" t="s">
        <v>455</v>
      </c>
      <c r="AD1787" s="16" t="s">
        <v>455</v>
      </c>
    </row>
    <row r="1788" spans="1:30" s="16" customFormat="1" ht="14.25" customHeight="1">
      <c r="A1788" s="16">
        <v>6700</v>
      </c>
      <c r="B1788" s="16">
        <v>6700</v>
      </c>
      <c r="C1788" s="3">
        <v>41380</v>
      </c>
      <c r="D1788" s="3">
        <v>41425</v>
      </c>
      <c r="E1788" s="16" t="s">
        <v>1307</v>
      </c>
      <c r="F1788" s="16" t="s">
        <v>1308</v>
      </c>
      <c r="G1788" s="16" t="s">
        <v>167</v>
      </c>
      <c r="H1788" s="16" t="s">
        <v>17646</v>
      </c>
      <c r="I1788" s="3">
        <v>41389</v>
      </c>
      <c r="J1788" s="16" t="s">
        <v>17327</v>
      </c>
      <c r="K1788" s="16" t="s">
        <v>17360</v>
      </c>
      <c r="L1788" s="16" t="s">
        <v>17361</v>
      </c>
      <c r="M1788" s="16" t="s">
        <v>17362</v>
      </c>
      <c r="N1788" s="16" t="s">
        <v>17647</v>
      </c>
      <c r="O1788" s="16" t="s">
        <v>15844</v>
      </c>
      <c r="P1788" s="3">
        <v>41389</v>
      </c>
      <c r="Q1788" s="28" t="s">
        <v>455</v>
      </c>
      <c r="R1788" s="16" t="s">
        <v>17648</v>
      </c>
      <c r="S1788" s="16" t="s">
        <v>17363</v>
      </c>
      <c r="T1788" s="16" t="s">
        <v>14834</v>
      </c>
      <c r="U1788" s="16" t="s">
        <v>15044</v>
      </c>
      <c r="V1788" s="16">
        <v>19</v>
      </c>
      <c r="W1788" s="16">
        <v>27</v>
      </c>
      <c r="X1788" s="16">
        <v>95</v>
      </c>
      <c r="Y1788" s="16">
        <v>44</v>
      </c>
      <c r="Z1788" s="16">
        <v>14</v>
      </c>
      <c r="AA1788" s="16">
        <v>80</v>
      </c>
      <c r="AB1788" s="16" t="s">
        <v>455</v>
      </c>
      <c r="AC1788" s="16" t="s">
        <v>455</v>
      </c>
      <c r="AD1788" s="16" t="s">
        <v>455</v>
      </c>
    </row>
    <row r="1789" spans="1:30" s="16" customFormat="1" ht="14.25" customHeight="1">
      <c r="A1789" s="16">
        <v>6704</v>
      </c>
      <c r="B1789" s="16">
        <v>6704</v>
      </c>
      <c r="C1789" s="3">
        <v>41380</v>
      </c>
      <c r="D1789" s="3">
        <v>41425</v>
      </c>
      <c r="E1789" s="16" t="s">
        <v>1307</v>
      </c>
      <c r="F1789" s="16" t="s">
        <v>1308</v>
      </c>
      <c r="G1789" s="16" t="s">
        <v>167</v>
      </c>
      <c r="H1789" s="16" t="s">
        <v>19452</v>
      </c>
      <c r="I1789" s="3">
        <v>41389</v>
      </c>
      <c r="J1789" s="16" t="s">
        <v>17327</v>
      </c>
      <c r="K1789" s="16" t="s">
        <v>17364</v>
      </c>
      <c r="L1789" s="16" t="s">
        <v>17365</v>
      </c>
      <c r="M1789" s="16" t="s">
        <v>17366</v>
      </c>
      <c r="N1789" s="16" t="s">
        <v>19453</v>
      </c>
      <c r="O1789" s="16" t="s">
        <v>7177</v>
      </c>
      <c r="P1789" s="3">
        <v>41430</v>
      </c>
      <c r="Q1789" s="28" t="s">
        <v>455</v>
      </c>
      <c r="R1789" s="16" t="s">
        <v>19454</v>
      </c>
      <c r="S1789" s="16" t="s">
        <v>17367</v>
      </c>
      <c r="T1789" s="16" t="s">
        <v>14834</v>
      </c>
      <c r="U1789" s="16" t="s">
        <v>17564</v>
      </c>
      <c r="V1789" s="16">
        <v>19</v>
      </c>
      <c r="W1789" s="16">
        <v>28</v>
      </c>
      <c r="X1789" s="16">
        <v>67</v>
      </c>
      <c r="Y1789" s="16">
        <v>44</v>
      </c>
      <c r="Z1789" s="16">
        <v>15</v>
      </c>
      <c r="AA1789" s="16">
        <v>78</v>
      </c>
      <c r="AB1789" s="16" t="s">
        <v>455</v>
      </c>
      <c r="AC1789" s="16" t="s">
        <v>455</v>
      </c>
      <c r="AD1789" s="16" t="s">
        <v>455</v>
      </c>
    </row>
    <row r="1790" spans="1:30" s="16" customFormat="1" ht="14.25" customHeight="1">
      <c r="A1790" s="16">
        <v>6703</v>
      </c>
      <c r="B1790" s="16">
        <v>6703</v>
      </c>
      <c r="C1790" s="3">
        <v>41380</v>
      </c>
      <c r="D1790" s="3">
        <v>41425</v>
      </c>
      <c r="E1790" s="16" t="s">
        <v>1307</v>
      </c>
      <c r="F1790" s="16" t="s">
        <v>1308</v>
      </c>
      <c r="G1790" s="16" t="s">
        <v>167</v>
      </c>
      <c r="H1790" s="16" t="s">
        <v>17587</v>
      </c>
      <c r="I1790" s="3">
        <v>41386</v>
      </c>
      <c r="J1790" s="16" t="s">
        <v>17327</v>
      </c>
      <c r="K1790" s="16" t="s">
        <v>17368</v>
      </c>
      <c r="L1790" s="16" t="s">
        <v>17369</v>
      </c>
      <c r="M1790" s="16" t="s">
        <v>17370</v>
      </c>
      <c r="N1790" s="16" t="s">
        <v>17588</v>
      </c>
      <c r="O1790" s="16" t="s">
        <v>7978</v>
      </c>
      <c r="P1790" s="3">
        <v>41387</v>
      </c>
      <c r="Q1790" s="28" t="s">
        <v>455</v>
      </c>
      <c r="R1790" s="16" t="s">
        <v>17589</v>
      </c>
      <c r="S1790" s="16" t="s">
        <v>17371</v>
      </c>
      <c r="T1790" s="16" t="s">
        <v>14834</v>
      </c>
      <c r="U1790" s="16" t="s">
        <v>14965</v>
      </c>
      <c r="V1790" s="16">
        <v>19</v>
      </c>
      <c r="W1790" s="16">
        <v>45</v>
      </c>
      <c r="X1790" s="16">
        <v>12</v>
      </c>
      <c r="Y1790" s="16">
        <v>44</v>
      </c>
      <c r="Z1790" s="16">
        <v>33</v>
      </c>
      <c r="AA1790" s="16">
        <v>13</v>
      </c>
      <c r="AB1790" s="16" t="s">
        <v>455</v>
      </c>
      <c r="AC1790" s="16" t="s">
        <v>455</v>
      </c>
      <c r="AD1790" s="16" t="s">
        <v>455</v>
      </c>
    </row>
    <row r="1791" spans="1:30" s="16" customFormat="1" ht="14.25" customHeight="1">
      <c r="A1791" s="16">
        <v>6699</v>
      </c>
      <c r="B1791" s="16">
        <v>6699</v>
      </c>
      <c r="C1791" s="3">
        <v>41380</v>
      </c>
      <c r="D1791" s="3">
        <v>41425</v>
      </c>
      <c r="E1791" s="16" t="s">
        <v>1307</v>
      </c>
      <c r="F1791" s="16" t="s">
        <v>1308</v>
      </c>
      <c r="G1791" s="16" t="s">
        <v>167</v>
      </c>
      <c r="H1791" s="16" t="s">
        <v>19455</v>
      </c>
      <c r="I1791" s="3">
        <v>41389</v>
      </c>
      <c r="J1791" s="16" t="s">
        <v>17372</v>
      </c>
      <c r="K1791" s="16" t="s">
        <v>17373</v>
      </c>
      <c r="L1791" s="16" t="s">
        <v>17374</v>
      </c>
      <c r="M1791" s="16" t="s">
        <v>17325</v>
      </c>
      <c r="N1791" s="16" t="s">
        <v>19456</v>
      </c>
      <c r="O1791" s="16" t="s">
        <v>4884</v>
      </c>
      <c r="P1791" s="3">
        <v>41429</v>
      </c>
      <c r="Q1791" s="28" t="s">
        <v>455</v>
      </c>
      <c r="R1791" s="16" t="s">
        <v>19457</v>
      </c>
      <c r="S1791" s="16" t="s">
        <v>17375</v>
      </c>
      <c r="T1791" s="16" t="s">
        <v>14834</v>
      </c>
      <c r="U1791" s="16" t="s">
        <v>15400</v>
      </c>
      <c r="V1791" s="16">
        <v>19</v>
      </c>
      <c r="W1791" s="16">
        <v>26</v>
      </c>
      <c r="X1791" s="16">
        <v>97</v>
      </c>
      <c r="Y1791" s="16">
        <v>44</v>
      </c>
      <c r="Z1791" s="16">
        <v>10</v>
      </c>
      <c r="AA1791" s="16">
        <v>0</v>
      </c>
      <c r="AB1791" s="16" t="s">
        <v>455</v>
      </c>
      <c r="AC1791" s="16" t="s">
        <v>455</v>
      </c>
      <c r="AD1791" s="16" t="s">
        <v>455</v>
      </c>
    </row>
    <row r="1792" spans="1:30" s="16" customFormat="1" ht="14.25" customHeight="1">
      <c r="A1792" s="16">
        <v>6698</v>
      </c>
      <c r="B1792" s="16">
        <v>6698</v>
      </c>
      <c r="C1792" s="3">
        <v>41380</v>
      </c>
      <c r="D1792" s="3">
        <v>41425</v>
      </c>
      <c r="E1792" s="16" t="s">
        <v>1307</v>
      </c>
      <c r="F1792" s="16" t="s">
        <v>1308</v>
      </c>
      <c r="G1792" s="16" t="s">
        <v>167</v>
      </c>
      <c r="H1792" s="16" t="s">
        <v>20814</v>
      </c>
      <c r="I1792" s="3">
        <v>41389</v>
      </c>
      <c r="J1792" s="16" t="s">
        <v>17372</v>
      </c>
      <c r="K1792" s="16" t="s">
        <v>17376</v>
      </c>
      <c r="L1792" s="16" t="s">
        <v>17377</v>
      </c>
      <c r="M1792" s="16" t="s">
        <v>17378</v>
      </c>
      <c r="N1792" s="16" t="s">
        <v>17764</v>
      </c>
      <c r="O1792" s="16" t="s">
        <v>7978</v>
      </c>
      <c r="P1792" s="3">
        <v>41394</v>
      </c>
      <c r="Q1792" s="28" t="s">
        <v>455</v>
      </c>
      <c r="R1792" s="16" t="s">
        <v>17765</v>
      </c>
      <c r="S1792" s="16" t="s">
        <v>17379</v>
      </c>
      <c r="T1792" s="16" t="s">
        <v>14834</v>
      </c>
      <c r="U1792" s="16" t="s">
        <v>14926</v>
      </c>
      <c r="V1792" s="16">
        <v>19</v>
      </c>
      <c r="W1792" s="16">
        <v>45</v>
      </c>
      <c r="X1792" s="16">
        <v>8</v>
      </c>
      <c r="Y1792" s="16">
        <v>44</v>
      </c>
      <c r="Z1792" s="16">
        <v>23</v>
      </c>
      <c r="AA1792" s="16">
        <v>59</v>
      </c>
      <c r="AB1792" s="16" t="s">
        <v>455</v>
      </c>
      <c r="AC1792" s="16" t="s">
        <v>455</v>
      </c>
      <c r="AD1792" s="16" t="s">
        <v>455</v>
      </c>
    </row>
    <row r="1793" spans="1:30" s="16" customFormat="1" ht="14.25" customHeight="1">
      <c r="A1793" s="16">
        <v>6697</v>
      </c>
      <c r="B1793" s="16">
        <v>6697</v>
      </c>
      <c r="C1793" s="3">
        <v>41380</v>
      </c>
      <c r="D1793" s="3">
        <v>41425</v>
      </c>
      <c r="E1793" s="16" t="s">
        <v>1307</v>
      </c>
      <c r="F1793" s="16" t="s">
        <v>1308</v>
      </c>
      <c r="G1793" s="16" t="s">
        <v>167</v>
      </c>
      <c r="H1793" s="16" t="s">
        <v>17649</v>
      </c>
      <c r="I1793" s="3">
        <v>41389</v>
      </c>
      <c r="J1793" s="16" t="s">
        <v>17327</v>
      </c>
      <c r="K1793" s="16" t="s">
        <v>17380</v>
      </c>
      <c r="L1793" s="16" t="s">
        <v>17361</v>
      </c>
      <c r="M1793" s="16" t="s">
        <v>17381</v>
      </c>
      <c r="N1793" s="16" t="s">
        <v>17689</v>
      </c>
      <c r="O1793" s="16" t="s">
        <v>17656</v>
      </c>
      <c r="P1793" s="3">
        <v>41390</v>
      </c>
      <c r="Q1793" s="28" t="s">
        <v>455</v>
      </c>
      <c r="R1793" s="16" t="s">
        <v>17650</v>
      </c>
      <c r="S1793" s="16" t="s">
        <v>17382</v>
      </c>
      <c r="T1793" s="16" t="s">
        <v>14834</v>
      </c>
      <c r="U1793" s="16" t="s">
        <v>15400</v>
      </c>
      <c r="V1793" s="16">
        <v>19</v>
      </c>
      <c r="W1793" s="16">
        <v>27</v>
      </c>
      <c r="X1793" s="16">
        <v>95</v>
      </c>
      <c r="Y1793" s="16">
        <v>44</v>
      </c>
      <c r="Z1793" s="16">
        <v>14</v>
      </c>
      <c r="AA1793" s="16">
        <v>80</v>
      </c>
      <c r="AB1793" s="16" t="s">
        <v>455</v>
      </c>
      <c r="AC1793" s="16" t="s">
        <v>455</v>
      </c>
      <c r="AD1793" s="16" t="s">
        <v>455</v>
      </c>
    </row>
    <row r="1794" spans="1:30" s="16" customFormat="1" ht="14.25" customHeight="1">
      <c r="A1794" s="16">
        <v>6696</v>
      </c>
      <c r="B1794" s="16">
        <v>6696</v>
      </c>
      <c r="C1794" s="3">
        <v>41380</v>
      </c>
      <c r="D1794" s="3">
        <v>41425</v>
      </c>
      <c r="E1794" s="16" t="s">
        <v>1307</v>
      </c>
      <c r="F1794" s="16" t="s">
        <v>1308</v>
      </c>
      <c r="G1794" s="16" t="s">
        <v>167</v>
      </c>
      <c r="H1794" s="16" t="s">
        <v>19374</v>
      </c>
      <c r="I1794" s="3">
        <v>41389</v>
      </c>
      <c r="J1794" s="16" t="s">
        <v>17372</v>
      </c>
      <c r="K1794" s="16" t="s">
        <v>17383</v>
      </c>
      <c r="L1794" s="16" t="s">
        <v>17384</v>
      </c>
      <c r="M1794" s="16" t="s">
        <v>17325</v>
      </c>
      <c r="N1794" s="16" t="s">
        <v>19375</v>
      </c>
      <c r="O1794" s="16" t="s">
        <v>19363</v>
      </c>
      <c r="P1794" s="3">
        <v>41423</v>
      </c>
      <c r="Q1794" s="28" t="s">
        <v>455</v>
      </c>
      <c r="R1794" s="16" t="s">
        <v>19376</v>
      </c>
      <c r="S1794" s="16" t="s">
        <v>17385</v>
      </c>
      <c r="T1794" s="16" t="s">
        <v>14834</v>
      </c>
      <c r="U1794" s="16" t="s">
        <v>15400</v>
      </c>
      <c r="V1794" s="16">
        <v>19</v>
      </c>
      <c r="W1794" s="16">
        <v>27</v>
      </c>
      <c r="X1794" s="16">
        <v>83</v>
      </c>
      <c r="Y1794" s="16">
        <v>44</v>
      </c>
      <c r="Z1794" s="16">
        <v>13</v>
      </c>
      <c r="AA1794" s="16">
        <v>33</v>
      </c>
      <c r="AB1794" s="16" t="s">
        <v>455</v>
      </c>
      <c r="AC1794" s="16" t="s">
        <v>455</v>
      </c>
      <c r="AD1794" s="16" t="s">
        <v>455</v>
      </c>
    </row>
    <row r="1795" spans="1:30" s="16" customFormat="1" ht="14.25" customHeight="1">
      <c r="A1795" s="16">
        <v>6695</v>
      </c>
      <c r="B1795" s="16">
        <v>6695</v>
      </c>
      <c r="C1795" s="3">
        <v>41380</v>
      </c>
      <c r="D1795" s="3">
        <v>41425</v>
      </c>
      <c r="E1795" s="16" t="s">
        <v>1307</v>
      </c>
      <c r="F1795" s="16" t="s">
        <v>1308</v>
      </c>
      <c r="G1795" s="16" t="s">
        <v>167</v>
      </c>
      <c r="H1795" s="16" t="s">
        <v>17651</v>
      </c>
      <c r="I1795" s="3">
        <v>41386</v>
      </c>
      <c r="J1795" s="16" t="s">
        <v>17372</v>
      </c>
      <c r="K1795" s="16" t="s">
        <v>17386</v>
      </c>
      <c r="L1795" s="16" t="s">
        <v>17387</v>
      </c>
      <c r="M1795" s="16" t="s">
        <v>17388</v>
      </c>
      <c r="N1795" s="16" t="s">
        <v>17652</v>
      </c>
      <c r="O1795" s="16" t="s">
        <v>7811</v>
      </c>
      <c r="P1795" s="3">
        <v>41388</v>
      </c>
      <c r="Q1795" s="28" t="s">
        <v>455</v>
      </c>
      <c r="R1795" s="16" t="s">
        <v>17653</v>
      </c>
      <c r="S1795" s="16" t="s">
        <v>17389</v>
      </c>
      <c r="T1795" s="16" t="s">
        <v>14834</v>
      </c>
      <c r="U1795" s="16" t="s">
        <v>15400</v>
      </c>
      <c r="V1795" s="16">
        <v>19</v>
      </c>
      <c r="W1795" s="16">
        <v>32</v>
      </c>
      <c r="X1795" s="16">
        <v>97</v>
      </c>
      <c r="Y1795" s="16">
        <v>44</v>
      </c>
      <c r="Z1795" s="16">
        <v>46</v>
      </c>
      <c r="AA1795" s="16">
        <v>98</v>
      </c>
      <c r="AB1795" s="16" t="s">
        <v>455</v>
      </c>
      <c r="AC1795" s="16" t="s">
        <v>455</v>
      </c>
      <c r="AD1795" s="16" t="s">
        <v>455</v>
      </c>
    </row>
    <row r="1796" spans="1:30" s="16" customFormat="1" ht="14.25" customHeight="1">
      <c r="A1796" s="16">
        <v>6694</v>
      </c>
      <c r="B1796" s="16">
        <v>6694</v>
      </c>
      <c r="C1796" s="3">
        <v>41380</v>
      </c>
      <c r="D1796" s="3">
        <v>41425</v>
      </c>
      <c r="E1796" s="16" t="s">
        <v>1307</v>
      </c>
      <c r="F1796" s="16" t="s">
        <v>1308</v>
      </c>
      <c r="G1796" s="16" t="s">
        <v>167</v>
      </c>
      <c r="H1796" s="16" t="s">
        <v>19558</v>
      </c>
      <c r="I1796" s="3">
        <v>41389</v>
      </c>
      <c r="J1796" s="16" t="s">
        <v>17372</v>
      </c>
      <c r="K1796" s="16" t="s">
        <v>17390</v>
      </c>
      <c r="L1796" s="16" t="s">
        <v>17391</v>
      </c>
      <c r="M1796" s="16" t="s">
        <v>17392</v>
      </c>
      <c r="N1796" s="16" t="s">
        <v>19559</v>
      </c>
      <c r="O1796" s="16" t="s">
        <v>19560</v>
      </c>
      <c r="P1796" s="3">
        <v>41432</v>
      </c>
      <c r="Q1796" s="28" t="s">
        <v>455</v>
      </c>
      <c r="R1796" s="16" t="s">
        <v>19561</v>
      </c>
      <c r="S1796" s="16" t="s">
        <v>17393</v>
      </c>
      <c r="T1796" s="16" t="s">
        <v>14834</v>
      </c>
      <c r="U1796" s="16" t="s">
        <v>14926</v>
      </c>
      <c r="V1796" s="16">
        <v>19</v>
      </c>
      <c r="W1796" s="16">
        <v>27</v>
      </c>
      <c r="X1796" s="16">
        <v>10</v>
      </c>
      <c r="Y1796" s="16">
        <v>44</v>
      </c>
      <c r="Z1796" s="16">
        <v>14</v>
      </c>
      <c r="AA1796" s="16">
        <v>80</v>
      </c>
      <c r="AB1796" s="16" t="s">
        <v>455</v>
      </c>
      <c r="AC1796" s="16" t="s">
        <v>455</v>
      </c>
      <c r="AD1796" s="16" t="s">
        <v>455</v>
      </c>
    </row>
    <row r="1797" spans="1:30" s="16" customFormat="1" ht="14.25" customHeight="1">
      <c r="A1797" s="16">
        <v>6692</v>
      </c>
      <c r="B1797" s="16">
        <v>6692</v>
      </c>
      <c r="C1797" s="3">
        <v>41380</v>
      </c>
      <c r="D1797" s="3">
        <v>41425</v>
      </c>
      <c r="E1797" s="16" t="s">
        <v>1307</v>
      </c>
      <c r="F1797" s="16" t="s">
        <v>1308</v>
      </c>
      <c r="G1797" s="16" t="s">
        <v>167</v>
      </c>
      <c r="H1797" s="16" t="s">
        <v>19562</v>
      </c>
      <c r="I1797" s="3">
        <v>41389</v>
      </c>
      <c r="J1797" s="16" t="s">
        <v>17327</v>
      </c>
      <c r="K1797" s="16" t="s">
        <v>17394</v>
      </c>
      <c r="L1797" s="16" t="s">
        <v>17395</v>
      </c>
      <c r="M1797" s="16" t="s">
        <v>17396</v>
      </c>
      <c r="N1797" s="16" t="s">
        <v>19563</v>
      </c>
      <c r="O1797" s="16" t="s">
        <v>4593</v>
      </c>
      <c r="P1797" s="3">
        <v>41432</v>
      </c>
      <c r="Q1797" s="28" t="s">
        <v>455</v>
      </c>
      <c r="R1797" s="16" t="s">
        <v>19564</v>
      </c>
      <c r="S1797" s="16" t="s">
        <v>17397</v>
      </c>
      <c r="T1797" s="16" t="s">
        <v>14834</v>
      </c>
      <c r="U1797" s="16" t="s">
        <v>15044</v>
      </c>
      <c r="V1797" s="16">
        <v>19</v>
      </c>
      <c r="W1797" s="16">
        <v>38</v>
      </c>
      <c r="X1797" s="16">
        <v>2</v>
      </c>
      <c r="Y1797" s="16">
        <v>44</v>
      </c>
      <c r="Z1797" s="16">
        <v>39</v>
      </c>
      <c r="AA1797" s="16">
        <v>53</v>
      </c>
      <c r="AB1797" s="16" t="s">
        <v>455</v>
      </c>
      <c r="AC1797" s="16" t="s">
        <v>455</v>
      </c>
      <c r="AD1797" s="16" t="s">
        <v>455</v>
      </c>
    </row>
    <row r="1798" spans="1:30" s="16" customFormat="1" ht="14.25" customHeight="1">
      <c r="A1798" s="16">
        <v>6693</v>
      </c>
      <c r="B1798" s="16">
        <v>6693</v>
      </c>
      <c r="C1798" s="3">
        <v>41380</v>
      </c>
      <c r="D1798" s="3">
        <v>41425</v>
      </c>
      <c r="E1798" s="16" t="s">
        <v>1307</v>
      </c>
      <c r="F1798" s="16" t="s">
        <v>1308</v>
      </c>
      <c r="G1798" s="16" t="s">
        <v>167</v>
      </c>
      <c r="H1798" s="16" t="s">
        <v>19458</v>
      </c>
      <c r="I1798" s="3">
        <v>41389</v>
      </c>
      <c r="J1798" s="16" t="s">
        <v>17327</v>
      </c>
      <c r="K1798" s="16" t="s">
        <v>17398</v>
      </c>
      <c r="L1798" s="16" t="s">
        <v>17399</v>
      </c>
      <c r="M1798" s="16" t="s">
        <v>17400</v>
      </c>
      <c r="N1798" s="16" t="s">
        <v>19459</v>
      </c>
      <c r="O1798" s="16" t="s">
        <v>4593</v>
      </c>
      <c r="P1798" s="3">
        <v>41431</v>
      </c>
      <c r="Q1798" s="28" t="s">
        <v>455</v>
      </c>
      <c r="R1798" s="16" t="s">
        <v>19460</v>
      </c>
      <c r="S1798" s="16" t="s">
        <v>17401</v>
      </c>
      <c r="T1798" s="16" t="s">
        <v>14834</v>
      </c>
      <c r="U1798" s="16" t="s">
        <v>15400</v>
      </c>
      <c r="V1798" s="16">
        <v>19</v>
      </c>
      <c r="W1798" s="16">
        <v>23</v>
      </c>
      <c r="X1798" s="16">
        <v>93</v>
      </c>
      <c r="Y1798" s="16">
        <v>44</v>
      </c>
      <c r="Z1798" s="16">
        <v>15</v>
      </c>
      <c r="AA1798" s="16">
        <v>93</v>
      </c>
      <c r="AB1798" s="16" t="s">
        <v>455</v>
      </c>
      <c r="AC1798" s="16" t="s">
        <v>455</v>
      </c>
      <c r="AD1798" s="16" t="s">
        <v>455</v>
      </c>
    </row>
    <row r="1799" spans="1:30" s="16" customFormat="1" ht="14.25" customHeight="1">
      <c r="A1799" s="16">
        <v>6691</v>
      </c>
      <c r="B1799" s="16">
        <v>6691</v>
      </c>
      <c r="C1799" s="3">
        <v>41380</v>
      </c>
      <c r="D1799" s="3">
        <v>41425</v>
      </c>
      <c r="E1799" s="16" t="s">
        <v>1307</v>
      </c>
      <c r="F1799" s="16" t="s">
        <v>1540</v>
      </c>
      <c r="G1799" s="16" t="s">
        <v>167</v>
      </c>
      <c r="H1799" s="16" t="s">
        <v>20087</v>
      </c>
      <c r="I1799" s="3">
        <v>41389</v>
      </c>
      <c r="J1799" s="16" t="s">
        <v>17327</v>
      </c>
      <c r="K1799" s="16" t="s">
        <v>17402</v>
      </c>
      <c r="L1799" s="16" t="s">
        <v>17403</v>
      </c>
      <c r="M1799" s="16" t="s">
        <v>17325</v>
      </c>
      <c r="N1799" s="16" t="s">
        <v>20088</v>
      </c>
      <c r="O1799" s="16" t="s">
        <v>20056</v>
      </c>
      <c r="P1799" s="3">
        <v>41453</v>
      </c>
      <c r="Q1799" s="28" t="s">
        <v>455</v>
      </c>
      <c r="R1799" s="16" t="s">
        <v>20089</v>
      </c>
      <c r="S1799" s="16" t="s">
        <v>17404</v>
      </c>
      <c r="T1799" s="16" t="s">
        <v>3997</v>
      </c>
      <c r="U1799" s="16" t="s">
        <v>14974</v>
      </c>
      <c r="V1799" s="16">
        <v>19</v>
      </c>
      <c r="W1799" s="16">
        <v>27</v>
      </c>
      <c r="X1799" s="16">
        <v>56</v>
      </c>
      <c r="Y1799" s="16">
        <v>44</v>
      </c>
      <c r="Z1799" s="16">
        <v>14</v>
      </c>
      <c r="AA1799" s="16">
        <v>48</v>
      </c>
      <c r="AB1799" s="16" t="s">
        <v>455</v>
      </c>
      <c r="AC1799" s="16" t="s">
        <v>455</v>
      </c>
      <c r="AD1799" s="16" t="s">
        <v>455</v>
      </c>
    </row>
    <row r="1800" spans="1:30" s="16" customFormat="1" ht="14.25" customHeight="1">
      <c r="A1800" s="16">
        <v>6690</v>
      </c>
      <c r="B1800" s="16">
        <v>6690</v>
      </c>
      <c r="C1800" s="3">
        <v>41380</v>
      </c>
      <c r="D1800" s="3">
        <v>41425</v>
      </c>
      <c r="E1800" s="16" t="s">
        <v>1307</v>
      </c>
      <c r="F1800" s="16" t="s">
        <v>1308</v>
      </c>
      <c r="G1800" s="16" t="s">
        <v>167</v>
      </c>
      <c r="H1800" s="16" t="s">
        <v>17690</v>
      </c>
      <c r="I1800" s="3">
        <v>41389</v>
      </c>
      <c r="J1800" s="16" t="s">
        <v>17327</v>
      </c>
      <c r="K1800" s="16" t="s">
        <v>17405</v>
      </c>
      <c r="L1800" s="16" t="s">
        <v>17406</v>
      </c>
      <c r="M1800" s="16" t="s">
        <v>17407</v>
      </c>
      <c r="N1800" s="16" t="s">
        <v>17691</v>
      </c>
      <c r="O1800" s="16" t="s">
        <v>7978</v>
      </c>
      <c r="P1800" s="3">
        <v>41394</v>
      </c>
      <c r="Q1800" s="28" t="s">
        <v>455</v>
      </c>
      <c r="R1800" s="16" t="s">
        <v>17692</v>
      </c>
      <c r="S1800" s="16" t="s">
        <v>17408</v>
      </c>
      <c r="T1800" s="16" t="s">
        <v>14834</v>
      </c>
      <c r="U1800" s="16" t="s">
        <v>15850</v>
      </c>
      <c r="V1800" s="16">
        <v>19</v>
      </c>
      <c r="W1800" s="16">
        <v>44</v>
      </c>
      <c r="X1800" s="16">
        <v>42</v>
      </c>
      <c r="Y1800" s="16">
        <v>44</v>
      </c>
      <c r="Z1800" s="16">
        <v>24</v>
      </c>
      <c r="AA1800" s="16">
        <v>9</v>
      </c>
      <c r="AB1800" s="16" t="s">
        <v>455</v>
      </c>
      <c r="AC1800" s="16" t="s">
        <v>455</v>
      </c>
      <c r="AD1800" s="16" t="s">
        <v>455</v>
      </c>
    </row>
    <row r="1801" spans="1:30" s="16" customFormat="1" ht="14.25" customHeight="1">
      <c r="A1801" s="16">
        <v>6689</v>
      </c>
      <c r="B1801" s="16">
        <v>6689</v>
      </c>
      <c r="C1801" s="3">
        <v>41380</v>
      </c>
      <c r="D1801" s="3">
        <v>41425</v>
      </c>
      <c r="E1801" s="16" t="s">
        <v>1307</v>
      </c>
      <c r="F1801" s="16" t="s">
        <v>1308</v>
      </c>
      <c r="G1801" s="16" t="s">
        <v>167</v>
      </c>
      <c r="H1801" s="16" t="s">
        <v>20815</v>
      </c>
      <c r="I1801" s="3">
        <v>41389</v>
      </c>
      <c r="J1801" s="16" t="s">
        <v>17327</v>
      </c>
      <c r="K1801" s="16" t="s">
        <v>17409</v>
      </c>
      <c r="L1801" s="16" t="s">
        <v>17410</v>
      </c>
      <c r="M1801" s="16" t="s">
        <v>17330</v>
      </c>
      <c r="N1801" s="16" t="s">
        <v>17766</v>
      </c>
      <c r="O1801" s="16" t="s">
        <v>7978</v>
      </c>
      <c r="P1801" s="3">
        <v>41394</v>
      </c>
      <c r="Q1801" s="28" t="s">
        <v>455</v>
      </c>
      <c r="R1801" s="16" t="s">
        <v>17767</v>
      </c>
      <c r="S1801" s="16" t="s">
        <v>17411</v>
      </c>
      <c r="T1801" s="16" t="s">
        <v>14834</v>
      </c>
      <c r="U1801" s="16" t="s">
        <v>14926</v>
      </c>
      <c r="V1801" s="16">
        <v>19</v>
      </c>
      <c r="W1801" s="16">
        <v>8</v>
      </c>
      <c r="X1801" s="16">
        <v>53</v>
      </c>
      <c r="Y1801" s="16">
        <v>44</v>
      </c>
      <c r="Z1801" s="16">
        <v>35</v>
      </c>
      <c r="AA1801" s="16">
        <v>13</v>
      </c>
      <c r="AB1801" s="16" t="s">
        <v>455</v>
      </c>
      <c r="AC1801" s="16" t="s">
        <v>455</v>
      </c>
      <c r="AD1801" s="16" t="s">
        <v>455</v>
      </c>
    </row>
    <row r="1802" spans="1:30" s="16" customFormat="1" ht="14.25" customHeight="1">
      <c r="A1802" s="16">
        <v>6688</v>
      </c>
      <c r="B1802" s="16">
        <v>6688</v>
      </c>
      <c r="C1802" s="3">
        <v>41380</v>
      </c>
      <c r="D1802" s="3">
        <v>41425</v>
      </c>
      <c r="E1802" s="16" t="s">
        <v>1307</v>
      </c>
      <c r="F1802" s="16" t="s">
        <v>1308</v>
      </c>
      <c r="G1802" s="16" t="s">
        <v>167</v>
      </c>
      <c r="H1802" s="16" t="s">
        <v>19377</v>
      </c>
      <c r="I1802" s="3">
        <v>41389</v>
      </c>
      <c r="J1802" s="16" t="s">
        <v>17327</v>
      </c>
      <c r="K1802" s="16" t="s">
        <v>17412</v>
      </c>
      <c r="L1802" s="16" t="s">
        <v>17413</v>
      </c>
      <c r="M1802" s="16" t="s">
        <v>17414</v>
      </c>
      <c r="N1802" s="16" t="s">
        <v>19461</v>
      </c>
      <c r="O1802" s="16" t="s">
        <v>4593</v>
      </c>
      <c r="P1802" s="3">
        <v>41429</v>
      </c>
      <c r="Q1802" s="28" t="s">
        <v>455</v>
      </c>
      <c r="R1802" s="16" t="s">
        <v>19378</v>
      </c>
      <c r="S1802" s="16" t="s">
        <v>17415</v>
      </c>
      <c r="T1802" s="16" t="s">
        <v>14834</v>
      </c>
      <c r="U1802" s="16" t="s">
        <v>15022</v>
      </c>
      <c r="V1802" s="16">
        <v>19</v>
      </c>
      <c r="W1802" s="16">
        <v>29</v>
      </c>
      <c r="X1802" s="16">
        <v>72</v>
      </c>
      <c r="Y1802" s="16">
        <v>44</v>
      </c>
      <c r="Z1802" s="16">
        <v>14</v>
      </c>
      <c r="AA1802" s="16">
        <v>25</v>
      </c>
      <c r="AB1802" s="16" t="s">
        <v>455</v>
      </c>
      <c r="AC1802" s="16" t="s">
        <v>455</v>
      </c>
      <c r="AD1802" s="16" t="s">
        <v>455</v>
      </c>
    </row>
    <row r="1803" spans="1:30" s="16" customFormat="1" ht="14.25" customHeight="1">
      <c r="A1803" s="16">
        <v>6679</v>
      </c>
      <c r="B1803" s="16">
        <v>6679</v>
      </c>
      <c r="C1803" s="3">
        <v>41380</v>
      </c>
      <c r="D1803" s="3">
        <v>41425</v>
      </c>
      <c r="E1803" s="16" t="s">
        <v>1307</v>
      </c>
      <c r="F1803" s="16" t="s">
        <v>1308</v>
      </c>
      <c r="G1803" s="16" t="s">
        <v>167</v>
      </c>
      <c r="H1803" s="16" t="s">
        <v>19379</v>
      </c>
      <c r="I1803" s="3">
        <v>41389</v>
      </c>
      <c r="J1803" s="16" t="s">
        <v>17327</v>
      </c>
      <c r="K1803" s="16" t="s">
        <v>17416</v>
      </c>
      <c r="L1803" s="16" t="s">
        <v>17417</v>
      </c>
      <c r="M1803" s="16" t="s">
        <v>17418</v>
      </c>
      <c r="N1803" s="16" t="s">
        <v>19380</v>
      </c>
      <c r="O1803" s="16" t="s">
        <v>4884</v>
      </c>
      <c r="P1803" s="3">
        <v>41423</v>
      </c>
      <c r="Q1803" s="28" t="s">
        <v>455</v>
      </c>
      <c r="R1803" s="16" t="s">
        <v>19381</v>
      </c>
      <c r="S1803" s="16" t="s">
        <v>17419</v>
      </c>
      <c r="T1803" s="16" t="s">
        <v>14834</v>
      </c>
      <c r="U1803" s="16" t="s">
        <v>14926</v>
      </c>
      <c r="V1803" s="16">
        <v>19</v>
      </c>
      <c r="W1803" s="16">
        <v>25</v>
      </c>
      <c r="X1803" s="16">
        <v>76</v>
      </c>
      <c r="Y1803" s="16">
        <v>44</v>
      </c>
      <c r="Z1803" s="16">
        <v>13</v>
      </c>
      <c r="AA1803" s="16">
        <v>75</v>
      </c>
      <c r="AB1803" s="16" t="s">
        <v>455</v>
      </c>
      <c r="AC1803" s="16" t="s">
        <v>455</v>
      </c>
      <c r="AD1803" s="16" t="s">
        <v>455</v>
      </c>
    </row>
    <row r="1804" spans="1:30" s="16" customFormat="1" ht="14.25" customHeight="1">
      <c r="A1804" s="16">
        <v>6678</v>
      </c>
      <c r="B1804" s="16">
        <v>6678</v>
      </c>
      <c r="C1804" s="3">
        <v>41380</v>
      </c>
      <c r="D1804" s="3">
        <v>41425</v>
      </c>
      <c r="E1804" s="16" t="s">
        <v>1307</v>
      </c>
      <c r="F1804" s="16" t="s">
        <v>1308</v>
      </c>
      <c r="G1804" s="16" t="s">
        <v>167</v>
      </c>
      <c r="H1804" s="16" t="s">
        <v>17694</v>
      </c>
      <c r="I1804" s="3">
        <v>41389</v>
      </c>
      <c r="J1804" s="16" t="s">
        <v>17327</v>
      </c>
      <c r="K1804" s="16" t="s">
        <v>17420</v>
      </c>
      <c r="L1804" s="16" t="s">
        <v>17421</v>
      </c>
      <c r="M1804" s="16" t="s">
        <v>17422</v>
      </c>
      <c r="N1804" s="16" t="s">
        <v>17840</v>
      </c>
      <c r="O1804" s="16" t="s">
        <v>17841</v>
      </c>
      <c r="P1804" s="3">
        <v>41396</v>
      </c>
      <c r="Q1804" s="28" t="s">
        <v>455</v>
      </c>
      <c r="R1804" s="16" t="s">
        <v>17695</v>
      </c>
      <c r="S1804" s="16" t="s">
        <v>17423</v>
      </c>
      <c r="T1804" s="16" t="s">
        <v>14834</v>
      </c>
      <c r="U1804" s="16" t="s">
        <v>15850</v>
      </c>
      <c r="V1804" s="16">
        <v>19</v>
      </c>
      <c r="W1804" s="16">
        <v>27</v>
      </c>
      <c r="X1804" s="16">
        <v>57</v>
      </c>
      <c r="Y1804" s="16">
        <v>44</v>
      </c>
      <c r="Z1804" s="16">
        <v>14</v>
      </c>
      <c r="AA1804" s="16">
        <v>48</v>
      </c>
      <c r="AB1804" s="16" t="s">
        <v>455</v>
      </c>
      <c r="AC1804" s="16" t="s">
        <v>455</v>
      </c>
      <c r="AD1804" s="16" t="s">
        <v>455</v>
      </c>
    </row>
    <row r="1805" spans="1:30" s="16" customFormat="1" ht="14.25" customHeight="1">
      <c r="A1805" s="16">
        <v>6677</v>
      </c>
      <c r="B1805" s="16">
        <v>6677</v>
      </c>
      <c r="C1805" s="3">
        <v>41380</v>
      </c>
      <c r="D1805" s="3">
        <v>41425</v>
      </c>
      <c r="E1805" s="16" t="s">
        <v>1307</v>
      </c>
      <c r="F1805" s="16" t="s">
        <v>1308</v>
      </c>
      <c r="G1805" s="16" t="s">
        <v>167</v>
      </c>
      <c r="H1805" s="16" t="s">
        <v>19382</v>
      </c>
      <c r="I1805" s="3">
        <v>41389</v>
      </c>
      <c r="J1805" s="16" t="s">
        <v>17372</v>
      </c>
      <c r="K1805" s="16" t="s">
        <v>17424</v>
      </c>
      <c r="L1805" s="16" t="s">
        <v>17425</v>
      </c>
      <c r="M1805" s="16" t="s">
        <v>17325</v>
      </c>
      <c r="N1805" s="16" t="s">
        <v>19383</v>
      </c>
      <c r="O1805" s="16" t="s">
        <v>4884</v>
      </c>
      <c r="P1805" s="3">
        <v>41423</v>
      </c>
      <c r="Q1805" s="28" t="s">
        <v>455</v>
      </c>
      <c r="R1805" s="16" t="s">
        <v>19384</v>
      </c>
      <c r="S1805" s="16" t="s">
        <v>17426</v>
      </c>
      <c r="T1805" s="16" t="s">
        <v>14834</v>
      </c>
      <c r="U1805" s="16" t="s">
        <v>15400</v>
      </c>
      <c r="V1805" s="16">
        <v>19</v>
      </c>
      <c r="W1805" s="16">
        <v>25</v>
      </c>
      <c r="X1805" s="16">
        <v>85</v>
      </c>
      <c r="Y1805" s="16">
        <v>44</v>
      </c>
      <c r="Z1805" s="16">
        <v>12</v>
      </c>
      <c r="AA1805" s="16">
        <v>38</v>
      </c>
      <c r="AB1805" s="16" t="s">
        <v>455</v>
      </c>
      <c r="AC1805" s="16" t="s">
        <v>455</v>
      </c>
      <c r="AD1805" s="16" t="s">
        <v>455</v>
      </c>
    </row>
    <row r="1806" spans="1:30" s="16" customFormat="1" ht="14.25" customHeight="1">
      <c r="A1806" s="16">
        <v>6676</v>
      </c>
      <c r="B1806" s="16">
        <v>6676</v>
      </c>
      <c r="C1806" s="3">
        <v>41380</v>
      </c>
      <c r="D1806" s="3">
        <v>41425</v>
      </c>
      <c r="E1806" s="16" t="s">
        <v>1307</v>
      </c>
      <c r="F1806" s="16" t="s">
        <v>1540</v>
      </c>
      <c r="G1806" s="16" t="s">
        <v>167</v>
      </c>
      <c r="H1806" s="16" t="s">
        <v>19618</v>
      </c>
      <c r="I1806" s="3">
        <v>41389</v>
      </c>
      <c r="J1806" s="16" t="s">
        <v>17327</v>
      </c>
      <c r="K1806" s="16" t="s">
        <v>17427</v>
      </c>
      <c r="L1806" s="16" t="s">
        <v>17428</v>
      </c>
      <c r="M1806" s="16">
        <v>35702195</v>
      </c>
      <c r="N1806" s="16" t="s">
        <v>20090</v>
      </c>
      <c r="O1806" s="16" t="s">
        <v>11051</v>
      </c>
      <c r="P1806" s="3">
        <v>41453</v>
      </c>
      <c r="Q1806" s="28" t="s">
        <v>455</v>
      </c>
      <c r="R1806" s="16" t="s">
        <v>19619</v>
      </c>
      <c r="S1806" s="16" t="s">
        <v>17429</v>
      </c>
      <c r="T1806" s="16" t="s">
        <v>14834</v>
      </c>
      <c r="U1806" s="16" t="s">
        <v>455</v>
      </c>
      <c r="V1806" s="16">
        <v>19</v>
      </c>
      <c r="W1806" s="16">
        <v>27</v>
      </c>
      <c r="X1806" s="16">
        <v>55</v>
      </c>
      <c r="Y1806" s="16">
        <v>44</v>
      </c>
      <c r="Z1806" s="16">
        <v>14</v>
      </c>
      <c r="AA1806" s="16">
        <v>47</v>
      </c>
      <c r="AB1806" s="16" t="s">
        <v>455</v>
      </c>
      <c r="AC1806" s="16" t="s">
        <v>455</v>
      </c>
      <c r="AD1806" s="16" t="s">
        <v>455</v>
      </c>
    </row>
    <row r="1807" spans="1:30" s="16" customFormat="1" ht="14.25" customHeight="1">
      <c r="A1807" s="16">
        <v>6675</v>
      </c>
      <c r="B1807" s="16">
        <v>6675</v>
      </c>
      <c r="C1807" s="3">
        <v>41380</v>
      </c>
      <c r="D1807" s="3">
        <v>41425</v>
      </c>
      <c r="E1807" s="16" t="s">
        <v>1307</v>
      </c>
      <c r="F1807" s="16" t="s">
        <v>1540</v>
      </c>
      <c r="G1807" s="16" t="s">
        <v>167</v>
      </c>
      <c r="H1807" s="16" t="s">
        <v>20816</v>
      </c>
      <c r="I1807" s="3">
        <v>41389</v>
      </c>
      <c r="J1807" s="16" t="s">
        <v>17327</v>
      </c>
      <c r="K1807" s="16" t="s">
        <v>17430</v>
      </c>
      <c r="L1807" s="16" t="s">
        <v>17431</v>
      </c>
      <c r="M1807" s="16" t="s">
        <v>17432</v>
      </c>
      <c r="N1807" s="16" t="s">
        <v>19938</v>
      </c>
      <c r="O1807" s="16" t="s">
        <v>19939</v>
      </c>
      <c r="P1807" s="16">
        <v>41452</v>
      </c>
      <c r="Q1807" s="28" t="s">
        <v>455</v>
      </c>
      <c r="R1807" s="16" t="s">
        <v>19940</v>
      </c>
      <c r="S1807" s="16" t="s">
        <v>17433</v>
      </c>
      <c r="T1807" s="16" t="s">
        <v>3997</v>
      </c>
      <c r="U1807" s="16" t="s">
        <v>19941</v>
      </c>
      <c r="V1807" s="16">
        <v>19</v>
      </c>
      <c r="W1807" s="16">
        <v>27</v>
      </c>
      <c r="X1807" s="16">
        <v>57</v>
      </c>
      <c r="Y1807" s="16">
        <v>44</v>
      </c>
      <c r="Z1807" s="16">
        <v>14</v>
      </c>
      <c r="AA1807" s="16">
        <v>48</v>
      </c>
      <c r="AB1807" s="16" t="s">
        <v>455</v>
      </c>
      <c r="AC1807" s="16" t="s">
        <v>455</v>
      </c>
      <c r="AD1807" s="16" t="s">
        <v>455</v>
      </c>
    </row>
    <row r="1808" spans="1:30" s="16" customFormat="1" ht="14.25" customHeight="1">
      <c r="A1808" s="16">
        <v>6674</v>
      </c>
      <c r="B1808" s="16">
        <v>6674</v>
      </c>
      <c r="C1808" s="3">
        <v>41380</v>
      </c>
      <c r="D1808" s="3">
        <v>41425</v>
      </c>
      <c r="E1808" s="16" t="s">
        <v>1307</v>
      </c>
      <c r="F1808" s="16" t="s">
        <v>1540</v>
      </c>
      <c r="G1808" s="16" t="s">
        <v>167</v>
      </c>
      <c r="H1808" s="16" t="s">
        <v>19942</v>
      </c>
      <c r="I1808" s="3">
        <v>41389</v>
      </c>
      <c r="J1808" s="16" t="s">
        <v>17327</v>
      </c>
      <c r="K1808" s="16" t="s">
        <v>17434</v>
      </c>
      <c r="L1808" s="16" t="s">
        <v>17435</v>
      </c>
      <c r="M1808" s="16" t="s">
        <v>17436</v>
      </c>
      <c r="N1808" s="16" t="s">
        <v>19943</v>
      </c>
      <c r="O1808" s="16" t="s">
        <v>3734</v>
      </c>
      <c r="P1808" s="3">
        <v>41452</v>
      </c>
      <c r="Q1808" s="28" t="s">
        <v>455</v>
      </c>
      <c r="R1808" s="16" t="s">
        <v>19944</v>
      </c>
      <c r="S1808" s="16" t="s">
        <v>17437</v>
      </c>
      <c r="T1808" s="16" t="s">
        <v>3997</v>
      </c>
      <c r="U1808" s="16" t="s">
        <v>19945</v>
      </c>
      <c r="V1808" s="16">
        <v>19</v>
      </c>
      <c r="W1808" s="16">
        <v>27</v>
      </c>
      <c r="X1808" s="16">
        <v>57</v>
      </c>
      <c r="Y1808" s="16">
        <v>44</v>
      </c>
      <c r="Z1808" s="16">
        <v>14</v>
      </c>
      <c r="AA1808" s="16">
        <v>48</v>
      </c>
      <c r="AB1808" s="16" t="s">
        <v>455</v>
      </c>
      <c r="AC1808" s="16" t="s">
        <v>455</v>
      </c>
      <c r="AD1808" s="16" t="s">
        <v>455</v>
      </c>
    </row>
    <row r="1809" spans="1:30" s="16" customFormat="1" ht="14.25" customHeight="1">
      <c r="A1809" s="16">
        <v>6669</v>
      </c>
      <c r="B1809" s="16">
        <v>6669</v>
      </c>
      <c r="C1809" s="3">
        <v>41380</v>
      </c>
      <c r="D1809" s="3">
        <v>41425</v>
      </c>
      <c r="E1809" s="16" t="s">
        <v>1307</v>
      </c>
      <c r="F1809" s="16" t="s">
        <v>1308</v>
      </c>
      <c r="G1809" s="16" t="s">
        <v>167</v>
      </c>
      <c r="H1809" s="16" t="s">
        <v>19462</v>
      </c>
      <c r="I1809" s="3">
        <v>41389</v>
      </c>
      <c r="J1809" s="16" t="s">
        <v>17327</v>
      </c>
      <c r="K1809" s="16" t="s">
        <v>17438</v>
      </c>
      <c r="L1809" s="16" t="s">
        <v>17439</v>
      </c>
      <c r="M1809" s="16" t="s">
        <v>17440</v>
      </c>
      <c r="N1809" s="16" t="s">
        <v>19565</v>
      </c>
      <c r="O1809" s="16" t="s">
        <v>19566</v>
      </c>
      <c r="P1809" s="3">
        <v>41431</v>
      </c>
      <c r="Q1809" s="28" t="s">
        <v>455</v>
      </c>
      <c r="R1809" s="16" t="s">
        <v>19463</v>
      </c>
      <c r="S1809" s="16" t="s">
        <v>17441</v>
      </c>
      <c r="T1809" s="16" t="s">
        <v>14834</v>
      </c>
      <c r="U1809" s="16" t="s">
        <v>15400</v>
      </c>
      <c r="V1809" s="16">
        <v>19</v>
      </c>
      <c r="W1809" s="16">
        <v>34</v>
      </c>
      <c r="X1809" s="16">
        <v>23</v>
      </c>
      <c r="Y1809" s="16">
        <v>44</v>
      </c>
      <c r="Z1809" s="16">
        <v>13</v>
      </c>
      <c r="AA1809" s="16">
        <v>83</v>
      </c>
      <c r="AB1809" s="16" t="s">
        <v>455</v>
      </c>
      <c r="AC1809" s="16" t="s">
        <v>455</v>
      </c>
      <c r="AD1809" s="16" t="s">
        <v>455</v>
      </c>
    </row>
    <row r="1810" spans="1:30" s="16" customFormat="1" ht="14.25" customHeight="1">
      <c r="A1810" s="16">
        <v>6671</v>
      </c>
      <c r="B1810" s="16">
        <v>6671</v>
      </c>
      <c r="C1810" s="3">
        <v>41380</v>
      </c>
      <c r="D1810" s="3">
        <v>41425</v>
      </c>
      <c r="E1810" s="16" t="s">
        <v>1307</v>
      </c>
      <c r="F1810" s="16" t="s">
        <v>1308</v>
      </c>
      <c r="G1810" s="16" t="s">
        <v>167</v>
      </c>
      <c r="H1810" s="16" t="s">
        <v>17842</v>
      </c>
      <c r="I1810" s="3">
        <v>41389</v>
      </c>
      <c r="J1810" s="16" t="s">
        <v>17372</v>
      </c>
      <c r="K1810" s="16" t="s">
        <v>17442</v>
      </c>
      <c r="L1810" s="16" t="s">
        <v>17443</v>
      </c>
      <c r="M1810" s="16" t="s">
        <v>17444</v>
      </c>
      <c r="N1810" s="16" t="s">
        <v>17843</v>
      </c>
      <c r="O1810" s="16" t="s">
        <v>17707</v>
      </c>
      <c r="P1810" s="3">
        <v>41397</v>
      </c>
      <c r="Q1810" s="28" t="s">
        <v>455</v>
      </c>
      <c r="R1810" s="16" t="s">
        <v>17844</v>
      </c>
      <c r="S1810" s="16" t="s">
        <v>17445</v>
      </c>
      <c r="T1810" s="16" t="s">
        <v>14834</v>
      </c>
      <c r="U1810" s="16" t="s">
        <v>17845</v>
      </c>
      <c r="V1810" s="16">
        <v>19</v>
      </c>
      <c r="W1810" s="16">
        <v>27</v>
      </c>
      <c r="X1810" s="16">
        <v>95</v>
      </c>
      <c r="Y1810" s="16">
        <v>44</v>
      </c>
      <c r="Z1810" s="16">
        <v>14</v>
      </c>
      <c r="AA1810" s="16">
        <v>47</v>
      </c>
      <c r="AB1810" s="16" t="s">
        <v>455</v>
      </c>
      <c r="AC1810" s="16" t="s">
        <v>455</v>
      </c>
      <c r="AD1810" s="16" t="s">
        <v>455</v>
      </c>
    </row>
    <row r="1811" spans="1:30" s="16" customFormat="1" ht="14.25" customHeight="1">
      <c r="A1811" s="16">
        <v>6673</v>
      </c>
      <c r="B1811" s="16">
        <v>6673</v>
      </c>
      <c r="C1811" s="3">
        <v>41380</v>
      </c>
      <c r="D1811" s="3">
        <v>41425</v>
      </c>
      <c r="E1811" s="16" t="s">
        <v>1307</v>
      </c>
      <c r="F1811" s="16" t="s">
        <v>1308</v>
      </c>
      <c r="G1811" s="16" t="s">
        <v>167</v>
      </c>
      <c r="H1811" s="16" t="s">
        <v>19385</v>
      </c>
      <c r="I1811" s="3">
        <v>41389</v>
      </c>
      <c r="J1811" s="16" t="s">
        <v>17327</v>
      </c>
      <c r="K1811" s="16" t="s">
        <v>17446</v>
      </c>
      <c r="L1811" s="16" t="s">
        <v>17447</v>
      </c>
      <c r="M1811" s="16" t="s">
        <v>17448</v>
      </c>
      <c r="N1811" s="16" t="s">
        <v>19620</v>
      </c>
      <c r="O1811" s="16" t="s">
        <v>4884</v>
      </c>
      <c r="P1811" s="3">
        <v>41436</v>
      </c>
      <c r="Q1811" s="28" t="s">
        <v>455</v>
      </c>
      <c r="R1811" s="16" t="s">
        <v>19386</v>
      </c>
      <c r="S1811" s="16" t="s">
        <v>17449</v>
      </c>
      <c r="T1811" s="16" t="s">
        <v>3997</v>
      </c>
      <c r="U1811" s="16" t="s">
        <v>15076</v>
      </c>
      <c r="V1811" s="16">
        <v>19</v>
      </c>
      <c r="W1811" s="16">
        <v>28</v>
      </c>
      <c r="X1811" s="16">
        <v>28</v>
      </c>
      <c r="Y1811" s="16">
        <v>44</v>
      </c>
      <c r="Z1811" s="16">
        <v>14</v>
      </c>
      <c r="AA1811" s="16">
        <v>43</v>
      </c>
      <c r="AB1811" s="16" t="s">
        <v>455</v>
      </c>
      <c r="AC1811" s="16" t="s">
        <v>455</v>
      </c>
      <c r="AD1811" s="16" t="s">
        <v>455</v>
      </c>
    </row>
    <row r="1812" spans="1:30" s="16" customFormat="1" ht="14.25" customHeight="1">
      <c r="A1812" s="16">
        <v>6668</v>
      </c>
      <c r="B1812" s="16">
        <v>6668</v>
      </c>
      <c r="C1812" s="3">
        <v>41381</v>
      </c>
      <c r="D1812" s="3">
        <v>41426</v>
      </c>
      <c r="E1812" s="16" t="s">
        <v>1307</v>
      </c>
      <c r="F1812" s="16" t="s">
        <v>1308</v>
      </c>
      <c r="G1812" s="16" t="s">
        <v>167</v>
      </c>
      <c r="H1812" s="16" t="s">
        <v>17696</v>
      </c>
      <c r="I1812" s="3">
        <v>41389</v>
      </c>
      <c r="J1812" s="16" t="s">
        <v>17327</v>
      </c>
      <c r="K1812" s="16" t="s">
        <v>17450</v>
      </c>
      <c r="L1812" s="16" t="s">
        <v>17451</v>
      </c>
      <c r="M1812" s="16">
        <v>35702230</v>
      </c>
      <c r="N1812" s="16" t="s">
        <v>17768</v>
      </c>
      <c r="O1812" s="16" t="s">
        <v>17707</v>
      </c>
      <c r="P1812" s="3">
        <v>41394</v>
      </c>
      <c r="Q1812" s="28" t="s">
        <v>455</v>
      </c>
      <c r="R1812" s="16" t="s">
        <v>17697</v>
      </c>
      <c r="S1812" s="16" t="s">
        <v>17452</v>
      </c>
      <c r="T1812" s="16" t="s">
        <v>14834</v>
      </c>
      <c r="U1812" s="16" t="s">
        <v>15400</v>
      </c>
      <c r="V1812" s="16">
        <v>19</v>
      </c>
      <c r="W1812" s="16">
        <v>27</v>
      </c>
      <c r="X1812" s="16">
        <v>95</v>
      </c>
      <c r="Y1812" s="16">
        <v>44</v>
      </c>
      <c r="Z1812" s="16">
        <v>14</v>
      </c>
      <c r="AA1812" s="16">
        <v>80</v>
      </c>
      <c r="AB1812" s="16" t="s">
        <v>455</v>
      </c>
      <c r="AC1812" s="16" t="s">
        <v>455</v>
      </c>
      <c r="AD1812" s="16" t="s">
        <v>455</v>
      </c>
    </row>
    <row r="1813" spans="1:30" s="16" customFormat="1" ht="14.25" customHeight="1">
      <c r="A1813" s="16">
        <v>6667</v>
      </c>
      <c r="B1813" s="16">
        <v>6667</v>
      </c>
      <c r="C1813" s="3">
        <v>41381</v>
      </c>
      <c r="D1813" s="3">
        <v>41426</v>
      </c>
      <c r="E1813" s="16" t="s">
        <v>1307</v>
      </c>
      <c r="F1813" s="16" t="s">
        <v>1540</v>
      </c>
      <c r="G1813" s="16" t="s">
        <v>167</v>
      </c>
      <c r="H1813" s="16" t="s">
        <v>19946</v>
      </c>
      <c r="I1813" s="3">
        <v>41389</v>
      </c>
      <c r="J1813" s="16" t="s">
        <v>17327</v>
      </c>
      <c r="K1813" s="16" t="s">
        <v>17453</v>
      </c>
      <c r="L1813" s="16" t="s">
        <v>17454</v>
      </c>
      <c r="M1813" s="16" t="s">
        <v>17455</v>
      </c>
      <c r="N1813" s="16" t="s">
        <v>19947</v>
      </c>
      <c r="O1813" s="16" t="s">
        <v>3717</v>
      </c>
      <c r="P1813" s="3">
        <v>41452</v>
      </c>
      <c r="Q1813" s="28" t="s">
        <v>455</v>
      </c>
      <c r="R1813" s="16" t="s">
        <v>19948</v>
      </c>
      <c r="S1813" s="16" t="s">
        <v>17456</v>
      </c>
      <c r="T1813" s="16" t="s">
        <v>14834</v>
      </c>
      <c r="U1813" s="16" t="s">
        <v>19949</v>
      </c>
      <c r="V1813" s="16">
        <v>19</v>
      </c>
      <c r="W1813" s="16">
        <v>27</v>
      </c>
      <c r="X1813" s="16">
        <v>54</v>
      </c>
      <c r="Y1813" s="16">
        <v>44</v>
      </c>
      <c r="Z1813" s="16">
        <v>14</v>
      </c>
      <c r="AA1813" s="16">
        <v>46</v>
      </c>
      <c r="AB1813" s="16" t="s">
        <v>455</v>
      </c>
      <c r="AC1813" s="16" t="s">
        <v>455</v>
      </c>
      <c r="AD1813" s="16" t="s">
        <v>455</v>
      </c>
    </row>
    <row r="1814" spans="1:30" s="16" customFormat="1" ht="14.25" customHeight="1">
      <c r="A1814" s="16">
        <v>6666</v>
      </c>
      <c r="B1814" s="16">
        <v>6666</v>
      </c>
      <c r="C1814" s="3">
        <v>41381</v>
      </c>
      <c r="D1814" s="3">
        <v>41426</v>
      </c>
      <c r="E1814" s="16" t="s">
        <v>1307</v>
      </c>
      <c r="F1814" s="16" t="s">
        <v>1540</v>
      </c>
      <c r="G1814" s="16" t="s">
        <v>167</v>
      </c>
      <c r="H1814" s="16" t="s">
        <v>19678</v>
      </c>
      <c r="I1814" s="3">
        <v>41389</v>
      </c>
      <c r="J1814" s="16" t="s">
        <v>17327</v>
      </c>
      <c r="K1814" s="16" t="s">
        <v>17457</v>
      </c>
      <c r="L1814" s="16" t="s">
        <v>17458</v>
      </c>
      <c r="M1814" s="16" t="s">
        <v>17325</v>
      </c>
      <c r="N1814" s="16" t="s">
        <v>19950</v>
      </c>
      <c r="O1814" s="16" t="s">
        <v>4731</v>
      </c>
      <c r="P1814" s="3">
        <v>41452</v>
      </c>
      <c r="Q1814" s="28" t="s">
        <v>455</v>
      </c>
      <c r="R1814" s="16" t="s">
        <v>17459</v>
      </c>
      <c r="S1814" s="16" t="s">
        <v>17459</v>
      </c>
      <c r="T1814" s="16" t="s">
        <v>3997</v>
      </c>
      <c r="U1814" s="16" t="s">
        <v>15076</v>
      </c>
      <c r="V1814" s="16">
        <v>19</v>
      </c>
      <c r="W1814" s="16">
        <v>27</v>
      </c>
      <c r="X1814" s="16">
        <v>57</v>
      </c>
      <c r="Y1814" s="16">
        <v>44</v>
      </c>
      <c r="Z1814" s="16">
        <v>14</v>
      </c>
      <c r="AA1814" s="16">
        <v>80</v>
      </c>
      <c r="AB1814" s="16" t="s">
        <v>455</v>
      </c>
      <c r="AC1814" s="16" t="s">
        <v>455</v>
      </c>
      <c r="AD1814" s="16" t="s">
        <v>455</v>
      </c>
    </row>
    <row r="1815" spans="1:30" s="16" customFormat="1" ht="14.25" customHeight="1">
      <c r="A1815" s="16">
        <v>6665</v>
      </c>
      <c r="B1815" s="16">
        <v>6665</v>
      </c>
      <c r="C1815" s="3">
        <v>41381</v>
      </c>
      <c r="D1815" s="3">
        <v>41510</v>
      </c>
      <c r="E1815" s="16" t="s">
        <v>1307</v>
      </c>
      <c r="F1815" s="16" t="s">
        <v>1540</v>
      </c>
      <c r="G1815" s="16" t="s">
        <v>167</v>
      </c>
      <c r="H1815" s="16" t="s">
        <v>20817</v>
      </c>
      <c r="I1815" s="16">
        <v>41568</v>
      </c>
      <c r="J1815" s="16" t="s">
        <v>17327</v>
      </c>
      <c r="K1815" s="16" t="s">
        <v>18613</v>
      </c>
      <c r="L1815" s="16" t="s">
        <v>17344</v>
      </c>
      <c r="M1815" s="16" t="s">
        <v>17330</v>
      </c>
      <c r="N1815" s="16" t="s">
        <v>20818</v>
      </c>
      <c r="O1815" s="16" t="s">
        <v>455</v>
      </c>
      <c r="P1815" s="16">
        <v>41570</v>
      </c>
      <c r="Q1815" s="28" t="s">
        <v>20819</v>
      </c>
      <c r="R1815" s="16" t="s">
        <v>20820</v>
      </c>
      <c r="S1815" s="16" t="s">
        <v>17460</v>
      </c>
      <c r="T1815" s="16" t="s">
        <v>14834</v>
      </c>
      <c r="U1815" s="16" t="s">
        <v>17564</v>
      </c>
      <c r="V1815" s="16">
        <v>19</v>
      </c>
      <c r="W1815" s="16">
        <v>28</v>
      </c>
      <c r="X1815" s="16">
        <v>0</v>
      </c>
      <c r="Y1815" s="16">
        <v>44</v>
      </c>
      <c r="Z1815" s="16">
        <v>15</v>
      </c>
      <c r="AA1815" s="16">
        <v>98</v>
      </c>
      <c r="AB1815" s="16" t="s">
        <v>455</v>
      </c>
      <c r="AC1815" s="16" t="s">
        <v>455</v>
      </c>
      <c r="AD1815" s="16" t="s">
        <v>455</v>
      </c>
    </row>
    <row r="1816" spans="1:30" s="16" customFormat="1" ht="14.25" customHeight="1">
      <c r="A1816" s="16">
        <v>6663</v>
      </c>
      <c r="B1816" s="16">
        <v>6663</v>
      </c>
      <c r="C1816" s="3">
        <v>41381</v>
      </c>
      <c r="D1816" s="3">
        <v>41426</v>
      </c>
      <c r="E1816" s="16" t="s">
        <v>1307</v>
      </c>
      <c r="F1816" s="16" t="s">
        <v>1308</v>
      </c>
      <c r="G1816" s="16" t="s">
        <v>167</v>
      </c>
      <c r="H1816" s="16" t="s">
        <v>17698</v>
      </c>
      <c r="I1816" s="3">
        <v>41389</v>
      </c>
      <c r="J1816" s="16" t="s">
        <v>17327</v>
      </c>
      <c r="K1816" s="16" t="s">
        <v>17461</v>
      </c>
      <c r="L1816" s="16" t="s">
        <v>17462</v>
      </c>
      <c r="M1816" s="16" t="s">
        <v>17325</v>
      </c>
      <c r="N1816" s="16" t="s">
        <v>17699</v>
      </c>
      <c r="O1816" s="16" t="s">
        <v>9129</v>
      </c>
      <c r="P1816" s="3">
        <v>41390</v>
      </c>
      <c r="Q1816" s="28" t="s">
        <v>455</v>
      </c>
      <c r="R1816" s="16" t="s">
        <v>17693</v>
      </c>
      <c r="S1816" s="16" t="s">
        <v>17463</v>
      </c>
      <c r="T1816" s="16" t="s">
        <v>14834</v>
      </c>
      <c r="U1816" s="16" t="s">
        <v>15044</v>
      </c>
      <c r="V1816" s="16">
        <v>19</v>
      </c>
      <c r="W1816" s="16">
        <v>32</v>
      </c>
      <c r="X1816" s="16">
        <v>97</v>
      </c>
      <c r="Y1816" s="16">
        <v>44</v>
      </c>
      <c r="Z1816" s="16">
        <v>46</v>
      </c>
      <c r="AA1816" s="16">
        <v>98</v>
      </c>
      <c r="AB1816" s="16" t="s">
        <v>455</v>
      </c>
      <c r="AC1816" s="16" t="s">
        <v>455</v>
      </c>
      <c r="AD1816" s="16" t="s">
        <v>455</v>
      </c>
    </row>
    <row r="1817" spans="1:30" s="16" customFormat="1" ht="14.25" customHeight="1">
      <c r="A1817" s="16">
        <v>6662</v>
      </c>
      <c r="B1817" s="16">
        <v>6662</v>
      </c>
      <c r="C1817" s="3">
        <v>41381</v>
      </c>
      <c r="D1817" s="3">
        <v>41426</v>
      </c>
      <c r="E1817" s="16" t="s">
        <v>1307</v>
      </c>
      <c r="F1817" s="16" t="s">
        <v>1308</v>
      </c>
      <c r="G1817" s="16" t="s">
        <v>167</v>
      </c>
      <c r="H1817" s="16" t="s">
        <v>17769</v>
      </c>
      <c r="I1817" s="3">
        <v>41389</v>
      </c>
      <c r="J1817" s="16" t="s">
        <v>17327</v>
      </c>
      <c r="K1817" s="16" t="s">
        <v>17464</v>
      </c>
      <c r="L1817" s="16" t="s">
        <v>17465</v>
      </c>
      <c r="M1817" s="16" t="s">
        <v>17466</v>
      </c>
      <c r="N1817" s="16" t="s">
        <v>17846</v>
      </c>
      <c r="O1817" s="16" t="s">
        <v>17771</v>
      </c>
      <c r="P1817" s="3">
        <v>41396</v>
      </c>
      <c r="Q1817" s="28" t="s">
        <v>455</v>
      </c>
      <c r="R1817" s="16" t="s">
        <v>17770</v>
      </c>
      <c r="S1817" s="16" t="s">
        <v>17467</v>
      </c>
      <c r="T1817" s="16" t="s">
        <v>14834</v>
      </c>
      <c r="U1817" s="16" t="s">
        <v>14965</v>
      </c>
      <c r="V1817" s="16">
        <v>19</v>
      </c>
      <c r="W1817" s="16">
        <v>27</v>
      </c>
      <c r="X1817" s="16">
        <v>95</v>
      </c>
      <c r="Y1817" s="16">
        <v>44</v>
      </c>
      <c r="Z1817" s="16">
        <v>14</v>
      </c>
      <c r="AA1817" s="16">
        <v>80</v>
      </c>
      <c r="AB1817" s="16" t="s">
        <v>455</v>
      </c>
      <c r="AC1817" s="16" t="s">
        <v>455</v>
      </c>
      <c r="AD1817" s="16" t="s">
        <v>455</v>
      </c>
    </row>
    <row r="1818" spans="1:30" s="16" customFormat="1" ht="14.25" customHeight="1">
      <c r="A1818" s="16">
        <v>6661</v>
      </c>
      <c r="B1818" s="16">
        <v>6661</v>
      </c>
      <c r="C1818" s="3">
        <v>41381</v>
      </c>
      <c r="D1818" s="3">
        <v>41426</v>
      </c>
      <c r="E1818" s="16" t="s">
        <v>1307</v>
      </c>
      <c r="F1818" s="16" t="s">
        <v>1308</v>
      </c>
      <c r="G1818" s="16" t="s">
        <v>167</v>
      </c>
      <c r="H1818" s="16" t="s">
        <v>17700</v>
      </c>
      <c r="I1818" s="3">
        <v>41389</v>
      </c>
      <c r="J1818" s="16" t="s">
        <v>17468</v>
      </c>
      <c r="K1818" s="16" t="s">
        <v>17469</v>
      </c>
      <c r="L1818" s="16" t="s">
        <v>17470</v>
      </c>
      <c r="M1818" s="16" t="s">
        <v>17466</v>
      </c>
      <c r="N1818" s="16" t="s">
        <v>17701</v>
      </c>
      <c r="O1818" s="16" t="s">
        <v>17702</v>
      </c>
      <c r="P1818" s="3">
        <v>41393</v>
      </c>
      <c r="Q1818" s="28" t="s">
        <v>455</v>
      </c>
      <c r="R1818" s="16" t="s">
        <v>17703</v>
      </c>
      <c r="S1818" s="16" t="s">
        <v>17471</v>
      </c>
      <c r="T1818" s="16" t="s">
        <v>14834</v>
      </c>
      <c r="U1818" s="16" t="s">
        <v>14926</v>
      </c>
      <c r="V1818" s="16">
        <v>19</v>
      </c>
      <c r="W1818" s="16">
        <v>27</v>
      </c>
      <c r="X1818" s="16">
        <v>95</v>
      </c>
      <c r="Y1818" s="16">
        <v>44</v>
      </c>
      <c r="Z1818" s="16">
        <v>14</v>
      </c>
      <c r="AA1818" s="16">
        <v>80</v>
      </c>
      <c r="AB1818" s="16" t="s">
        <v>455</v>
      </c>
      <c r="AC1818" s="16" t="s">
        <v>455</v>
      </c>
      <c r="AD1818" s="16" t="s">
        <v>455</v>
      </c>
    </row>
    <row r="1819" spans="1:30" s="16" customFormat="1" ht="14.25" customHeight="1">
      <c r="A1819" s="16">
        <v>6660</v>
      </c>
      <c r="B1819" s="16">
        <v>6660</v>
      </c>
      <c r="C1819" s="3">
        <v>41381</v>
      </c>
      <c r="D1819" s="3">
        <v>41426</v>
      </c>
      <c r="E1819" s="16" t="s">
        <v>1307</v>
      </c>
      <c r="F1819" s="16" t="s">
        <v>1540</v>
      </c>
      <c r="G1819" s="16" t="s">
        <v>167</v>
      </c>
      <c r="H1819" s="16" t="s">
        <v>20091</v>
      </c>
      <c r="I1819" s="3">
        <v>41389</v>
      </c>
      <c r="J1819" s="16" t="s">
        <v>17327</v>
      </c>
      <c r="K1819" s="16" t="s">
        <v>17472</v>
      </c>
      <c r="L1819" s="16" t="s">
        <v>17473</v>
      </c>
      <c r="M1819" s="16" t="s">
        <v>17466</v>
      </c>
      <c r="N1819" s="16" t="s">
        <v>20092</v>
      </c>
      <c r="O1819" s="16" t="s">
        <v>4055</v>
      </c>
      <c r="P1819" s="3">
        <v>41452</v>
      </c>
      <c r="Q1819" s="28" t="s">
        <v>455</v>
      </c>
      <c r="R1819" s="16" t="s">
        <v>20093</v>
      </c>
      <c r="S1819" s="16" t="s">
        <v>17474</v>
      </c>
      <c r="T1819" s="16" t="s">
        <v>3997</v>
      </c>
      <c r="U1819" s="16" t="s">
        <v>14944</v>
      </c>
      <c r="V1819" s="16">
        <v>19</v>
      </c>
      <c r="W1819" s="16">
        <v>27</v>
      </c>
      <c r="X1819" s="16">
        <v>57</v>
      </c>
      <c r="Y1819" s="16">
        <v>44</v>
      </c>
      <c r="Z1819" s="16">
        <v>14</v>
      </c>
      <c r="AA1819" s="16">
        <v>48</v>
      </c>
      <c r="AB1819" s="16" t="s">
        <v>455</v>
      </c>
      <c r="AC1819" s="16" t="s">
        <v>455</v>
      </c>
      <c r="AD1819" s="16" t="s">
        <v>455</v>
      </c>
    </row>
    <row r="1820" spans="1:30" s="16" customFormat="1" ht="14.25" customHeight="1">
      <c r="A1820" s="16">
        <v>6659</v>
      </c>
      <c r="B1820" s="16">
        <v>6659</v>
      </c>
      <c r="C1820" s="3">
        <v>41381</v>
      </c>
      <c r="D1820" s="3">
        <v>41426</v>
      </c>
      <c r="E1820" s="16" t="s">
        <v>1307</v>
      </c>
      <c r="F1820" s="16" t="s">
        <v>1540</v>
      </c>
      <c r="G1820" s="16" t="s">
        <v>167</v>
      </c>
      <c r="H1820" s="16" t="s">
        <v>19951</v>
      </c>
      <c r="I1820" s="3">
        <v>41389</v>
      </c>
      <c r="J1820" s="16" t="s">
        <v>17327</v>
      </c>
      <c r="K1820" s="16" t="s">
        <v>17475</v>
      </c>
      <c r="L1820" s="16" t="s">
        <v>17476</v>
      </c>
      <c r="M1820" s="16" t="s">
        <v>17477</v>
      </c>
      <c r="N1820" s="16" t="s">
        <v>19952</v>
      </c>
      <c r="O1820" s="16" t="s">
        <v>3717</v>
      </c>
      <c r="P1820" s="3">
        <v>41452</v>
      </c>
      <c r="Q1820" s="28" t="s">
        <v>455</v>
      </c>
      <c r="R1820" s="16" t="s">
        <v>19953</v>
      </c>
      <c r="S1820" s="16" t="s">
        <v>17478</v>
      </c>
      <c r="T1820" s="16" t="s">
        <v>14834</v>
      </c>
      <c r="U1820" s="16" t="s">
        <v>14908</v>
      </c>
      <c r="V1820" s="16">
        <v>19</v>
      </c>
      <c r="W1820" s="16">
        <v>27</v>
      </c>
      <c r="X1820" s="16">
        <v>95</v>
      </c>
      <c r="Y1820" s="16">
        <v>44</v>
      </c>
      <c r="Z1820" s="16">
        <v>14</v>
      </c>
      <c r="AA1820" s="16">
        <v>80</v>
      </c>
      <c r="AB1820" s="16" t="s">
        <v>455</v>
      </c>
      <c r="AC1820" s="16" t="s">
        <v>455</v>
      </c>
      <c r="AD1820" s="16" t="s">
        <v>455</v>
      </c>
    </row>
    <row r="1821" spans="1:30" s="16" customFormat="1" ht="14.25" customHeight="1">
      <c r="A1821" s="16">
        <v>6658</v>
      </c>
      <c r="B1821" s="16">
        <v>6658</v>
      </c>
      <c r="C1821" s="3">
        <v>41381</v>
      </c>
      <c r="D1821" s="3">
        <v>41426</v>
      </c>
      <c r="E1821" s="16" t="s">
        <v>1307</v>
      </c>
      <c r="F1821" s="16" t="s">
        <v>1308</v>
      </c>
      <c r="G1821" s="16" t="s">
        <v>167</v>
      </c>
      <c r="H1821" s="16" t="s">
        <v>19679</v>
      </c>
      <c r="I1821" s="3">
        <v>41389</v>
      </c>
      <c r="J1821" s="16" t="s">
        <v>17327</v>
      </c>
      <c r="K1821" s="16" t="s">
        <v>17479</v>
      </c>
      <c r="L1821" s="16" t="s">
        <v>17480</v>
      </c>
      <c r="M1821" s="16" t="s">
        <v>17466</v>
      </c>
      <c r="N1821" s="16" t="s">
        <v>19680</v>
      </c>
      <c r="O1821" s="16" t="s">
        <v>17771</v>
      </c>
      <c r="P1821" s="3">
        <v>41439</v>
      </c>
      <c r="Q1821" s="28" t="s">
        <v>455</v>
      </c>
      <c r="R1821" s="16" t="s">
        <v>4085</v>
      </c>
      <c r="S1821" s="16" t="s">
        <v>17481</v>
      </c>
      <c r="T1821" s="16" t="s">
        <v>14834</v>
      </c>
      <c r="U1821" s="16" t="s">
        <v>14926</v>
      </c>
      <c r="V1821" s="16">
        <v>19</v>
      </c>
      <c r="W1821" s="16">
        <v>27</v>
      </c>
      <c r="X1821" s="16">
        <v>95</v>
      </c>
      <c r="Y1821" s="16">
        <v>44</v>
      </c>
      <c r="Z1821" s="16">
        <v>14</v>
      </c>
      <c r="AA1821" s="16">
        <v>80</v>
      </c>
      <c r="AB1821" s="16" t="s">
        <v>455</v>
      </c>
      <c r="AC1821" s="16" t="s">
        <v>455</v>
      </c>
      <c r="AD1821" s="16" t="s">
        <v>455</v>
      </c>
    </row>
    <row r="1822" spans="1:30" s="16" customFormat="1" ht="14.25" customHeight="1">
      <c r="A1822" s="16">
        <v>6657</v>
      </c>
      <c r="B1822" s="16">
        <v>6657</v>
      </c>
      <c r="C1822" s="3">
        <v>41381</v>
      </c>
      <c r="D1822" s="3">
        <v>41426</v>
      </c>
      <c r="E1822" s="16" t="s">
        <v>1307</v>
      </c>
      <c r="F1822" s="16" t="s">
        <v>1308</v>
      </c>
      <c r="G1822" s="16" t="s">
        <v>167</v>
      </c>
      <c r="H1822" s="16" t="s">
        <v>17704</v>
      </c>
      <c r="I1822" s="3">
        <v>41389</v>
      </c>
      <c r="J1822" s="16" t="s">
        <v>17327</v>
      </c>
      <c r="K1822" s="16" t="s">
        <v>17482</v>
      </c>
      <c r="L1822" s="16" t="s">
        <v>17483</v>
      </c>
      <c r="M1822" s="16" t="s">
        <v>17484</v>
      </c>
      <c r="N1822" s="16" t="s">
        <v>17705</v>
      </c>
      <c r="O1822" s="16" t="s">
        <v>17660</v>
      </c>
      <c r="P1822" s="3">
        <v>41394</v>
      </c>
      <c r="Q1822" s="28" t="s">
        <v>455</v>
      </c>
      <c r="R1822" s="16" t="s">
        <v>17706</v>
      </c>
      <c r="S1822" s="16" t="s">
        <v>17485</v>
      </c>
      <c r="T1822" s="16" t="s">
        <v>14834</v>
      </c>
      <c r="U1822" s="16" t="s">
        <v>15958</v>
      </c>
      <c r="V1822" s="16">
        <v>19</v>
      </c>
      <c r="W1822" s="16">
        <v>27</v>
      </c>
      <c r="X1822" s="16">
        <v>57</v>
      </c>
      <c r="Y1822" s="16">
        <v>44</v>
      </c>
      <c r="Z1822" s="16">
        <v>14</v>
      </c>
      <c r="AA1822" s="16">
        <v>48</v>
      </c>
      <c r="AB1822" s="16" t="s">
        <v>455</v>
      </c>
      <c r="AC1822" s="16" t="s">
        <v>455</v>
      </c>
      <c r="AD1822" s="16" t="s">
        <v>455</v>
      </c>
    </row>
    <row r="1823" spans="1:30" s="16" customFormat="1" ht="14.25" customHeight="1">
      <c r="A1823" s="16">
        <v>6327</v>
      </c>
      <c r="B1823" s="16">
        <v>6327</v>
      </c>
      <c r="C1823" s="3">
        <v>41381</v>
      </c>
      <c r="D1823" s="3">
        <v>41426</v>
      </c>
      <c r="E1823" s="16" t="s">
        <v>1307</v>
      </c>
      <c r="F1823" s="16" t="s">
        <v>14084</v>
      </c>
      <c r="G1823" s="16" t="s">
        <v>170</v>
      </c>
      <c r="H1823" s="16" t="s">
        <v>20180</v>
      </c>
      <c r="I1823" s="3">
        <v>41389</v>
      </c>
      <c r="J1823" s="16" t="s">
        <v>4983</v>
      </c>
      <c r="K1823" s="16" t="s">
        <v>17486</v>
      </c>
      <c r="L1823" s="16" t="s">
        <v>4195</v>
      </c>
      <c r="M1823" s="16" t="s">
        <v>4988</v>
      </c>
      <c r="N1823" s="16" t="s">
        <v>20186</v>
      </c>
      <c r="O1823" s="16" t="s">
        <v>20081</v>
      </c>
      <c r="P1823" s="16">
        <v>41458</v>
      </c>
      <c r="Q1823" s="28" t="s">
        <v>455</v>
      </c>
      <c r="R1823" s="16" t="s">
        <v>20181</v>
      </c>
      <c r="S1823" s="16" t="s">
        <v>17487</v>
      </c>
      <c r="T1823" s="16" t="s">
        <v>14834</v>
      </c>
      <c r="U1823" s="16" t="s">
        <v>14974</v>
      </c>
      <c r="V1823" s="16">
        <v>20</v>
      </c>
      <c r="W1823" s="16">
        <v>5</v>
      </c>
      <c r="X1823" s="16">
        <v>51</v>
      </c>
      <c r="Y1823" s="16">
        <v>42</v>
      </c>
      <c r="Z1823" s="16">
        <v>9</v>
      </c>
      <c r="AA1823" s="16">
        <v>7</v>
      </c>
      <c r="AB1823" s="16" t="s">
        <v>455</v>
      </c>
      <c r="AC1823" s="16" t="s">
        <v>455</v>
      </c>
      <c r="AD1823" s="16" t="s">
        <v>455</v>
      </c>
    </row>
    <row r="1824" spans="1:30" s="16" customFormat="1" ht="14.25" customHeight="1">
      <c r="A1824" s="16">
        <v>6050</v>
      </c>
      <c r="B1824" s="16">
        <v>6050</v>
      </c>
      <c r="C1824" s="3">
        <v>41381</v>
      </c>
      <c r="D1824" s="3">
        <v>41426</v>
      </c>
      <c r="E1824" s="16" t="s">
        <v>1307</v>
      </c>
      <c r="F1824" s="16" t="s">
        <v>1308</v>
      </c>
      <c r="G1824" s="16" t="s">
        <v>170</v>
      </c>
      <c r="H1824" s="16" t="s">
        <v>18614</v>
      </c>
      <c r="I1824" s="3">
        <v>41389</v>
      </c>
      <c r="J1824" s="16" t="s">
        <v>17488</v>
      </c>
      <c r="K1824" s="16" t="s">
        <v>17489</v>
      </c>
      <c r="L1824" s="16" t="s">
        <v>4195</v>
      </c>
      <c r="M1824" s="16" t="s">
        <v>17490</v>
      </c>
      <c r="N1824" s="16" t="s">
        <v>18615</v>
      </c>
      <c r="O1824" s="16" t="s">
        <v>17515</v>
      </c>
      <c r="P1824" s="3">
        <v>41408</v>
      </c>
      <c r="Q1824" s="28" t="s">
        <v>455</v>
      </c>
      <c r="R1824" s="16" t="s">
        <v>18616</v>
      </c>
      <c r="S1824" s="16" t="s">
        <v>17491</v>
      </c>
      <c r="T1824" s="16" t="s">
        <v>14834</v>
      </c>
      <c r="U1824" s="16" t="s">
        <v>15400</v>
      </c>
      <c r="V1824" s="16">
        <v>20</v>
      </c>
      <c r="W1824" s="16">
        <v>15</v>
      </c>
      <c r="X1824" s="16">
        <v>0</v>
      </c>
      <c r="Y1824" s="16">
        <v>42</v>
      </c>
      <c r="Z1824" s="16">
        <v>2</v>
      </c>
      <c r="AA1824" s="16">
        <v>5</v>
      </c>
      <c r="AB1824" s="16" t="s">
        <v>455</v>
      </c>
      <c r="AC1824" s="16" t="s">
        <v>455</v>
      </c>
      <c r="AD1824" s="16" t="s">
        <v>455</v>
      </c>
    </row>
    <row r="1825" spans="1:30" s="16" customFormat="1" ht="14.25" customHeight="1">
      <c r="A1825" s="16">
        <v>6056</v>
      </c>
      <c r="B1825" s="16">
        <v>6056</v>
      </c>
      <c r="C1825" s="3">
        <v>41381</v>
      </c>
      <c r="D1825" s="3">
        <v>41426</v>
      </c>
      <c r="E1825" s="16" t="s">
        <v>1307</v>
      </c>
      <c r="F1825" s="16" t="s">
        <v>1308</v>
      </c>
      <c r="G1825" s="16" t="s">
        <v>170</v>
      </c>
      <c r="H1825" s="16" t="s">
        <v>18700</v>
      </c>
      <c r="I1825" s="3">
        <v>41389</v>
      </c>
      <c r="J1825" s="16" t="s">
        <v>17492</v>
      </c>
      <c r="K1825" s="16" t="s">
        <v>17493</v>
      </c>
      <c r="L1825" s="16" t="s">
        <v>4195</v>
      </c>
      <c r="M1825" s="16" t="s">
        <v>17494</v>
      </c>
      <c r="N1825" s="16" t="s">
        <v>19094</v>
      </c>
      <c r="O1825" s="16" t="s">
        <v>19095</v>
      </c>
      <c r="P1825" s="3">
        <v>41414</v>
      </c>
      <c r="Q1825" s="28" t="s">
        <v>455</v>
      </c>
      <c r="R1825" s="16" t="s">
        <v>18701</v>
      </c>
      <c r="S1825" s="16" t="s">
        <v>17495</v>
      </c>
      <c r="T1825" s="16" t="s">
        <v>14834</v>
      </c>
      <c r="U1825" s="16" t="s">
        <v>19096</v>
      </c>
      <c r="V1825" s="16">
        <v>20</v>
      </c>
      <c r="W1825" s="16">
        <v>18</v>
      </c>
      <c r="X1825" s="16">
        <v>22</v>
      </c>
      <c r="Y1825" s="16">
        <v>42</v>
      </c>
      <c r="Z1825" s="16">
        <v>4</v>
      </c>
      <c r="AA1825" s="16">
        <v>8</v>
      </c>
      <c r="AB1825" s="16" t="s">
        <v>455</v>
      </c>
      <c r="AC1825" s="16" t="s">
        <v>455</v>
      </c>
      <c r="AD1825" s="16" t="s">
        <v>455</v>
      </c>
    </row>
    <row r="1826" spans="1:30" s="16" customFormat="1" ht="14.25" customHeight="1">
      <c r="A1826" s="16">
        <v>6055</v>
      </c>
      <c r="B1826" s="16">
        <v>6055</v>
      </c>
      <c r="C1826" s="3">
        <v>41381</v>
      </c>
      <c r="D1826" s="3">
        <v>41426</v>
      </c>
      <c r="E1826" s="16" t="s">
        <v>1307</v>
      </c>
      <c r="F1826" s="16" t="s">
        <v>1308</v>
      </c>
      <c r="G1826" s="16" t="s">
        <v>170</v>
      </c>
      <c r="H1826" s="16" t="s">
        <v>19314</v>
      </c>
      <c r="I1826" s="3">
        <v>41389</v>
      </c>
      <c r="J1826" s="16" t="s">
        <v>17496</v>
      </c>
      <c r="K1826" s="16" t="s">
        <v>17497</v>
      </c>
      <c r="L1826" s="16" t="s">
        <v>4195</v>
      </c>
      <c r="M1826" s="16" t="s">
        <v>17498</v>
      </c>
      <c r="N1826" s="16" t="s">
        <v>19464</v>
      </c>
      <c r="O1826" s="16" t="s">
        <v>16279</v>
      </c>
      <c r="P1826" s="3">
        <v>41428</v>
      </c>
      <c r="Q1826" s="28" t="s">
        <v>455</v>
      </c>
      <c r="R1826" s="16" t="s">
        <v>19315</v>
      </c>
      <c r="S1826" s="16" t="s">
        <v>17499</v>
      </c>
      <c r="T1826" s="16" t="s">
        <v>14834</v>
      </c>
      <c r="U1826" s="16" t="s">
        <v>17564</v>
      </c>
      <c r="V1826" s="16">
        <v>20</v>
      </c>
      <c r="W1826" s="16">
        <v>9</v>
      </c>
      <c r="X1826" s="16">
        <v>90</v>
      </c>
      <c r="Y1826" s="16">
        <v>42</v>
      </c>
      <c r="Z1826" s="16">
        <v>7</v>
      </c>
      <c r="AA1826" s="16">
        <v>92</v>
      </c>
      <c r="AB1826" s="16" t="s">
        <v>455</v>
      </c>
      <c r="AC1826" s="16" t="s">
        <v>455</v>
      </c>
      <c r="AD1826" s="16" t="s">
        <v>455</v>
      </c>
    </row>
    <row r="1827" spans="1:30" s="16" customFormat="1" ht="14.25" customHeight="1">
      <c r="A1827" s="16">
        <v>6057</v>
      </c>
      <c r="B1827" s="16">
        <v>6057</v>
      </c>
      <c r="C1827" s="3">
        <v>41381</v>
      </c>
      <c r="D1827" s="3">
        <v>41426</v>
      </c>
      <c r="E1827" s="16" t="s">
        <v>1307</v>
      </c>
      <c r="F1827" s="16" t="s">
        <v>1308</v>
      </c>
      <c r="G1827" s="16" t="s">
        <v>170</v>
      </c>
      <c r="H1827" s="16" t="s">
        <v>19245</v>
      </c>
      <c r="I1827" s="3">
        <v>41389</v>
      </c>
      <c r="J1827" s="16" t="s">
        <v>17500</v>
      </c>
      <c r="K1827" s="16" t="s">
        <v>17501</v>
      </c>
      <c r="L1827" s="16" t="s">
        <v>4195</v>
      </c>
      <c r="M1827" s="16" t="s">
        <v>17502</v>
      </c>
      <c r="N1827" s="16" t="s">
        <v>19246</v>
      </c>
      <c r="O1827" s="16" t="s">
        <v>17515</v>
      </c>
      <c r="P1827" s="3">
        <v>41417</v>
      </c>
      <c r="Q1827" s="28" t="s">
        <v>455</v>
      </c>
      <c r="R1827" s="16" t="s">
        <v>19247</v>
      </c>
      <c r="S1827" s="16" t="s">
        <v>17503</v>
      </c>
      <c r="T1827" s="16" t="s">
        <v>14834</v>
      </c>
      <c r="U1827" s="16" t="s">
        <v>15400</v>
      </c>
      <c r="V1827" s="16">
        <v>20</v>
      </c>
      <c r="W1827" s="16">
        <v>17</v>
      </c>
      <c r="X1827" s="16">
        <v>28</v>
      </c>
      <c r="Y1827" s="16">
        <v>42</v>
      </c>
      <c r="Z1827" s="16">
        <v>9</v>
      </c>
      <c r="AA1827" s="16">
        <v>98</v>
      </c>
      <c r="AB1827" s="16" t="s">
        <v>455</v>
      </c>
      <c r="AC1827" s="16" t="s">
        <v>455</v>
      </c>
      <c r="AD1827" s="16" t="s">
        <v>455</v>
      </c>
    </row>
    <row r="1828" spans="1:30" s="16" customFormat="1" ht="14.25" customHeight="1">
      <c r="A1828" s="16">
        <v>6054</v>
      </c>
      <c r="B1828" s="16">
        <v>6054</v>
      </c>
      <c r="C1828" s="3">
        <v>41381</v>
      </c>
      <c r="D1828" s="3">
        <v>41426</v>
      </c>
      <c r="E1828" s="16" t="s">
        <v>1307</v>
      </c>
      <c r="F1828" s="16" t="s">
        <v>1308</v>
      </c>
      <c r="G1828" s="16" t="s">
        <v>170</v>
      </c>
      <c r="H1828" s="16" t="s">
        <v>19316</v>
      </c>
      <c r="I1828" s="3">
        <v>41389</v>
      </c>
      <c r="J1828" s="16" t="s">
        <v>17496</v>
      </c>
      <c r="K1828" s="16" t="s">
        <v>17504</v>
      </c>
      <c r="L1828" s="16" t="s">
        <v>4195</v>
      </c>
      <c r="M1828" s="16" t="s">
        <v>17505</v>
      </c>
      <c r="N1828" s="16" t="s">
        <v>19317</v>
      </c>
      <c r="O1828" s="16" t="s">
        <v>19301</v>
      </c>
      <c r="P1828" s="3">
        <v>41421</v>
      </c>
      <c r="Q1828" s="28" t="s">
        <v>455</v>
      </c>
      <c r="R1828" s="16" t="s">
        <v>19318</v>
      </c>
      <c r="S1828" s="16" t="s">
        <v>17506</v>
      </c>
      <c r="T1828" s="16" t="s">
        <v>14834</v>
      </c>
      <c r="U1828" s="16" t="s">
        <v>14926</v>
      </c>
      <c r="V1828" s="16">
        <v>20</v>
      </c>
      <c r="W1828" s="16">
        <v>8</v>
      </c>
      <c r="X1828" s="16">
        <v>3</v>
      </c>
      <c r="Y1828" s="16">
        <v>42</v>
      </c>
      <c r="Z1828" s="16">
        <v>5</v>
      </c>
      <c r="AA1828" s="16">
        <v>45</v>
      </c>
      <c r="AB1828" s="16" t="s">
        <v>455</v>
      </c>
      <c r="AC1828" s="16" t="s">
        <v>455</v>
      </c>
      <c r="AD1828" s="16" t="s">
        <v>455</v>
      </c>
    </row>
    <row r="1829" spans="1:30" s="16" customFormat="1" ht="14.25" customHeight="1">
      <c r="A1829" s="16">
        <v>6052</v>
      </c>
      <c r="B1829" s="16">
        <v>6052</v>
      </c>
      <c r="C1829" s="3">
        <v>41381</v>
      </c>
      <c r="D1829" s="3">
        <v>41426</v>
      </c>
      <c r="E1829" s="16" t="s">
        <v>1307</v>
      </c>
      <c r="F1829" s="16" t="s">
        <v>1308</v>
      </c>
      <c r="G1829" s="16" t="s">
        <v>170</v>
      </c>
      <c r="H1829" s="16" t="s">
        <v>18617</v>
      </c>
      <c r="I1829" s="3">
        <v>41389</v>
      </c>
      <c r="J1829" s="16" t="s">
        <v>17507</v>
      </c>
      <c r="K1829" s="16" t="s">
        <v>17508</v>
      </c>
      <c r="L1829" s="16" t="s">
        <v>4195</v>
      </c>
      <c r="M1829" s="16" t="s">
        <v>17509</v>
      </c>
      <c r="N1829" s="16" t="s">
        <v>18618</v>
      </c>
      <c r="O1829" s="16" t="s">
        <v>18619</v>
      </c>
      <c r="P1829" s="3">
        <v>41429</v>
      </c>
      <c r="Q1829" s="28" t="s">
        <v>455</v>
      </c>
      <c r="R1829" s="16" t="s">
        <v>18620</v>
      </c>
      <c r="S1829" s="16" t="s">
        <v>17510</v>
      </c>
      <c r="T1829" s="16" t="s">
        <v>14834</v>
      </c>
      <c r="U1829" s="16" t="s">
        <v>15831</v>
      </c>
      <c r="V1829" s="16">
        <v>20</v>
      </c>
      <c r="W1829" s="16">
        <v>15</v>
      </c>
      <c r="X1829" s="16">
        <v>0</v>
      </c>
      <c r="Y1829" s="16">
        <v>42</v>
      </c>
      <c r="Z1829" s="16">
        <v>2</v>
      </c>
      <c r="AA1829" s="16">
        <v>3</v>
      </c>
      <c r="AB1829" s="16" t="s">
        <v>455</v>
      </c>
      <c r="AC1829" s="16" t="s">
        <v>455</v>
      </c>
      <c r="AD1829" s="16" t="s">
        <v>455</v>
      </c>
    </row>
    <row r="1830" spans="1:30" s="16" customFormat="1" ht="14.25" customHeight="1">
      <c r="A1830" s="16">
        <v>6051</v>
      </c>
      <c r="B1830" s="16">
        <v>6051</v>
      </c>
      <c r="C1830" s="3">
        <v>41381</v>
      </c>
      <c r="D1830" s="3">
        <v>41426</v>
      </c>
      <c r="E1830" s="16" t="s">
        <v>1307</v>
      </c>
      <c r="F1830" s="16" t="s">
        <v>14084</v>
      </c>
      <c r="G1830" s="16" t="s">
        <v>170</v>
      </c>
      <c r="H1830" s="16" t="s">
        <v>20182</v>
      </c>
      <c r="I1830" s="3">
        <v>41389</v>
      </c>
      <c r="J1830" s="16" t="s">
        <v>17511</v>
      </c>
      <c r="K1830" s="16" t="s">
        <v>17512</v>
      </c>
      <c r="L1830" s="16" t="s">
        <v>4195</v>
      </c>
      <c r="M1830" s="16" t="s">
        <v>17513</v>
      </c>
      <c r="N1830" s="16" t="s">
        <v>20452</v>
      </c>
      <c r="O1830" s="16" t="s">
        <v>19359</v>
      </c>
      <c r="P1830" s="16">
        <v>41484</v>
      </c>
      <c r="Q1830" s="28" t="s">
        <v>455</v>
      </c>
      <c r="R1830" s="16" t="s">
        <v>20183</v>
      </c>
      <c r="S1830" s="16" t="s">
        <v>17514</v>
      </c>
      <c r="T1830" s="16" t="s">
        <v>14834</v>
      </c>
      <c r="U1830" s="16" t="s">
        <v>455</v>
      </c>
      <c r="V1830" s="16">
        <v>20</v>
      </c>
      <c r="W1830" s="16">
        <v>15</v>
      </c>
      <c r="X1830" s="16">
        <v>43</v>
      </c>
      <c r="Y1830" s="16">
        <v>42</v>
      </c>
      <c r="Z1830" s="16">
        <v>2</v>
      </c>
      <c r="AA1830" s="16">
        <v>16</v>
      </c>
      <c r="AB1830" s="16" t="s">
        <v>455</v>
      </c>
      <c r="AC1830" s="16" t="s">
        <v>455</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17590</v>
      </c>
      <c r="K1831" s="16" t="s">
        <v>17591</v>
      </c>
      <c r="L1831" s="16" t="s">
        <v>4195</v>
      </c>
      <c r="M1831" s="16" t="s">
        <v>17592</v>
      </c>
      <c r="N1831" s="16" t="s">
        <v>455</v>
      </c>
      <c r="O1831" s="16" t="s">
        <v>455</v>
      </c>
      <c r="P1831" s="16" t="s">
        <v>455</v>
      </c>
      <c r="Q1831" s="16" t="s">
        <v>18702</v>
      </c>
      <c r="R1831" s="16" t="s">
        <v>455</v>
      </c>
      <c r="S1831" s="16" t="s">
        <v>17593</v>
      </c>
      <c r="T1831" s="16" t="s">
        <v>14834</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4.25" customHeight="1">
      <c r="A1832" s="16">
        <v>6611</v>
      </c>
      <c r="B1832" s="16">
        <v>6611</v>
      </c>
      <c r="C1832" s="3">
        <v>41380</v>
      </c>
      <c r="D1832" s="3">
        <v>41425</v>
      </c>
      <c r="E1832" s="16" t="s">
        <v>1316</v>
      </c>
      <c r="F1832" s="16" t="s">
        <v>1540</v>
      </c>
      <c r="G1832" s="16" t="s">
        <v>5415</v>
      </c>
      <c r="H1832" s="16" t="s">
        <v>455</v>
      </c>
      <c r="I1832" s="16" t="s">
        <v>455</v>
      </c>
      <c r="J1832" s="16" t="s">
        <v>5450</v>
      </c>
      <c r="K1832" s="16" t="s">
        <v>17594</v>
      </c>
      <c r="L1832" s="16" t="s">
        <v>5437</v>
      </c>
      <c r="M1832" s="16" t="s">
        <v>5452</v>
      </c>
      <c r="N1832" s="16" t="s">
        <v>455</v>
      </c>
      <c r="O1832" s="16" t="s">
        <v>455</v>
      </c>
      <c r="P1832" s="16" t="s">
        <v>455</v>
      </c>
      <c r="Q1832" s="16" t="s">
        <v>18703</v>
      </c>
      <c r="R1832" s="16" t="s">
        <v>455</v>
      </c>
      <c r="S1832" s="16" t="s">
        <v>17595</v>
      </c>
      <c r="T1832" s="16" t="s">
        <v>14834</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4.25" customHeight="1">
      <c r="A1833" s="16">
        <v>6468</v>
      </c>
      <c r="B1833" s="16">
        <v>6468</v>
      </c>
      <c r="C1833" s="3">
        <v>41397</v>
      </c>
      <c r="D1833" s="3">
        <v>41442</v>
      </c>
      <c r="E1833" s="16" t="s">
        <v>1307</v>
      </c>
      <c r="F1833" s="16" t="s">
        <v>1308</v>
      </c>
      <c r="G1833" s="16" t="s">
        <v>2450</v>
      </c>
      <c r="H1833" s="16" t="s">
        <v>18621</v>
      </c>
      <c r="I1833" s="3">
        <v>41407</v>
      </c>
      <c r="J1833" s="16" t="s">
        <v>17847</v>
      </c>
      <c r="K1833" s="16" t="s">
        <v>17848</v>
      </c>
      <c r="L1833" s="16" t="s">
        <v>4505</v>
      </c>
      <c r="M1833" s="16" t="s">
        <v>17849</v>
      </c>
      <c r="N1833" s="16" t="s">
        <v>18622</v>
      </c>
      <c r="O1833" s="16" t="s">
        <v>4593</v>
      </c>
      <c r="P1833" s="3">
        <v>41408</v>
      </c>
      <c r="Q1833" s="28" t="s">
        <v>455</v>
      </c>
      <c r="R1833" s="16" t="s">
        <v>18623</v>
      </c>
      <c r="S1833" s="16" t="s">
        <v>17850</v>
      </c>
      <c r="T1833" s="16" t="s">
        <v>3997</v>
      </c>
      <c r="U1833" s="16" t="s">
        <v>14877</v>
      </c>
      <c r="V1833" s="16">
        <v>20</v>
      </c>
      <c r="W1833" s="16">
        <v>23</v>
      </c>
      <c r="X1833" s="16">
        <v>50</v>
      </c>
      <c r="Y1833" s="16">
        <v>44</v>
      </c>
      <c r="Z1833" s="16">
        <v>29</v>
      </c>
      <c r="AA1833" s="16">
        <v>40</v>
      </c>
      <c r="AB1833" s="16" t="s">
        <v>455</v>
      </c>
      <c r="AC1833" s="16" t="s">
        <v>455</v>
      </c>
      <c r="AD1833" s="16" t="s">
        <v>455</v>
      </c>
    </row>
    <row r="1834" spans="1:30" s="16" customFormat="1" ht="14.25" customHeight="1">
      <c r="A1834" s="16">
        <v>6068</v>
      </c>
      <c r="B1834" s="16">
        <v>6068</v>
      </c>
      <c r="C1834" s="3">
        <v>41397</v>
      </c>
      <c r="D1834" s="3">
        <v>41442</v>
      </c>
      <c r="E1834" s="16" t="s">
        <v>1307</v>
      </c>
      <c r="F1834" s="16" t="s">
        <v>14084</v>
      </c>
      <c r="G1834" s="16" t="s">
        <v>8342</v>
      </c>
      <c r="H1834" s="16" t="s">
        <v>19387</v>
      </c>
      <c r="I1834" s="3">
        <v>41422</v>
      </c>
      <c r="J1834" s="16" t="s">
        <v>17851</v>
      </c>
      <c r="K1834" s="16" t="s">
        <v>20394</v>
      </c>
      <c r="L1834" s="16" t="s">
        <v>8344</v>
      </c>
      <c r="M1834" s="16" t="s">
        <v>17852</v>
      </c>
      <c r="N1834" s="16" t="s">
        <v>19388</v>
      </c>
      <c r="O1834" s="16" t="s">
        <v>19359</v>
      </c>
      <c r="P1834" s="3">
        <v>41422</v>
      </c>
      <c r="Q1834" s="28" t="s">
        <v>455</v>
      </c>
      <c r="R1834" s="16" t="s">
        <v>19389</v>
      </c>
      <c r="S1834" s="16" t="s">
        <v>17853</v>
      </c>
      <c r="T1834" s="16" t="s">
        <v>14834</v>
      </c>
      <c r="U1834" s="16" t="s">
        <v>14926</v>
      </c>
      <c r="V1834" s="16">
        <v>21</v>
      </c>
      <c r="W1834" s="16">
        <v>12</v>
      </c>
      <c r="X1834" s="16">
        <v>68</v>
      </c>
      <c r="Y1834" s="16">
        <v>46</v>
      </c>
      <c r="Z1834" s="16">
        <v>25</v>
      </c>
      <c r="AA1834" s="16">
        <v>77</v>
      </c>
      <c r="AB1834" s="16" t="s">
        <v>455</v>
      </c>
      <c r="AC1834" s="16" t="s">
        <v>455</v>
      </c>
      <c r="AD1834" s="16" t="s">
        <v>455</v>
      </c>
    </row>
    <row r="1835" spans="1:30" s="16" customFormat="1" ht="14.25" customHeight="1">
      <c r="A1835" s="16">
        <v>6069</v>
      </c>
      <c r="B1835" s="16">
        <v>6069</v>
      </c>
      <c r="C1835" s="3">
        <v>41397</v>
      </c>
      <c r="D1835" s="3">
        <v>41442</v>
      </c>
      <c r="E1835" s="16" t="s">
        <v>1307</v>
      </c>
      <c r="F1835" s="16" t="s">
        <v>14084</v>
      </c>
      <c r="G1835" s="16" t="s">
        <v>8342</v>
      </c>
      <c r="H1835" s="16" t="s">
        <v>19390</v>
      </c>
      <c r="I1835" s="3">
        <v>41422</v>
      </c>
      <c r="J1835" s="16" t="s">
        <v>17854</v>
      </c>
      <c r="K1835" s="16" t="s">
        <v>19391</v>
      </c>
      <c r="L1835" s="16" t="s">
        <v>8344</v>
      </c>
      <c r="M1835" s="16" t="s">
        <v>17855</v>
      </c>
      <c r="N1835" s="16" t="s">
        <v>19392</v>
      </c>
      <c r="O1835" s="16" t="s">
        <v>19359</v>
      </c>
      <c r="P1835" s="3">
        <v>41423</v>
      </c>
      <c r="Q1835" s="28" t="s">
        <v>455</v>
      </c>
      <c r="R1835" s="16" t="s">
        <v>19393</v>
      </c>
      <c r="S1835" s="16" t="s">
        <v>17856</v>
      </c>
      <c r="T1835" s="16" t="s">
        <v>14834</v>
      </c>
      <c r="U1835" s="16" t="s">
        <v>15400</v>
      </c>
      <c r="V1835" s="16">
        <v>21</v>
      </c>
      <c r="W1835" s="16">
        <v>15</v>
      </c>
      <c r="X1835" s="16">
        <v>10</v>
      </c>
      <c r="Y1835" s="16">
        <v>46</v>
      </c>
      <c r="Z1835" s="16">
        <v>34</v>
      </c>
      <c r="AA1835" s="16">
        <v>60</v>
      </c>
      <c r="AB1835" s="16" t="s">
        <v>455</v>
      </c>
      <c r="AC1835" s="16" t="s">
        <v>455</v>
      </c>
      <c r="AD1835" s="16" t="s">
        <v>455</v>
      </c>
    </row>
    <row r="1836" spans="1:30" s="16" customFormat="1" ht="14.25" customHeight="1">
      <c r="A1836" s="16">
        <v>6070</v>
      </c>
      <c r="B1836" s="16">
        <v>6070</v>
      </c>
      <c r="C1836" s="3">
        <v>41397</v>
      </c>
      <c r="D1836" s="3">
        <v>41442</v>
      </c>
      <c r="E1836" s="16" t="s">
        <v>1307</v>
      </c>
      <c r="F1836" s="16" t="s">
        <v>14084</v>
      </c>
      <c r="G1836" s="16" t="s">
        <v>8342</v>
      </c>
      <c r="H1836" s="16" t="s">
        <v>19394</v>
      </c>
      <c r="I1836" s="3">
        <v>41422</v>
      </c>
      <c r="J1836" s="16" t="s">
        <v>17857</v>
      </c>
      <c r="K1836" s="16" t="s">
        <v>17858</v>
      </c>
      <c r="L1836" s="16" t="s">
        <v>8344</v>
      </c>
      <c r="M1836" s="16" t="s">
        <v>17855</v>
      </c>
      <c r="N1836" s="16" t="s">
        <v>19395</v>
      </c>
      <c r="O1836" s="16" t="s">
        <v>19303</v>
      </c>
      <c r="P1836" s="3">
        <v>41423</v>
      </c>
      <c r="Q1836" s="28" t="s">
        <v>455</v>
      </c>
      <c r="R1836" s="16" t="s">
        <v>19396</v>
      </c>
      <c r="S1836" s="16" t="s">
        <v>17859</v>
      </c>
      <c r="T1836" s="16" t="s">
        <v>14834</v>
      </c>
      <c r="U1836" s="16" t="s">
        <v>15400</v>
      </c>
      <c r="V1836" s="16">
        <v>21</v>
      </c>
      <c r="W1836" s="16">
        <v>15</v>
      </c>
      <c r="X1836" s="16">
        <v>28</v>
      </c>
      <c r="Y1836" s="16">
        <v>46</v>
      </c>
      <c r="Z1836" s="16">
        <v>35</v>
      </c>
      <c r="AA1836" s="16">
        <v>2</v>
      </c>
      <c r="AB1836" s="16" t="s">
        <v>455</v>
      </c>
      <c r="AC1836" s="16" t="s">
        <v>455</v>
      </c>
      <c r="AD1836" s="16" t="s">
        <v>455</v>
      </c>
    </row>
    <row r="1837" spans="1:30" s="16" customFormat="1" ht="14.25" customHeight="1">
      <c r="A1837" s="16">
        <v>6071</v>
      </c>
      <c r="B1837" s="16">
        <v>6071</v>
      </c>
      <c r="C1837" s="3">
        <v>41397</v>
      </c>
      <c r="D1837" s="3">
        <v>41442</v>
      </c>
      <c r="E1837" s="16" t="s">
        <v>1307</v>
      </c>
      <c r="F1837" s="16" t="s">
        <v>1540</v>
      </c>
      <c r="G1837" s="16" t="s">
        <v>9066</v>
      </c>
      <c r="H1837" s="16" t="s">
        <v>19954</v>
      </c>
      <c r="I1837" s="3">
        <v>41450</v>
      </c>
      <c r="J1837" s="16" t="s">
        <v>17860</v>
      </c>
      <c r="K1837" s="16" t="s">
        <v>17861</v>
      </c>
      <c r="L1837" s="16" t="s">
        <v>9068</v>
      </c>
      <c r="M1837" s="16" t="s">
        <v>17862</v>
      </c>
      <c r="N1837" s="16" t="s">
        <v>19955</v>
      </c>
      <c r="O1837" s="16" t="s">
        <v>3718</v>
      </c>
      <c r="P1837" s="3">
        <v>41450</v>
      </c>
      <c r="Q1837" s="28" t="s">
        <v>455</v>
      </c>
      <c r="R1837" s="16" t="s">
        <v>19956</v>
      </c>
      <c r="S1837" s="16" t="s">
        <v>17863</v>
      </c>
      <c r="T1837" s="16" t="s">
        <v>3997</v>
      </c>
      <c r="U1837" s="16" t="s">
        <v>15108</v>
      </c>
      <c r="V1837" s="16">
        <v>19</v>
      </c>
      <c r="W1837" s="16">
        <v>49</v>
      </c>
      <c r="X1837" s="16">
        <v>15</v>
      </c>
      <c r="Y1837" s="16">
        <v>43</v>
      </c>
      <c r="Z1837" s="16">
        <v>53</v>
      </c>
      <c r="AA1837" s="16">
        <v>39</v>
      </c>
      <c r="AB1837" s="16" t="s">
        <v>455</v>
      </c>
      <c r="AC1837" s="16" t="s">
        <v>455</v>
      </c>
      <c r="AD1837" s="16" t="s">
        <v>455</v>
      </c>
    </row>
    <row r="1838" spans="1:30" s="16" customFormat="1" ht="14.25" customHeight="1">
      <c r="A1838" s="16">
        <v>6072</v>
      </c>
      <c r="B1838" s="16">
        <v>6072</v>
      </c>
      <c r="C1838" s="3">
        <v>41397</v>
      </c>
      <c r="D1838" s="3">
        <v>41442</v>
      </c>
      <c r="E1838" s="16" t="s">
        <v>1307</v>
      </c>
      <c r="F1838" s="16" t="s">
        <v>1540</v>
      </c>
      <c r="G1838" s="16" t="s">
        <v>9066</v>
      </c>
      <c r="H1838" s="16" t="s">
        <v>20094</v>
      </c>
      <c r="I1838" s="3">
        <v>41452</v>
      </c>
      <c r="J1838" s="16" t="s">
        <v>17864</v>
      </c>
      <c r="K1838" s="16" t="s">
        <v>17865</v>
      </c>
      <c r="L1838" s="16" t="s">
        <v>9068</v>
      </c>
      <c r="M1838" s="16" t="s">
        <v>17866</v>
      </c>
      <c r="N1838" s="16" t="s">
        <v>20095</v>
      </c>
      <c r="O1838" s="16" t="s">
        <v>3718</v>
      </c>
      <c r="P1838" s="3">
        <v>41453</v>
      </c>
      <c r="Q1838" s="28" t="s">
        <v>455</v>
      </c>
      <c r="R1838" s="16" t="s">
        <v>20096</v>
      </c>
      <c r="S1838" s="16" t="s">
        <v>17867</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4.25" customHeight="1">
      <c r="A1839" s="16">
        <v>6073</v>
      </c>
      <c r="B1839" s="16">
        <v>6073</v>
      </c>
      <c r="C1839" s="3">
        <v>41397</v>
      </c>
      <c r="D1839" s="3">
        <v>41442</v>
      </c>
      <c r="E1839" s="16" t="s">
        <v>1307</v>
      </c>
      <c r="F1839" s="16" t="s">
        <v>1540</v>
      </c>
      <c r="G1839" s="16" t="s">
        <v>9066</v>
      </c>
      <c r="H1839" s="16" t="s">
        <v>20097</v>
      </c>
      <c r="I1839" s="3">
        <v>41453</v>
      </c>
      <c r="J1839" s="16" t="s">
        <v>17868</v>
      </c>
      <c r="K1839" s="16" t="s">
        <v>17869</v>
      </c>
      <c r="L1839" s="16" t="s">
        <v>9068</v>
      </c>
      <c r="M1839" s="16">
        <v>36881432</v>
      </c>
      <c r="N1839" s="16" t="s">
        <v>20098</v>
      </c>
      <c r="O1839" s="16" t="s">
        <v>5694</v>
      </c>
      <c r="P1839" s="3">
        <v>41453</v>
      </c>
      <c r="Q1839" s="28" t="s">
        <v>455</v>
      </c>
      <c r="R1839" s="16" t="s">
        <v>20099</v>
      </c>
      <c r="S1839" s="16" t="s">
        <v>17870</v>
      </c>
      <c r="T1839" s="16" t="s">
        <v>14834</v>
      </c>
      <c r="U1839" s="16" t="s">
        <v>15400</v>
      </c>
      <c r="V1839" s="16">
        <v>19</v>
      </c>
      <c r="W1839" s="16">
        <v>34</v>
      </c>
      <c r="X1839" s="16">
        <v>31</v>
      </c>
      <c r="Y1839" s="16">
        <v>43</v>
      </c>
      <c r="Z1839" s="16">
        <v>55</v>
      </c>
      <c r="AA1839" s="16">
        <v>7</v>
      </c>
      <c r="AB1839" s="16" t="s">
        <v>455</v>
      </c>
      <c r="AC1839" s="16" t="s">
        <v>455</v>
      </c>
      <c r="AD1839" s="16" t="s">
        <v>455</v>
      </c>
    </row>
    <row r="1840" spans="1:30" s="16" customFormat="1" ht="14.25" customHeight="1">
      <c r="A1840" s="16">
        <v>6074</v>
      </c>
      <c r="B1840" s="16">
        <v>6074</v>
      </c>
      <c r="C1840" s="3">
        <v>41397</v>
      </c>
      <c r="D1840" s="3">
        <v>41442</v>
      </c>
      <c r="E1840" s="16" t="s">
        <v>1307</v>
      </c>
      <c r="F1840" s="16" t="s">
        <v>1308</v>
      </c>
      <c r="G1840" s="16" t="s">
        <v>9066</v>
      </c>
      <c r="H1840" s="16" t="s">
        <v>18303</v>
      </c>
      <c r="I1840" s="3">
        <v>41401</v>
      </c>
      <c r="J1840" s="16" t="s">
        <v>17871</v>
      </c>
      <c r="K1840" s="16" t="s">
        <v>17872</v>
      </c>
      <c r="L1840" s="16" t="s">
        <v>9068</v>
      </c>
      <c r="M1840" s="16">
        <v>36898425</v>
      </c>
      <c r="N1840" s="16" t="s">
        <v>18304</v>
      </c>
      <c r="O1840" s="16" t="s">
        <v>4593</v>
      </c>
      <c r="P1840" s="3">
        <v>41402</v>
      </c>
      <c r="Q1840" s="28" t="s">
        <v>455</v>
      </c>
      <c r="R1840" s="16" t="s">
        <v>18305</v>
      </c>
      <c r="S1840" s="16" t="s">
        <v>17873</v>
      </c>
      <c r="T1840" s="16" t="s">
        <v>14834</v>
      </c>
      <c r="U1840" s="16" t="s">
        <v>15044</v>
      </c>
      <c r="V1840" s="16">
        <v>19</v>
      </c>
      <c r="W1840" s="16">
        <v>34</v>
      </c>
      <c r="X1840" s="16">
        <v>13</v>
      </c>
      <c r="Y1840" s="16">
        <v>43</v>
      </c>
      <c r="Z1840" s="16">
        <v>56</v>
      </c>
      <c r="AA1840" s="16">
        <v>95</v>
      </c>
      <c r="AB1840" s="16" t="s">
        <v>455</v>
      </c>
      <c r="AC1840" s="16" t="s">
        <v>455</v>
      </c>
      <c r="AD1840" s="16" t="s">
        <v>455</v>
      </c>
    </row>
    <row r="1841" spans="1:30" s="16" customFormat="1" ht="14.25" customHeight="1">
      <c r="A1841" s="16">
        <v>6075</v>
      </c>
      <c r="B1841" s="16">
        <v>6075</v>
      </c>
      <c r="C1841" s="3">
        <v>41397</v>
      </c>
      <c r="D1841" s="3">
        <v>41442</v>
      </c>
      <c r="E1841" s="16" t="s">
        <v>1307</v>
      </c>
      <c r="F1841" s="16" t="s">
        <v>1308</v>
      </c>
      <c r="G1841" s="16" t="s">
        <v>9066</v>
      </c>
      <c r="H1841" s="16" t="s">
        <v>18306</v>
      </c>
      <c r="I1841" s="3">
        <v>41401</v>
      </c>
      <c r="J1841" s="16" t="s">
        <v>17874</v>
      </c>
      <c r="K1841" s="16" t="s">
        <v>17875</v>
      </c>
      <c r="L1841" s="16" t="s">
        <v>9068</v>
      </c>
      <c r="M1841" s="16">
        <v>36881440</v>
      </c>
      <c r="N1841" s="16" t="s">
        <v>18487</v>
      </c>
      <c r="O1841" s="16" t="s">
        <v>4593</v>
      </c>
      <c r="P1841" s="3">
        <v>41404</v>
      </c>
      <c r="Q1841" s="28" t="s">
        <v>455</v>
      </c>
      <c r="R1841" s="16" t="s">
        <v>18307</v>
      </c>
      <c r="S1841" s="16" t="s">
        <v>17876</v>
      </c>
      <c r="T1841" s="16" t="s">
        <v>14834</v>
      </c>
      <c r="U1841" s="16" t="s">
        <v>15400</v>
      </c>
      <c r="V1841" s="16">
        <v>19</v>
      </c>
      <c r="W1841" s="16">
        <v>35</v>
      </c>
      <c r="X1841" s="16">
        <v>75</v>
      </c>
      <c r="Y1841" s="16">
        <v>43</v>
      </c>
      <c r="Z1841" s="16">
        <v>54</v>
      </c>
      <c r="AA1841" s="16">
        <v>48</v>
      </c>
      <c r="AB1841" s="16" t="s">
        <v>455</v>
      </c>
      <c r="AC1841" s="16" t="s">
        <v>455</v>
      </c>
      <c r="AD1841" s="16" t="s">
        <v>455</v>
      </c>
    </row>
    <row r="1842" spans="1:30" s="16" customFormat="1" ht="14.25" customHeight="1">
      <c r="A1842" s="16">
        <v>6078</v>
      </c>
      <c r="B1842" s="16">
        <v>6078</v>
      </c>
      <c r="C1842" s="3">
        <v>41397</v>
      </c>
      <c r="D1842" s="3">
        <v>41442</v>
      </c>
      <c r="E1842" s="16" t="s">
        <v>1307</v>
      </c>
      <c r="F1842" s="16" t="s">
        <v>1308</v>
      </c>
      <c r="G1842" s="16" t="s">
        <v>9066</v>
      </c>
      <c r="H1842" s="16" t="s">
        <v>18624</v>
      </c>
      <c r="I1842" s="3">
        <v>41401</v>
      </c>
      <c r="J1842" s="16" t="s">
        <v>17877</v>
      </c>
      <c r="K1842" s="16" t="s">
        <v>17878</v>
      </c>
      <c r="L1842" s="16" t="s">
        <v>9068</v>
      </c>
      <c r="M1842" s="16" t="s">
        <v>17879</v>
      </c>
      <c r="N1842" s="16" t="s">
        <v>18625</v>
      </c>
      <c r="O1842" s="16" t="s">
        <v>8957</v>
      </c>
      <c r="P1842" s="3">
        <v>41408</v>
      </c>
      <c r="Q1842" s="28" t="s">
        <v>455</v>
      </c>
      <c r="R1842" s="16" t="s">
        <v>18626</v>
      </c>
      <c r="S1842" s="16" t="s">
        <v>17880</v>
      </c>
      <c r="T1842" s="16" t="s">
        <v>14834</v>
      </c>
      <c r="U1842" s="16" t="s">
        <v>14926</v>
      </c>
      <c r="V1842" s="16">
        <v>19</v>
      </c>
      <c r="W1842" s="16">
        <v>35</v>
      </c>
      <c r="X1842" s="16">
        <v>82</v>
      </c>
      <c r="Y1842" s="16">
        <v>43</v>
      </c>
      <c r="Z1842" s="16">
        <v>54</v>
      </c>
      <c r="AA1842" s="16">
        <v>38</v>
      </c>
      <c r="AB1842" s="16" t="s">
        <v>455</v>
      </c>
      <c r="AC1842" s="16" t="s">
        <v>455</v>
      </c>
      <c r="AD1842" s="16" t="s">
        <v>455</v>
      </c>
    </row>
    <row r="1843" spans="1:30" s="16" customFormat="1" ht="14.25" customHeight="1">
      <c r="A1843" s="16">
        <v>6079</v>
      </c>
      <c r="B1843" s="16">
        <v>6079</v>
      </c>
      <c r="C1843" s="3">
        <v>41397</v>
      </c>
      <c r="D1843" s="3">
        <v>41442</v>
      </c>
      <c r="E1843" s="16" t="s">
        <v>1307</v>
      </c>
      <c r="F1843" s="16" t="s">
        <v>1308</v>
      </c>
      <c r="G1843" s="16" t="s">
        <v>9066</v>
      </c>
      <c r="H1843" s="16" t="s">
        <v>18308</v>
      </c>
      <c r="I1843" s="3">
        <v>41401</v>
      </c>
      <c r="J1843" s="16" t="s">
        <v>18017</v>
      </c>
      <c r="K1843" s="16" t="s">
        <v>18018</v>
      </c>
      <c r="L1843" s="16" t="s">
        <v>9068</v>
      </c>
      <c r="M1843" s="16" t="s">
        <v>18019</v>
      </c>
      <c r="N1843" s="16" t="s">
        <v>18627</v>
      </c>
      <c r="O1843" s="16" t="s">
        <v>7415</v>
      </c>
      <c r="P1843" s="3">
        <v>41409</v>
      </c>
      <c r="Q1843" s="28" t="s">
        <v>455</v>
      </c>
      <c r="R1843" s="16" t="s">
        <v>18309</v>
      </c>
      <c r="S1843" s="16" t="s">
        <v>17951</v>
      </c>
      <c r="T1843" s="16" t="s">
        <v>14834</v>
      </c>
      <c r="U1843" s="16" t="s">
        <v>15400</v>
      </c>
      <c r="V1843" s="16">
        <v>19</v>
      </c>
      <c r="W1843" s="16">
        <v>38</v>
      </c>
      <c r="X1843" s="16">
        <v>70</v>
      </c>
      <c r="Y1843" s="16">
        <v>42</v>
      </c>
      <c r="Z1843" s="16">
        <v>52</v>
      </c>
      <c r="AA1843" s="16">
        <v>88</v>
      </c>
      <c r="AB1843" s="16" t="s">
        <v>455</v>
      </c>
      <c r="AC1843" s="16" t="s">
        <v>455</v>
      </c>
      <c r="AD1843" s="16" t="s">
        <v>455</v>
      </c>
    </row>
    <row r="1844" spans="1:30" s="16" customFormat="1" ht="14.25" customHeight="1">
      <c r="A1844" s="16">
        <v>6080</v>
      </c>
      <c r="B1844" s="16">
        <v>6080</v>
      </c>
      <c r="C1844" s="3">
        <v>41397</v>
      </c>
      <c r="D1844" s="3">
        <v>41442</v>
      </c>
      <c r="E1844" s="16" t="s">
        <v>1307</v>
      </c>
      <c r="F1844" s="16" t="s">
        <v>1308</v>
      </c>
      <c r="G1844" s="16" t="s">
        <v>9066</v>
      </c>
      <c r="H1844" s="16" t="s">
        <v>18628</v>
      </c>
      <c r="I1844" s="3">
        <v>41409</v>
      </c>
      <c r="J1844" s="16" t="s">
        <v>18020</v>
      </c>
      <c r="K1844" s="16" t="s">
        <v>18021</v>
      </c>
      <c r="L1844" s="16" t="s">
        <v>9068</v>
      </c>
      <c r="M1844" s="16" t="s">
        <v>18022</v>
      </c>
      <c r="N1844" s="16" t="s">
        <v>18629</v>
      </c>
      <c r="O1844" s="16" t="s">
        <v>8957</v>
      </c>
      <c r="P1844" s="3">
        <v>41409</v>
      </c>
      <c r="Q1844" s="28" t="s">
        <v>455</v>
      </c>
      <c r="R1844" s="16" t="s">
        <v>18630</v>
      </c>
      <c r="S1844" s="16" t="s">
        <v>18023</v>
      </c>
      <c r="T1844" s="16" t="s">
        <v>14834</v>
      </c>
      <c r="U1844" s="16" t="s">
        <v>14965</v>
      </c>
      <c r="V1844" s="16">
        <v>19</v>
      </c>
      <c r="W1844" s="16">
        <v>38</v>
      </c>
      <c r="X1844" s="16">
        <v>96</v>
      </c>
      <c r="Y1844" s="16">
        <v>43</v>
      </c>
      <c r="Z1844" s="16">
        <v>52</v>
      </c>
      <c r="AA1844" s="16">
        <v>98</v>
      </c>
      <c r="AB1844" s="16" t="s">
        <v>455</v>
      </c>
      <c r="AC1844" s="16" t="s">
        <v>455</v>
      </c>
      <c r="AD1844" s="16" t="s">
        <v>455</v>
      </c>
    </row>
    <row r="1845" spans="1:30" s="16" customFormat="1" ht="14.25" customHeight="1">
      <c r="A1845" s="16">
        <v>6081</v>
      </c>
      <c r="B1845" s="16">
        <v>6081</v>
      </c>
      <c r="C1845" s="3">
        <v>41397</v>
      </c>
      <c r="D1845" s="3">
        <v>41442</v>
      </c>
      <c r="E1845" s="16" t="s">
        <v>1307</v>
      </c>
      <c r="F1845" s="16" t="s">
        <v>1308</v>
      </c>
      <c r="G1845" s="16" t="s">
        <v>9066</v>
      </c>
      <c r="H1845" s="16" t="s">
        <v>18310</v>
      </c>
      <c r="I1845" s="3">
        <v>41403</v>
      </c>
      <c r="J1845" s="16" t="s">
        <v>18024</v>
      </c>
      <c r="K1845" s="16" t="s">
        <v>18025</v>
      </c>
      <c r="L1845" s="16" t="s">
        <v>9068</v>
      </c>
      <c r="M1845" s="16">
        <v>36881439</v>
      </c>
      <c r="N1845" s="16" t="s">
        <v>18488</v>
      </c>
      <c r="O1845" s="16" t="s">
        <v>8957</v>
      </c>
      <c r="P1845" s="3">
        <v>41404</v>
      </c>
      <c r="Q1845" s="28" t="s">
        <v>455</v>
      </c>
      <c r="R1845" s="16" t="s">
        <v>18311</v>
      </c>
      <c r="S1845" s="16" t="s">
        <v>18026</v>
      </c>
      <c r="T1845" s="16" t="s">
        <v>14834</v>
      </c>
      <c r="U1845" s="16" t="s">
        <v>14926</v>
      </c>
      <c r="V1845" s="16">
        <v>19</v>
      </c>
      <c r="W1845" s="16">
        <v>39</v>
      </c>
      <c r="X1845" s="16">
        <v>43</v>
      </c>
      <c r="Y1845" s="16">
        <v>43</v>
      </c>
      <c r="Z1845" s="16">
        <v>52</v>
      </c>
      <c r="AA1845" s="16">
        <v>50</v>
      </c>
      <c r="AB1845" s="16" t="s">
        <v>455</v>
      </c>
      <c r="AC1845" s="16" t="s">
        <v>455</v>
      </c>
      <c r="AD1845" s="16" t="s">
        <v>455</v>
      </c>
    </row>
    <row r="1846" spans="1:30" s="16" customFormat="1" ht="14.25" customHeight="1">
      <c r="A1846" s="16">
        <v>6082</v>
      </c>
      <c r="B1846" s="16">
        <v>6082</v>
      </c>
      <c r="C1846" s="3">
        <v>41397</v>
      </c>
      <c r="D1846" s="3">
        <v>41442</v>
      </c>
      <c r="E1846" s="16" t="s">
        <v>1307</v>
      </c>
      <c r="F1846" s="16" t="s">
        <v>1308</v>
      </c>
      <c r="G1846" s="16" t="s">
        <v>9066</v>
      </c>
      <c r="H1846" s="16" t="s">
        <v>18522</v>
      </c>
      <c r="I1846" s="3">
        <v>41404</v>
      </c>
      <c r="J1846" s="16" t="s">
        <v>18024</v>
      </c>
      <c r="K1846" s="16" t="s">
        <v>18027</v>
      </c>
      <c r="L1846" s="16" t="s">
        <v>9068</v>
      </c>
      <c r="M1846" s="16" t="s">
        <v>18028</v>
      </c>
      <c r="N1846" s="16" t="s">
        <v>18523</v>
      </c>
      <c r="O1846" s="16" t="s">
        <v>6136</v>
      </c>
      <c r="P1846" s="3">
        <v>41404</v>
      </c>
      <c r="Q1846" s="28" t="s">
        <v>455</v>
      </c>
      <c r="R1846" s="16" t="s">
        <v>18524</v>
      </c>
      <c r="S1846" s="16" t="s">
        <v>18029</v>
      </c>
      <c r="T1846" s="16" t="s">
        <v>14834</v>
      </c>
      <c r="U1846" s="16" t="s">
        <v>15831</v>
      </c>
      <c r="V1846" s="16">
        <v>19</v>
      </c>
      <c r="W1846" s="16">
        <v>41</v>
      </c>
      <c r="X1846" s="16">
        <v>11</v>
      </c>
      <c r="Y1846" s="16">
        <v>43</v>
      </c>
      <c r="Z1846" s="16">
        <v>51</v>
      </c>
      <c r="AA1846" s="16">
        <v>23</v>
      </c>
      <c r="AB1846" s="16" t="s">
        <v>455</v>
      </c>
      <c r="AC1846" s="16" t="s">
        <v>455</v>
      </c>
      <c r="AD1846" s="16" t="s">
        <v>455</v>
      </c>
    </row>
    <row r="1847" spans="1:30" s="16" customFormat="1" ht="14.25" customHeight="1">
      <c r="A1847" s="16">
        <v>6083</v>
      </c>
      <c r="B1847" s="16">
        <v>6083</v>
      </c>
      <c r="C1847" s="3">
        <v>41397</v>
      </c>
      <c r="D1847" s="3">
        <v>41442</v>
      </c>
      <c r="E1847" s="16" t="s">
        <v>1307</v>
      </c>
      <c r="F1847" s="16" t="s">
        <v>1308</v>
      </c>
      <c r="G1847" s="16" t="s">
        <v>9066</v>
      </c>
      <c r="H1847" s="16" t="s">
        <v>18489</v>
      </c>
      <c r="I1847" s="3">
        <v>41401</v>
      </c>
      <c r="J1847" s="16" t="s">
        <v>18030</v>
      </c>
      <c r="K1847" s="16" t="s">
        <v>18031</v>
      </c>
      <c r="L1847" s="16" t="s">
        <v>9068</v>
      </c>
      <c r="M1847" s="16">
        <v>36881433</v>
      </c>
      <c r="N1847" s="16" t="s">
        <v>18525</v>
      </c>
      <c r="O1847" s="16" t="s">
        <v>9253</v>
      </c>
      <c r="P1847" s="3">
        <v>41404</v>
      </c>
      <c r="Q1847" s="28" t="s">
        <v>455</v>
      </c>
      <c r="R1847" s="16" t="s">
        <v>18490</v>
      </c>
      <c r="S1847" s="16" t="s">
        <v>18032</v>
      </c>
      <c r="T1847" s="16" t="s">
        <v>14834</v>
      </c>
      <c r="U1847" s="16" t="s">
        <v>18526</v>
      </c>
      <c r="V1847" s="16">
        <v>19</v>
      </c>
      <c r="W1847" s="16">
        <v>37</v>
      </c>
      <c r="X1847" s="16">
        <v>59</v>
      </c>
      <c r="Y1847" s="16">
        <v>43</v>
      </c>
      <c r="Z1847" s="16">
        <v>54</v>
      </c>
      <c r="AA1847" s="16">
        <v>8</v>
      </c>
      <c r="AB1847" s="16" t="s">
        <v>455</v>
      </c>
      <c r="AC1847" s="16" t="s">
        <v>455</v>
      </c>
      <c r="AD1847" s="16" t="s">
        <v>455</v>
      </c>
    </row>
    <row r="1848" spans="1:30" s="16" customFormat="1" ht="14.25" customHeight="1">
      <c r="A1848" s="16">
        <v>6084</v>
      </c>
      <c r="B1848" s="16">
        <v>6084</v>
      </c>
      <c r="C1848" s="3">
        <v>41397</v>
      </c>
      <c r="D1848" s="3">
        <v>41442</v>
      </c>
      <c r="E1848" s="16" t="s">
        <v>1307</v>
      </c>
      <c r="F1848" s="16" t="s">
        <v>1308</v>
      </c>
      <c r="G1848" s="16" t="s">
        <v>9066</v>
      </c>
      <c r="H1848" s="16" t="s">
        <v>18631</v>
      </c>
      <c r="I1848" s="3">
        <v>41401</v>
      </c>
      <c r="J1848" s="16" t="s">
        <v>18632</v>
      </c>
      <c r="K1848" s="16" t="s">
        <v>18633</v>
      </c>
      <c r="L1848" s="16" t="s">
        <v>9068</v>
      </c>
      <c r="M1848" s="16">
        <v>36881435</v>
      </c>
      <c r="N1848" s="16" t="s">
        <v>18634</v>
      </c>
      <c r="O1848" s="16" t="s">
        <v>9302</v>
      </c>
      <c r="P1848" s="3">
        <v>41408</v>
      </c>
      <c r="Q1848" s="28" t="s">
        <v>455</v>
      </c>
      <c r="R1848" s="16" t="s">
        <v>18635</v>
      </c>
      <c r="S1848" s="16" t="s">
        <v>18033</v>
      </c>
      <c r="T1848" s="16" t="s">
        <v>14834</v>
      </c>
      <c r="U1848" s="16" t="s">
        <v>14926</v>
      </c>
      <c r="V1848" s="16">
        <v>19</v>
      </c>
      <c r="W1848" s="16">
        <v>38</v>
      </c>
      <c r="X1848" s="16">
        <v>25</v>
      </c>
      <c r="Y1848" s="16">
        <v>43</v>
      </c>
      <c r="Z1848" s="16">
        <v>54</v>
      </c>
      <c r="AA1848" s="16">
        <v>43</v>
      </c>
      <c r="AB1848" s="16" t="s">
        <v>455</v>
      </c>
      <c r="AC1848" s="16" t="s">
        <v>455</v>
      </c>
      <c r="AD1848" s="16" t="s">
        <v>455</v>
      </c>
    </row>
    <row r="1849" spans="1:30" s="16" customFormat="1" ht="14.25" customHeight="1">
      <c r="A1849" s="16">
        <v>6085</v>
      </c>
      <c r="B1849" s="16">
        <v>6085</v>
      </c>
      <c r="C1849" s="3">
        <v>41397</v>
      </c>
      <c r="D1849" s="3">
        <v>41442</v>
      </c>
      <c r="E1849" s="16" t="s">
        <v>1307</v>
      </c>
      <c r="F1849" s="16" t="s">
        <v>1308</v>
      </c>
      <c r="G1849" s="16" t="s">
        <v>9066</v>
      </c>
      <c r="H1849" s="16" t="s">
        <v>18312</v>
      </c>
      <c r="I1849" s="3">
        <v>41401</v>
      </c>
      <c r="J1849" s="16" t="s">
        <v>18034</v>
      </c>
      <c r="K1849" s="16" t="s">
        <v>18035</v>
      </c>
      <c r="L1849" s="16" t="s">
        <v>9068</v>
      </c>
      <c r="M1849" s="16" t="s">
        <v>18036</v>
      </c>
      <c r="N1849" s="16" t="s">
        <v>18491</v>
      </c>
      <c r="O1849" s="16" t="s">
        <v>18273</v>
      </c>
      <c r="P1849" s="3">
        <v>41404</v>
      </c>
      <c r="Q1849" s="28" t="s">
        <v>455</v>
      </c>
      <c r="R1849" s="16" t="s">
        <v>18313</v>
      </c>
      <c r="S1849" s="16" t="s">
        <v>18037</v>
      </c>
      <c r="T1849" s="16" t="s">
        <v>14834</v>
      </c>
      <c r="U1849" s="16" t="s">
        <v>18318</v>
      </c>
      <c r="V1849" s="16">
        <v>19</v>
      </c>
      <c r="W1849" s="16">
        <v>37</v>
      </c>
      <c r="X1849" s="16">
        <v>98</v>
      </c>
      <c r="Y1849" s="16">
        <v>43</v>
      </c>
      <c r="Z1849" s="16">
        <v>54</v>
      </c>
      <c r="AA1849" s="16">
        <v>13</v>
      </c>
      <c r="AB1849" s="16" t="s">
        <v>455</v>
      </c>
      <c r="AC1849" s="16" t="s">
        <v>455</v>
      </c>
      <c r="AD1849" s="16" t="s">
        <v>455</v>
      </c>
    </row>
    <row r="1850" spans="1:30" s="16" customFormat="1" ht="14.25" customHeight="1">
      <c r="A1850" s="16">
        <v>6086</v>
      </c>
      <c r="B1850" s="16">
        <v>6086</v>
      </c>
      <c r="C1850" s="3">
        <v>41397</v>
      </c>
      <c r="D1850" s="3">
        <v>41442</v>
      </c>
      <c r="E1850" s="16" t="s">
        <v>1307</v>
      </c>
      <c r="F1850" s="16" t="s">
        <v>1308</v>
      </c>
      <c r="G1850" s="16" t="s">
        <v>9066</v>
      </c>
      <c r="H1850" s="16" t="s">
        <v>18314</v>
      </c>
      <c r="I1850" s="3">
        <v>41401</v>
      </c>
      <c r="J1850" s="16" t="s">
        <v>18038</v>
      </c>
      <c r="K1850" s="16" t="s">
        <v>18039</v>
      </c>
      <c r="L1850" s="16" t="s">
        <v>9068</v>
      </c>
      <c r="M1850" s="16" t="s">
        <v>18040</v>
      </c>
      <c r="N1850" s="16" t="s">
        <v>18315</v>
      </c>
      <c r="O1850" s="16" t="s">
        <v>18316</v>
      </c>
      <c r="P1850" s="3">
        <v>41402</v>
      </c>
      <c r="Q1850" s="28" t="s">
        <v>455</v>
      </c>
      <c r="R1850" s="16" t="s">
        <v>18317</v>
      </c>
      <c r="S1850" s="16" t="s">
        <v>17952</v>
      </c>
      <c r="T1850" s="16" t="s">
        <v>14834</v>
      </c>
      <c r="U1850" s="16" t="s">
        <v>18318</v>
      </c>
      <c r="V1850" s="16">
        <v>19</v>
      </c>
      <c r="W1850" s="16">
        <v>38</v>
      </c>
      <c r="X1850" s="16">
        <v>72</v>
      </c>
      <c r="Y1850" s="16">
        <v>43</v>
      </c>
      <c r="Z1850" s="16">
        <v>54</v>
      </c>
      <c r="AA1850" s="16">
        <v>63</v>
      </c>
      <c r="AB1850" s="16" t="s">
        <v>455</v>
      </c>
      <c r="AC1850" s="16" t="s">
        <v>455</v>
      </c>
      <c r="AD1850" s="16" t="s">
        <v>455</v>
      </c>
    </row>
    <row r="1851" spans="1:30" s="16" customFormat="1" ht="14.25" customHeight="1">
      <c r="A1851" s="16">
        <v>6087</v>
      </c>
      <c r="B1851" s="16">
        <v>6087</v>
      </c>
      <c r="C1851" s="3">
        <v>41397</v>
      </c>
      <c r="D1851" s="3">
        <v>41442</v>
      </c>
      <c r="E1851" s="16" t="s">
        <v>1307</v>
      </c>
      <c r="F1851" s="16" t="s">
        <v>1308</v>
      </c>
      <c r="G1851" s="16" t="s">
        <v>9066</v>
      </c>
      <c r="H1851" s="16" t="s">
        <v>18636</v>
      </c>
      <c r="I1851" s="3">
        <v>41401</v>
      </c>
      <c r="J1851" s="16" t="s">
        <v>18041</v>
      </c>
      <c r="K1851" s="16" t="s">
        <v>18042</v>
      </c>
      <c r="L1851" s="16" t="s">
        <v>9068</v>
      </c>
      <c r="M1851" s="16" t="s">
        <v>18040</v>
      </c>
      <c r="N1851" s="16" t="s">
        <v>18637</v>
      </c>
      <c r="O1851" s="16" t="s">
        <v>9253</v>
      </c>
      <c r="P1851" s="3">
        <v>41408</v>
      </c>
      <c r="Q1851" s="28" t="s">
        <v>455</v>
      </c>
      <c r="R1851" s="16" t="s">
        <v>18638</v>
      </c>
      <c r="S1851" s="16" t="s">
        <v>18043</v>
      </c>
      <c r="T1851" s="16" t="s">
        <v>14834</v>
      </c>
      <c r="U1851" s="16" t="s">
        <v>15850</v>
      </c>
      <c r="V1851" s="16">
        <v>19</v>
      </c>
      <c r="W1851" s="16">
        <v>37</v>
      </c>
      <c r="X1851" s="16">
        <v>48</v>
      </c>
      <c r="Y1851" s="16">
        <v>43</v>
      </c>
      <c r="Z1851" s="16">
        <v>53</v>
      </c>
      <c r="AA1851" s="16">
        <v>44</v>
      </c>
      <c r="AB1851" s="16" t="s">
        <v>455</v>
      </c>
      <c r="AC1851" s="16" t="s">
        <v>455</v>
      </c>
      <c r="AD1851" s="16" t="s">
        <v>455</v>
      </c>
    </row>
    <row r="1852" spans="1:30" s="16" customFormat="1" ht="14.25" customHeight="1">
      <c r="A1852" s="16">
        <v>6088</v>
      </c>
      <c r="B1852" s="16">
        <v>6088</v>
      </c>
      <c r="C1852" s="3">
        <v>41397</v>
      </c>
      <c r="D1852" s="3">
        <v>41442</v>
      </c>
      <c r="E1852" s="16" t="s">
        <v>1307</v>
      </c>
      <c r="F1852" s="16" t="s">
        <v>1308</v>
      </c>
      <c r="G1852" s="16" t="s">
        <v>9066</v>
      </c>
      <c r="H1852" s="16" t="s">
        <v>18492</v>
      </c>
      <c r="I1852" s="3">
        <v>41401</v>
      </c>
      <c r="J1852" s="16" t="s">
        <v>18044</v>
      </c>
      <c r="K1852" s="16" t="s">
        <v>18045</v>
      </c>
      <c r="L1852" s="16" t="s">
        <v>9068</v>
      </c>
      <c r="M1852" s="16" t="s">
        <v>18046</v>
      </c>
      <c r="N1852" s="16" t="s">
        <v>18527</v>
      </c>
      <c r="O1852" s="16" t="s">
        <v>18528</v>
      </c>
      <c r="P1852" s="3">
        <v>41408</v>
      </c>
      <c r="Q1852" s="28" t="s">
        <v>455</v>
      </c>
      <c r="R1852" s="16" t="s">
        <v>18493</v>
      </c>
      <c r="S1852" s="16" t="s">
        <v>18047</v>
      </c>
      <c r="T1852" s="16" t="s">
        <v>14834</v>
      </c>
      <c r="U1852" s="16" t="s">
        <v>15121</v>
      </c>
      <c r="V1852" s="16">
        <v>19</v>
      </c>
      <c r="W1852" s="16">
        <v>37</v>
      </c>
      <c r="X1852" s="16">
        <v>47</v>
      </c>
      <c r="Y1852" s="16">
        <v>43</v>
      </c>
      <c r="Z1852" s="16">
        <v>53</v>
      </c>
      <c r="AA1852" s="16">
        <v>90</v>
      </c>
      <c r="AB1852" s="16" t="s">
        <v>455</v>
      </c>
      <c r="AC1852" s="16" t="s">
        <v>455</v>
      </c>
      <c r="AD1852" s="16" t="s">
        <v>455</v>
      </c>
    </row>
    <row r="1853" spans="1:30" s="16" customFormat="1" ht="14.25" customHeight="1">
      <c r="A1853" s="16">
        <v>6107</v>
      </c>
      <c r="B1853" s="16">
        <v>6107</v>
      </c>
      <c r="C1853" s="3">
        <v>41397</v>
      </c>
      <c r="D1853" s="3">
        <v>41442</v>
      </c>
      <c r="E1853" s="16" t="s">
        <v>1307</v>
      </c>
      <c r="F1853" s="16" t="s">
        <v>1308</v>
      </c>
      <c r="G1853" s="16" t="s">
        <v>8295</v>
      </c>
      <c r="H1853" s="16" t="s">
        <v>20543</v>
      </c>
      <c r="I1853" s="3">
        <v>41407</v>
      </c>
      <c r="J1853" s="16" t="s">
        <v>18048</v>
      </c>
      <c r="K1853" s="16" t="s">
        <v>18049</v>
      </c>
      <c r="L1853" s="16" t="s">
        <v>8298</v>
      </c>
      <c r="M1853" s="16" t="s">
        <v>18050</v>
      </c>
      <c r="N1853" s="16" t="s">
        <v>20544</v>
      </c>
      <c r="O1853" s="16" t="s">
        <v>8957</v>
      </c>
      <c r="P1853" s="16">
        <v>41509</v>
      </c>
      <c r="Q1853" s="28" t="s">
        <v>455</v>
      </c>
      <c r="R1853" s="16" t="s">
        <v>20545</v>
      </c>
      <c r="S1853" s="16" t="s">
        <v>18051</v>
      </c>
      <c r="T1853" s="16" t="s">
        <v>14834</v>
      </c>
      <c r="U1853" s="16" t="s">
        <v>14926</v>
      </c>
      <c r="V1853" s="16">
        <v>15</v>
      </c>
      <c r="W1853" s="16">
        <v>32</v>
      </c>
      <c r="X1853" s="16">
        <v>47</v>
      </c>
      <c r="Y1853" s="16">
        <v>41</v>
      </c>
      <c r="Z1853" s="16">
        <v>42</v>
      </c>
      <c r="AA1853" s="16">
        <v>59</v>
      </c>
      <c r="AB1853" s="16" t="s">
        <v>455</v>
      </c>
      <c r="AC1853" s="16" t="s">
        <v>455</v>
      </c>
      <c r="AD1853" s="16" t="s">
        <v>455</v>
      </c>
    </row>
    <row r="1854" spans="1:30" s="16" customFormat="1" ht="14.25" customHeight="1">
      <c r="A1854" s="16">
        <v>6109</v>
      </c>
      <c r="B1854" s="16">
        <v>6109</v>
      </c>
      <c r="C1854" s="3">
        <v>41397</v>
      </c>
      <c r="D1854" s="3">
        <v>41442</v>
      </c>
      <c r="E1854" s="16" t="s">
        <v>1307</v>
      </c>
      <c r="F1854" s="16" t="s">
        <v>1308</v>
      </c>
      <c r="G1854" s="16" t="s">
        <v>8295</v>
      </c>
      <c r="H1854" s="16" t="s">
        <v>20453</v>
      </c>
      <c r="I1854" s="3">
        <v>41407</v>
      </c>
      <c r="J1854" s="16" t="s">
        <v>18052</v>
      </c>
      <c r="K1854" s="16" t="s">
        <v>18053</v>
      </c>
      <c r="L1854" s="16" t="s">
        <v>8298</v>
      </c>
      <c r="M1854" s="16" t="s">
        <v>18050</v>
      </c>
      <c r="N1854" s="16" t="s">
        <v>20546</v>
      </c>
      <c r="O1854" s="16" t="s">
        <v>7557</v>
      </c>
      <c r="P1854" s="16">
        <v>41486</v>
      </c>
      <c r="Q1854" s="28" t="s">
        <v>455</v>
      </c>
      <c r="R1854" s="16" t="s">
        <v>20454</v>
      </c>
      <c r="S1854" s="16" t="s">
        <v>18054</v>
      </c>
      <c r="T1854" s="16" t="s">
        <v>14834</v>
      </c>
      <c r="U1854" s="16" t="s">
        <v>15044</v>
      </c>
      <c r="V1854" s="16">
        <v>15</v>
      </c>
      <c r="W1854" s="16">
        <v>19</v>
      </c>
      <c r="X1854" s="16">
        <v>25</v>
      </c>
      <c r="Y1854" s="16">
        <v>41</v>
      </c>
      <c r="Z1854" s="16">
        <v>45</v>
      </c>
      <c r="AA1854" s="16">
        <v>33</v>
      </c>
      <c r="AB1854" s="16" t="s">
        <v>455</v>
      </c>
      <c r="AC1854" s="16" t="s">
        <v>455</v>
      </c>
      <c r="AD1854" s="16" t="s">
        <v>455</v>
      </c>
    </row>
    <row r="1855" spans="1:30" s="16" customFormat="1" ht="14.25" customHeight="1">
      <c r="A1855" s="16">
        <v>6110</v>
      </c>
      <c r="B1855" s="16">
        <v>6110</v>
      </c>
      <c r="C1855" s="3">
        <v>41397</v>
      </c>
      <c r="D1855" s="3">
        <v>41442</v>
      </c>
      <c r="E1855" s="16" t="s">
        <v>1307</v>
      </c>
      <c r="F1855" s="16" t="s">
        <v>1308</v>
      </c>
      <c r="G1855" s="16" t="s">
        <v>8295</v>
      </c>
      <c r="H1855" s="16" t="s">
        <v>20547</v>
      </c>
      <c r="I1855" s="3">
        <v>41407</v>
      </c>
      <c r="J1855" s="16" t="s">
        <v>18055</v>
      </c>
      <c r="K1855" s="16" t="s">
        <v>18056</v>
      </c>
      <c r="L1855" s="16" t="s">
        <v>8298</v>
      </c>
      <c r="M1855" s="16" t="s">
        <v>18057</v>
      </c>
      <c r="N1855" s="16" t="s">
        <v>20548</v>
      </c>
      <c r="O1855" s="16" t="s">
        <v>7415</v>
      </c>
      <c r="P1855" s="16">
        <v>41486</v>
      </c>
      <c r="Q1855" s="28" t="s">
        <v>455</v>
      </c>
      <c r="R1855" s="16" t="s">
        <v>20549</v>
      </c>
      <c r="S1855" s="16" t="s">
        <v>18058</v>
      </c>
      <c r="T1855" s="16" t="s">
        <v>14834</v>
      </c>
      <c r="U1855" s="16" t="s">
        <v>14926</v>
      </c>
      <c r="V1855" s="16">
        <v>15</v>
      </c>
      <c r="W1855" s="16">
        <v>19</v>
      </c>
      <c r="X1855" s="16">
        <v>30</v>
      </c>
      <c r="Y1855" s="16">
        <v>41</v>
      </c>
      <c r="Z1855" s="16">
        <v>45</v>
      </c>
      <c r="AA1855" s="16">
        <v>35</v>
      </c>
      <c r="AB1855" s="16" t="s">
        <v>455</v>
      </c>
      <c r="AC1855" s="16" t="s">
        <v>455</v>
      </c>
      <c r="AD1855" s="16" t="s">
        <v>455</v>
      </c>
    </row>
    <row r="1856" spans="1:30" s="16" customFormat="1" ht="14.25" customHeight="1">
      <c r="A1856" s="16">
        <v>6111</v>
      </c>
      <c r="B1856" s="16">
        <v>6111</v>
      </c>
      <c r="C1856" s="3">
        <v>41397</v>
      </c>
      <c r="D1856" s="3">
        <v>41442</v>
      </c>
      <c r="E1856" s="16" t="s">
        <v>1307</v>
      </c>
      <c r="F1856" s="16" t="s">
        <v>1308</v>
      </c>
      <c r="G1856" s="16" t="s">
        <v>8295</v>
      </c>
      <c r="H1856" s="16" t="s">
        <v>20601</v>
      </c>
      <c r="I1856" s="3">
        <v>41407</v>
      </c>
      <c r="J1856" s="16" t="s">
        <v>18059</v>
      </c>
      <c r="K1856" s="16" t="s">
        <v>18060</v>
      </c>
      <c r="L1856" s="16" t="s">
        <v>8298</v>
      </c>
      <c r="M1856" s="16" t="s">
        <v>18061</v>
      </c>
      <c r="N1856" s="16" t="s">
        <v>20602</v>
      </c>
      <c r="O1856" s="16" t="s">
        <v>20592</v>
      </c>
      <c r="P1856" s="16">
        <v>41508</v>
      </c>
      <c r="Q1856" s="28" t="s">
        <v>455</v>
      </c>
      <c r="R1856" s="16" t="s">
        <v>17967</v>
      </c>
      <c r="S1856" s="16" t="s">
        <v>18062</v>
      </c>
      <c r="T1856" s="16" t="s">
        <v>14834</v>
      </c>
      <c r="U1856" s="16" t="s">
        <v>15400</v>
      </c>
      <c r="V1856" s="16" t="s">
        <v>455</v>
      </c>
      <c r="W1856" s="16" t="s">
        <v>455</v>
      </c>
      <c r="X1856" s="16" t="s">
        <v>455</v>
      </c>
      <c r="Y1856" s="16" t="s">
        <v>455</v>
      </c>
      <c r="Z1856" s="16" t="s">
        <v>455</v>
      </c>
      <c r="AA1856" s="16" t="s">
        <v>455</v>
      </c>
      <c r="AB1856" s="16" t="s">
        <v>455</v>
      </c>
      <c r="AC1856" s="16" t="s">
        <v>455</v>
      </c>
      <c r="AD1856" s="16" t="s">
        <v>455</v>
      </c>
    </row>
    <row r="1857" spans="1:30" s="16" customFormat="1" ht="14.25" customHeight="1">
      <c r="A1857" s="16">
        <v>6114</v>
      </c>
      <c r="B1857" s="16">
        <v>6114</v>
      </c>
      <c r="C1857" s="3">
        <v>41397</v>
      </c>
      <c r="D1857" s="3">
        <v>41442</v>
      </c>
      <c r="E1857" s="16" t="s">
        <v>1316</v>
      </c>
      <c r="F1857" s="16" t="s">
        <v>14084</v>
      </c>
      <c r="G1857" s="16" t="s">
        <v>13826</v>
      </c>
      <c r="H1857" s="16" t="s">
        <v>455</v>
      </c>
      <c r="I1857" s="3">
        <v>41404</v>
      </c>
      <c r="J1857" s="16" t="s">
        <v>18063</v>
      </c>
      <c r="K1857" s="16" t="s">
        <v>18064</v>
      </c>
      <c r="L1857" s="16" t="s">
        <v>18065</v>
      </c>
      <c r="M1857" s="16" t="s">
        <v>18066</v>
      </c>
      <c r="N1857" s="16" t="s">
        <v>455</v>
      </c>
      <c r="O1857" s="16" t="s">
        <v>455</v>
      </c>
      <c r="P1857" s="16" t="s">
        <v>455</v>
      </c>
      <c r="Q1857" s="28" t="s">
        <v>20233</v>
      </c>
      <c r="R1857" s="16" t="s">
        <v>455</v>
      </c>
      <c r="S1857" s="16" t="s">
        <v>18067</v>
      </c>
      <c r="T1857" s="16" t="s">
        <v>14834</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4.25" customHeight="1">
      <c r="A1858" s="16">
        <v>6115</v>
      </c>
      <c r="B1858" s="16">
        <v>6115</v>
      </c>
      <c r="C1858" s="3">
        <v>41397</v>
      </c>
      <c r="D1858" s="3">
        <v>41442</v>
      </c>
      <c r="E1858" s="16" t="s">
        <v>1307</v>
      </c>
      <c r="F1858" s="16" t="s">
        <v>1308</v>
      </c>
      <c r="G1858" s="16" t="s">
        <v>13826</v>
      </c>
      <c r="H1858" s="16" t="s">
        <v>19789</v>
      </c>
      <c r="I1858" s="3">
        <v>41404</v>
      </c>
      <c r="J1858" s="16" t="s">
        <v>18068</v>
      </c>
      <c r="K1858" s="16" t="s">
        <v>18069</v>
      </c>
      <c r="L1858" s="16" t="s">
        <v>18065</v>
      </c>
      <c r="M1858" s="16" t="s">
        <v>18070</v>
      </c>
      <c r="N1858" s="16" t="s">
        <v>19790</v>
      </c>
      <c r="O1858" s="16" t="s">
        <v>19745</v>
      </c>
      <c r="P1858" s="3">
        <v>41449</v>
      </c>
      <c r="Q1858" s="28" t="s">
        <v>455</v>
      </c>
      <c r="R1858" s="16" t="s">
        <v>19791</v>
      </c>
      <c r="S1858" s="16" t="s">
        <v>17961</v>
      </c>
      <c r="T1858" s="16" t="s">
        <v>14834</v>
      </c>
      <c r="U1858" s="16" t="s">
        <v>15400</v>
      </c>
      <c r="V1858" s="16">
        <v>18</v>
      </c>
      <c r="W1858" s="16">
        <v>43</v>
      </c>
      <c r="X1858" s="16">
        <v>50</v>
      </c>
      <c r="Y1858" s="16">
        <v>47</v>
      </c>
      <c r="Z1858" s="16">
        <v>30</v>
      </c>
      <c r="AA1858" s="16">
        <v>38</v>
      </c>
      <c r="AB1858" s="16" t="s">
        <v>455</v>
      </c>
      <c r="AC1858" s="16" t="s">
        <v>455</v>
      </c>
      <c r="AD1858" s="16" t="s">
        <v>455</v>
      </c>
    </row>
    <row r="1859" spans="1:30" s="16" customFormat="1" ht="14.25" customHeight="1">
      <c r="A1859" s="16">
        <v>6116</v>
      </c>
      <c r="B1859" s="16">
        <v>6116</v>
      </c>
      <c r="C1859" s="3">
        <v>41397</v>
      </c>
      <c r="D1859" s="3">
        <v>41442</v>
      </c>
      <c r="E1859" s="16" t="s">
        <v>1316</v>
      </c>
      <c r="F1859" s="16" t="s">
        <v>1308</v>
      </c>
      <c r="G1859" s="16" t="s">
        <v>13826</v>
      </c>
      <c r="H1859" s="16" t="s">
        <v>455</v>
      </c>
      <c r="I1859" s="16" t="s">
        <v>455</v>
      </c>
      <c r="J1859" s="16" t="s">
        <v>18071</v>
      </c>
      <c r="K1859" s="16" t="s">
        <v>18072</v>
      </c>
      <c r="L1859" s="16" t="s">
        <v>18065</v>
      </c>
      <c r="M1859" s="16" t="s">
        <v>18073</v>
      </c>
      <c r="N1859" s="16" t="s">
        <v>455</v>
      </c>
      <c r="O1859" s="16" t="s">
        <v>455</v>
      </c>
      <c r="P1859" s="16" t="s">
        <v>455</v>
      </c>
      <c r="Q1859" s="16" t="s">
        <v>20184</v>
      </c>
      <c r="R1859" s="16" t="s">
        <v>455</v>
      </c>
      <c r="S1859" s="16" t="s">
        <v>17962</v>
      </c>
      <c r="T1859" s="16" t="s">
        <v>14834</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4.25" customHeight="1">
      <c r="A1860" s="16">
        <v>6117</v>
      </c>
      <c r="B1860" s="16">
        <v>6117</v>
      </c>
      <c r="C1860" s="3">
        <v>41397</v>
      </c>
      <c r="D1860" s="3">
        <v>41442</v>
      </c>
      <c r="E1860" s="16" t="s">
        <v>1307</v>
      </c>
      <c r="F1860" s="16" t="s">
        <v>1308</v>
      </c>
      <c r="G1860" s="16" t="s">
        <v>13826</v>
      </c>
      <c r="H1860" s="16" t="s">
        <v>19792</v>
      </c>
      <c r="I1860" s="3">
        <v>41404</v>
      </c>
      <c r="J1860" s="16" t="s">
        <v>18074</v>
      </c>
      <c r="K1860" s="16" t="s">
        <v>18075</v>
      </c>
      <c r="L1860" s="16" t="s">
        <v>18065</v>
      </c>
      <c r="M1860" s="16" t="s">
        <v>18076</v>
      </c>
      <c r="N1860" s="16" t="s">
        <v>19793</v>
      </c>
      <c r="O1860" s="16" t="s">
        <v>19773</v>
      </c>
      <c r="P1860" s="3">
        <v>41444</v>
      </c>
      <c r="Q1860" s="28" t="s">
        <v>455</v>
      </c>
      <c r="R1860" s="16" t="s">
        <v>19794</v>
      </c>
      <c r="S1860" s="16" t="s">
        <v>18077</v>
      </c>
      <c r="T1860" s="16" t="s">
        <v>14834</v>
      </c>
      <c r="U1860" s="16" t="s">
        <v>15044</v>
      </c>
      <c r="V1860" s="16">
        <v>18</v>
      </c>
      <c r="W1860" s="16">
        <v>44</v>
      </c>
      <c r="X1860" s="16">
        <v>47</v>
      </c>
      <c r="Y1860" s="16">
        <v>47</v>
      </c>
      <c r="Z1860" s="16">
        <v>29</v>
      </c>
      <c r="AA1860" s="16">
        <v>63</v>
      </c>
      <c r="AB1860" s="16" t="s">
        <v>455</v>
      </c>
      <c r="AC1860" s="16" t="s">
        <v>455</v>
      </c>
      <c r="AD1860" s="16" t="s">
        <v>455</v>
      </c>
    </row>
    <row r="1861" spans="1:30" s="16" customFormat="1" ht="14.25" customHeight="1">
      <c r="A1861" s="16">
        <v>6118</v>
      </c>
      <c r="B1861" s="16">
        <v>6118</v>
      </c>
      <c r="C1861" s="3">
        <v>41397</v>
      </c>
      <c r="D1861" s="3">
        <v>41442</v>
      </c>
      <c r="E1861" s="16" t="s">
        <v>1316</v>
      </c>
      <c r="F1861" s="16" t="s">
        <v>14084</v>
      </c>
      <c r="G1861" s="16" t="s">
        <v>13826</v>
      </c>
      <c r="H1861" s="16" t="s">
        <v>455</v>
      </c>
      <c r="I1861" s="3">
        <v>41404</v>
      </c>
      <c r="J1861" s="16" t="s">
        <v>18078</v>
      </c>
      <c r="K1861" s="16" t="s">
        <v>18079</v>
      </c>
      <c r="L1861" s="16" t="s">
        <v>18065</v>
      </c>
      <c r="M1861" s="16" t="s">
        <v>18080</v>
      </c>
      <c r="N1861" s="16" t="s">
        <v>455</v>
      </c>
      <c r="O1861" s="16" t="s">
        <v>455</v>
      </c>
      <c r="P1861" s="16" t="s">
        <v>455</v>
      </c>
      <c r="Q1861" s="28" t="s">
        <v>20234</v>
      </c>
      <c r="R1861" s="16" t="s">
        <v>455</v>
      </c>
      <c r="S1861" s="16" t="s">
        <v>18081</v>
      </c>
      <c r="T1861" s="16" t="s">
        <v>14834</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4.25" customHeight="1">
      <c r="A1862" s="16">
        <v>6119</v>
      </c>
      <c r="B1862" s="16">
        <v>6119</v>
      </c>
      <c r="C1862" s="3">
        <v>41397</v>
      </c>
      <c r="D1862" s="3">
        <v>41442</v>
      </c>
      <c r="E1862" s="16" t="s">
        <v>1307</v>
      </c>
      <c r="F1862" s="16" t="s">
        <v>1308</v>
      </c>
      <c r="G1862" s="16" t="s">
        <v>13826</v>
      </c>
      <c r="H1862" s="16" t="s">
        <v>19681</v>
      </c>
      <c r="I1862" s="3">
        <v>41404</v>
      </c>
      <c r="J1862" s="16" t="s">
        <v>18082</v>
      </c>
      <c r="K1862" s="16" t="s">
        <v>18083</v>
      </c>
      <c r="L1862" s="16" t="s">
        <v>18065</v>
      </c>
      <c r="M1862" s="16" t="s">
        <v>18084</v>
      </c>
      <c r="N1862" s="16" t="s">
        <v>19744</v>
      </c>
      <c r="O1862" s="16" t="s">
        <v>19745</v>
      </c>
      <c r="P1862" s="3">
        <v>41443</v>
      </c>
      <c r="Q1862" s="28" t="s">
        <v>455</v>
      </c>
      <c r="R1862" s="16" t="s">
        <v>19682</v>
      </c>
      <c r="S1862" s="16" t="s">
        <v>18085</v>
      </c>
      <c r="T1862" s="16" t="s">
        <v>14834</v>
      </c>
      <c r="U1862" s="16" t="s">
        <v>14926</v>
      </c>
      <c r="V1862" s="16">
        <v>18</v>
      </c>
      <c r="W1862" s="16">
        <v>43</v>
      </c>
      <c r="X1862" s="16">
        <v>25</v>
      </c>
      <c r="Y1862" s="16">
        <v>47</v>
      </c>
      <c r="Z1862" s="16">
        <v>29</v>
      </c>
      <c r="AA1862" s="16">
        <v>32</v>
      </c>
      <c r="AB1862" s="16" t="s">
        <v>455</v>
      </c>
      <c r="AC1862" s="16" t="s">
        <v>455</v>
      </c>
      <c r="AD1862" s="16" t="s">
        <v>455</v>
      </c>
    </row>
    <row r="1863" spans="1:30" s="16" customFormat="1" ht="14.25" customHeight="1">
      <c r="A1863" s="16">
        <v>6120</v>
      </c>
      <c r="B1863" s="16">
        <v>6120</v>
      </c>
      <c r="C1863" s="3">
        <v>41397</v>
      </c>
      <c r="D1863" s="3">
        <v>41442</v>
      </c>
      <c r="E1863" s="16" t="s">
        <v>1307</v>
      </c>
      <c r="F1863" s="16" t="s">
        <v>1308</v>
      </c>
      <c r="G1863" s="16" t="s">
        <v>13826</v>
      </c>
      <c r="H1863" s="16" t="s">
        <v>19795</v>
      </c>
      <c r="I1863" s="3">
        <v>41404</v>
      </c>
      <c r="J1863" s="16" t="s">
        <v>18086</v>
      </c>
      <c r="K1863" s="16" t="s">
        <v>18087</v>
      </c>
      <c r="L1863" s="16" t="s">
        <v>18065</v>
      </c>
      <c r="M1863" s="16" t="s">
        <v>18088</v>
      </c>
      <c r="N1863" s="16" t="s">
        <v>19796</v>
      </c>
      <c r="O1863" s="16" t="s">
        <v>19773</v>
      </c>
      <c r="P1863" s="3">
        <v>41446</v>
      </c>
      <c r="Q1863" s="28" t="s">
        <v>455</v>
      </c>
      <c r="R1863" s="16" t="s">
        <v>19797</v>
      </c>
      <c r="S1863" s="16" t="s">
        <v>17963</v>
      </c>
      <c r="T1863" s="16" t="s">
        <v>14834</v>
      </c>
      <c r="U1863" s="16" t="s">
        <v>15400</v>
      </c>
      <c r="V1863" s="16">
        <v>18</v>
      </c>
      <c r="W1863" s="16">
        <v>44</v>
      </c>
      <c r="X1863" s="16">
        <v>12</v>
      </c>
      <c r="Y1863" s="16">
        <v>47</v>
      </c>
      <c r="Z1863" s="16">
        <v>28</v>
      </c>
      <c r="AA1863" s="16">
        <v>92</v>
      </c>
      <c r="AB1863" s="16" t="s">
        <v>455</v>
      </c>
      <c r="AC1863" s="16" t="s">
        <v>455</v>
      </c>
      <c r="AD1863" s="16" t="s">
        <v>455</v>
      </c>
    </row>
    <row r="1864" spans="1:30" s="16" customFormat="1" ht="14.25" customHeight="1">
      <c r="A1864" s="16">
        <v>6121</v>
      </c>
      <c r="B1864" s="16">
        <v>6121</v>
      </c>
      <c r="C1864" s="3">
        <v>41397</v>
      </c>
      <c r="D1864" s="3">
        <v>41442</v>
      </c>
      <c r="E1864" s="16" t="s">
        <v>1307</v>
      </c>
      <c r="F1864" s="16" t="s">
        <v>1308</v>
      </c>
      <c r="G1864" s="16" t="s">
        <v>13826</v>
      </c>
      <c r="H1864" s="16" t="s">
        <v>19683</v>
      </c>
      <c r="I1864" s="3">
        <v>41404</v>
      </c>
      <c r="J1864" s="16" t="s">
        <v>18089</v>
      </c>
      <c r="K1864" s="16" t="s">
        <v>18090</v>
      </c>
      <c r="L1864" s="16" t="s">
        <v>18065</v>
      </c>
      <c r="M1864" s="16" t="s">
        <v>18091</v>
      </c>
      <c r="N1864" s="16" t="s">
        <v>19798</v>
      </c>
      <c r="O1864" s="16" t="s">
        <v>19745</v>
      </c>
      <c r="P1864" s="3">
        <v>41444</v>
      </c>
      <c r="Q1864" s="28" t="s">
        <v>455</v>
      </c>
      <c r="R1864" s="16" t="s">
        <v>19684</v>
      </c>
      <c r="S1864" s="16" t="s">
        <v>18092</v>
      </c>
      <c r="T1864" s="16" t="s">
        <v>14834</v>
      </c>
      <c r="U1864" s="16" t="s">
        <v>17564</v>
      </c>
      <c r="V1864" s="16">
        <v>18</v>
      </c>
      <c r="W1864" s="16">
        <v>43</v>
      </c>
      <c r="X1864" s="16">
        <v>30</v>
      </c>
      <c r="Y1864" s="16">
        <v>47</v>
      </c>
      <c r="Z1864" s="16">
        <v>30</v>
      </c>
      <c r="AA1864" s="16">
        <v>70</v>
      </c>
      <c r="AB1864" s="16" t="s">
        <v>455</v>
      </c>
      <c r="AC1864" s="16" t="s">
        <v>455</v>
      </c>
      <c r="AD1864" s="16" t="s">
        <v>455</v>
      </c>
    </row>
    <row r="1865" spans="1:30" s="16" customFormat="1" ht="14.25" customHeight="1">
      <c r="A1865" s="16">
        <v>6122</v>
      </c>
      <c r="B1865" s="16">
        <v>6122</v>
      </c>
      <c r="C1865" s="3">
        <v>41397</v>
      </c>
      <c r="D1865" s="3">
        <v>41442</v>
      </c>
      <c r="E1865" s="16" t="s">
        <v>1307</v>
      </c>
      <c r="F1865" s="16" t="s">
        <v>1308</v>
      </c>
      <c r="G1865" s="16" t="s">
        <v>13826</v>
      </c>
      <c r="H1865" s="16" t="s">
        <v>19746</v>
      </c>
      <c r="I1865" s="3">
        <v>41404</v>
      </c>
      <c r="J1865" s="16" t="s">
        <v>18093</v>
      </c>
      <c r="K1865" s="16" t="s">
        <v>18094</v>
      </c>
      <c r="L1865" s="16" t="s">
        <v>18065</v>
      </c>
      <c r="M1865" s="16" t="s">
        <v>18095</v>
      </c>
      <c r="N1865" s="16" t="s">
        <v>19799</v>
      </c>
      <c r="O1865" s="16" t="s">
        <v>19775</v>
      </c>
      <c r="P1865" s="3">
        <v>41444</v>
      </c>
      <c r="Q1865" s="28" t="s">
        <v>455</v>
      </c>
      <c r="R1865" s="16" t="s">
        <v>19747</v>
      </c>
      <c r="S1865" s="16" t="s">
        <v>17964</v>
      </c>
      <c r="T1865" s="16" t="s">
        <v>14834</v>
      </c>
      <c r="U1865" s="16" t="s">
        <v>14926</v>
      </c>
      <c r="V1865" s="16">
        <v>18</v>
      </c>
      <c r="W1865" s="16">
        <v>43</v>
      </c>
      <c r="X1865" s="16">
        <v>0</v>
      </c>
      <c r="Y1865" s="16">
        <v>47</v>
      </c>
      <c r="Z1865" s="16">
        <v>30</v>
      </c>
      <c r="AA1865" s="16">
        <v>3</v>
      </c>
      <c r="AB1865" s="16" t="s">
        <v>455</v>
      </c>
      <c r="AC1865" s="16" t="s">
        <v>455</v>
      </c>
      <c r="AD1865" s="16" t="s">
        <v>455</v>
      </c>
    </row>
    <row r="1866" spans="1:30" s="16" customFormat="1" ht="14.25" customHeight="1">
      <c r="A1866" s="16">
        <v>6138</v>
      </c>
      <c r="B1866" s="16">
        <v>6138</v>
      </c>
      <c r="C1866" s="3">
        <v>41397</v>
      </c>
      <c r="D1866" s="3">
        <v>41442</v>
      </c>
      <c r="E1866" s="16" t="s">
        <v>1307</v>
      </c>
      <c r="F1866" s="16" t="s">
        <v>1308</v>
      </c>
      <c r="G1866" s="16" t="s">
        <v>13816</v>
      </c>
      <c r="H1866" s="16" t="s">
        <v>18639</v>
      </c>
      <c r="I1866" s="3">
        <v>41403</v>
      </c>
      <c r="J1866" s="16" t="s">
        <v>18096</v>
      </c>
      <c r="K1866" s="16" t="s">
        <v>18097</v>
      </c>
      <c r="L1866" s="16" t="s">
        <v>18098</v>
      </c>
      <c r="M1866" s="16" t="s">
        <v>18099</v>
      </c>
      <c r="N1866" s="16" t="s">
        <v>18640</v>
      </c>
      <c r="O1866" s="16" t="s">
        <v>4884</v>
      </c>
      <c r="P1866" s="3">
        <v>41429</v>
      </c>
      <c r="Q1866" s="28" t="s">
        <v>455</v>
      </c>
      <c r="R1866" s="16" t="s">
        <v>18641</v>
      </c>
      <c r="S1866" s="16" t="s">
        <v>18100</v>
      </c>
      <c r="T1866" s="16" t="s">
        <v>14834</v>
      </c>
      <c r="U1866" s="16" t="s">
        <v>15400</v>
      </c>
      <c r="V1866" s="16">
        <v>19</v>
      </c>
      <c r="W1866" s="16">
        <v>34</v>
      </c>
      <c r="X1866" s="16">
        <v>42</v>
      </c>
      <c r="Y1866" s="16">
        <v>44</v>
      </c>
      <c r="Z1866" s="16">
        <v>3</v>
      </c>
      <c r="AA1866" s="16">
        <v>23</v>
      </c>
      <c r="AB1866" s="16" t="s">
        <v>455</v>
      </c>
      <c r="AC1866" s="16" t="s">
        <v>455</v>
      </c>
      <c r="AD1866" s="16" t="s">
        <v>455</v>
      </c>
    </row>
    <row r="1867" spans="1:30" s="16" customFormat="1" ht="14.25" customHeight="1">
      <c r="A1867" s="16">
        <v>6139</v>
      </c>
      <c r="B1867" s="16">
        <v>6139</v>
      </c>
      <c r="C1867" s="3">
        <v>41397</v>
      </c>
      <c r="D1867" s="3">
        <v>41442</v>
      </c>
      <c r="E1867" s="16" t="s">
        <v>1307</v>
      </c>
      <c r="F1867" s="16" t="s">
        <v>1308</v>
      </c>
      <c r="G1867" s="16" t="s">
        <v>13816</v>
      </c>
      <c r="H1867" s="16" t="s">
        <v>18642</v>
      </c>
      <c r="I1867" s="3">
        <v>41408</v>
      </c>
      <c r="J1867" s="16" t="s">
        <v>18101</v>
      </c>
      <c r="K1867" s="16" t="s">
        <v>18102</v>
      </c>
      <c r="L1867" s="16" t="s">
        <v>18098</v>
      </c>
      <c r="M1867" s="16" t="s">
        <v>18103</v>
      </c>
      <c r="N1867" s="16" t="s">
        <v>18643</v>
      </c>
      <c r="O1867" s="16" t="s">
        <v>4884</v>
      </c>
      <c r="P1867" s="3">
        <v>41409</v>
      </c>
      <c r="Q1867" s="28" t="s">
        <v>455</v>
      </c>
      <c r="R1867" s="16" t="s">
        <v>18644</v>
      </c>
      <c r="S1867" s="16" t="s">
        <v>18104</v>
      </c>
      <c r="T1867" s="16" t="s">
        <v>14834</v>
      </c>
      <c r="U1867" s="16" t="s">
        <v>15400</v>
      </c>
      <c r="V1867" s="16">
        <v>19</v>
      </c>
      <c r="W1867" s="16">
        <v>42</v>
      </c>
      <c r="X1867" s="16">
        <v>58</v>
      </c>
      <c r="Y1867" s="16">
        <v>44</v>
      </c>
      <c r="Z1867" s="16">
        <v>46</v>
      </c>
      <c r="AA1867" s="16">
        <v>2</v>
      </c>
      <c r="AB1867" s="16" t="s">
        <v>455</v>
      </c>
      <c r="AC1867" s="16" t="s">
        <v>455</v>
      </c>
      <c r="AD1867" s="16" t="s">
        <v>455</v>
      </c>
    </row>
    <row r="1868" spans="1:30" s="16" customFormat="1" ht="14.25" customHeight="1">
      <c r="A1868" s="16">
        <v>5317</v>
      </c>
      <c r="B1868" s="16">
        <v>5317</v>
      </c>
      <c r="C1868" s="3">
        <v>41397</v>
      </c>
      <c r="D1868" s="3">
        <v>41442</v>
      </c>
      <c r="E1868" s="16" t="s">
        <v>1307</v>
      </c>
      <c r="F1868" s="16" t="s">
        <v>14084</v>
      </c>
      <c r="G1868" s="16" t="s">
        <v>3188</v>
      </c>
      <c r="H1868" s="16" t="s">
        <v>18645</v>
      </c>
      <c r="I1868" s="3">
        <v>41409</v>
      </c>
      <c r="J1868" s="16" t="s">
        <v>18105</v>
      </c>
      <c r="K1868" s="16" t="s">
        <v>18106</v>
      </c>
      <c r="L1868" s="16" t="s">
        <v>18107</v>
      </c>
      <c r="M1868" s="16" t="s">
        <v>18108</v>
      </c>
      <c r="N1868" s="16" t="s">
        <v>18646</v>
      </c>
      <c r="O1868" s="16" t="s">
        <v>12798</v>
      </c>
      <c r="P1868" s="3">
        <v>41410</v>
      </c>
      <c r="Q1868" s="28" t="s">
        <v>455</v>
      </c>
      <c r="R1868" s="16" t="s">
        <v>18647</v>
      </c>
      <c r="S1868" s="16" t="s">
        <v>17978</v>
      </c>
      <c r="T1868" s="16" t="s">
        <v>14834</v>
      </c>
      <c r="U1868" s="16" t="s">
        <v>15850</v>
      </c>
      <c r="V1868" s="16">
        <v>22</v>
      </c>
      <c r="W1868" s="16">
        <v>12</v>
      </c>
      <c r="X1868" s="16">
        <v>28</v>
      </c>
      <c r="Y1868" s="16">
        <v>44</v>
      </c>
      <c r="Z1868" s="16">
        <v>14</v>
      </c>
      <c r="AA1868" s="16">
        <v>1</v>
      </c>
      <c r="AB1868" s="16" t="s">
        <v>455</v>
      </c>
      <c r="AC1868" s="16" t="s">
        <v>455</v>
      </c>
      <c r="AD1868" s="16" t="s">
        <v>455</v>
      </c>
    </row>
    <row r="1869" spans="1:30" s="16" customFormat="1" ht="14.25" customHeight="1">
      <c r="A1869" s="16">
        <v>5360</v>
      </c>
      <c r="B1869" s="16">
        <v>5360</v>
      </c>
      <c r="C1869" s="3">
        <v>41397</v>
      </c>
      <c r="D1869" s="3">
        <v>41502</v>
      </c>
      <c r="E1869" s="16" t="s">
        <v>1307</v>
      </c>
      <c r="F1869" s="16" t="s">
        <v>1308</v>
      </c>
      <c r="G1869" s="16" t="s">
        <v>13776</v>
      </c>
      <c r="H1869" s="16" t="s">
        <v>20359</v>
      </c>
      <c r="I1869" s="16">
        <v>41470</v>
      </c>
      <c r="J1869" s="16" t="s">
        <v>18529</v>
      </c>
      <c r="K1869" s="16" t="s">
        <v>18109</v>
      </c>
      <c r="L1869" s="16" t="s">
        <v>18110</v>
      </c>
      <c r="M1869" s="260">
        <v>3315.4885245901642</v>
      </c>
      <c r="N1869" s="16" t="s">
        <v>20360</v>
      </c>
      <c r="O1869" s="16" t="s">
        <v>15537</v>
      </c>
      <c r="P1869" s="16">
        <v>41473</v>
      </c>
      <c r="Q1869" s="28" t="s">
        <v>19248</v>
      </c>
      <c r="R1869" s="16" t="s">
        <v>20361</v>
      </c>
      <c r="S1869" s="16" t="s">
        <v>17904</v>
      </c>
      <c r="T1869" s="16" t="s">
        <v>14834</v>
      </c>
      <c r="U1869" s="16" t="s">
        <v>14926</v>
      </c>
      <c r="V1869" s="16">
        <v>19</v>
      </c>
      <c r="W1869" s="16">
        <v>33</v>
      </c>
      <c r="X1869" s="16">
        <v>23</v>
      </c>
      <c r="Y1869" s="16">
        <v>42</v>
      </c>
      <c r="Z1869" s="16">
        <v>7</v>
      </c>
      <c r="AA1869" s="16">
        <v>20</v>
      </c>
      <c r="AB1869" s="16" t="s">
        <v>455</v>
      </c>
      <c r="AC1869" s="16" t="s">
        <v>455</v>
      </c>
      <c r="AD1869" s="16" t="s">
        <v>455</v>
      </c>
    </row>
    <row r="1870" spans="1:30" s="16" customFormat="1" ht="14.25" customHeight="1">
      <c r="A1870" s="16">
        <v>5361</v>
      </c>
      <c r="B1870" s="16">
        <v>5361</v>
      </c>
      <c r="C1870" s="3">
        <v>41397</v>
      </c>
      <c r="D1870" s="3">
        <v>41442</v>
      </c>
      <c r="E1870" s="16" t="s">
        <v>1307</v>
      </c>
      <c r="F1870" s="16" t="s">
        <v>1308</v>
      </c>
      <c r="G1870" s="16" t="s">
        <v>13776</v>
      </c>
      <c r="H1870" s="16" t="s">
        <v>20100</v>
      </c>
      <c r="I1870" s="3">
        <v>41452</v>
      </c>
      <c r="J1870" s="16" t="s">
        <v>18111</v>
      </c>
      <c r="K1870" s="16" t="s">
        <v>18112</v>
      </c>
      <c r="L1870" s="16" t="s">
        <v>18110</v>
      </c>
      <c r="M1870" s="16" t="s">
        <v>18113</v>
      </c>
      <c r="N1870" s="16" t="s">
        <v>20101</v>
      </c>
      <c r="O1870" s="16" t="s">
        <v>9302</v>
      </c>
      <c r="P1870" s="3">
        <v>41453</v>
      </c>
      <c r="Q1870" s="28" t="s">
        <v>455</v>
      </c>
      <c r="R1870" s="16" t="s">
        <v>20102</v>
      </c>
      <c r="S1870" s="16" t="s">
        <v>18114</v>
      </c>
      <c r="T1870" s="16" t="s">
        <v>14834</v>
      </c>
      <c r="U1870" s="16" t="s">
        <v>15400</v>
      </c>
      <c r="V1870" s="16">
        <v>19</v>
      </c>
      <c r="W1870" s="16">
        <v>33</v>
      </c>
      <c r="X1870" s="16">
        <v>19</v>
      </c>
      <c r="Y1870" s="16">
        <v>42</v>
      </c>
      <c r="Z1870" s="16">
        <v>7</v>
      </c>
      <c r="AA1870" s="16">
        <v>19</v>
      </c>
      <c r="AB1870" s="16" t="s">
        <v>455</v>
      </c>
      <c r="AC1870" s="16" t="s">
        <v>455</v>
      </c>
      <c r="AD1870" s="16" t="s">
        <v>455</v>
      </c>
    </row>
    <row r="1871" spans="1:30" s="16" customFormat="1" ht="14.25" customHeight="1">
      <c r="A1871" s="16">
        <v>5438</v>
      </c>
      <c r="B1871" s="16">
        <v>5438</v>
      </c>
      <c r="C1871" s="3">
        <v>41397</v>
      </c>
      <c r="D1871" s="3">
        <v>41442</v>
      </c>
      <c r="E1871" s="16" t="s">
        <v>1307</v>
      </c>
      <c r="F1871" s="16" t="s">
        <v>14084</v>
      </c>
      <c r="G1871" s="16" t="s">
        <v>913</v>
      </c>
      <c r="H1871" s="16" t="s">
        <v>19957</v>
      </c>
      <c r="I1871" s="3">
        <v>41446</v>
      </c>
      <c r="J1871" s="16" t="s">
        <v>18115</v>
      </c>
      <c r="K1871" s="16" t="s">
        <v>18116</v>
      </c>
      <c r="L1871" s="16" t="s">
        <v>4345</v>
      </c>
      <c r="M1871" s="16" t="s">
        <v>18117</v>
      </c>
      <c r="N1871" s="16" t="s">
        <v>19958</v>
      </c>
      <c r="O1871" s="16" t="s">
        <v>19362</v>
      </c>
      <c r="P1871" s="3">
        <v>41452</v>
      </c>
      <c r="Q1871" s="28" t="s">
        <v>455</v>
      </c>
      <c r="R1871" s="16" t="s">
        <v>4085</v>
      </c>
      <c r="S1871" s="16" t="s">
        <v>17889</v>
      </c>
      <c r="T1871" s="16" t="s">
        <v>14834</v>
      </c>
      <c r="U1871" s="16" t="s">
        <v>18318</v>
      </c>
      <c r="V1871" s="16">
        <v>20</v>
      </c>
      <c r="W1871" s="16">
        <v>37</v>
      </c>
      <c r="X1871" s="16">
        <v>10</v>
      </c>
      <c r="Y1871" s="16">
        <v>46</v>
      </c>
      <c r="Z1871" s="16">
        <v>2</v>
      </c>
      <c r="AA1871" s="16">
        <v>28</v>
      </c>
      <c r="AB1871" s="16" t="s">
        <v>455</v>
      </c>
      <c r="AC1871" s="16" t="s">
        <v>455</v>
      </c>
      <c r="AD1871" s="16" t="s">
        <v>455</v>
      </c>
    </row>
    <row r="1872" spans="1:30" s="16" customFormat="1" ht="14.25" customHeight="1">
      <c r="A1872" s="16">
        <v>5607</v>
      </c>
      <c r="B1872" s="16">
        <v>5607</v>
      </c>
      <c r="C1872" s="3">
        <v>41397</v>
      </c>
      <c r="D1872" s="3">
        <v>41442</v>
      </c>
      <c r="E1872" s="16" t="s">
        <v>1307</v>
      </c>
      <c r="F1872" s="16" t="s">
        <v>14084</v>
      </c>
      <c r="G1872" s="16" t="s">
        <v>13924</v>
      </c>
      <c r="H1872" s="16" t="s">
        <v>18704</v>
      </c>
      <c r="I1872" s="3">
        <v>41410</v>
      </c>
      <c r="J1872" s="16" t="s">
        <v>18118</v>
      </c>
      <c r="K1872" s="16" t="s">
        <v>18119</v>
      </c>
      <c r="L1872" s="16" t="s">
        <v>18120</v>
      </c>
      <c r="M1872" s="16" t="s">
        <v>18121</v>
      </c>
      <c r="N1872" s="16" t="s">
        <v>18705</v>
      </c>
      <c r="O1872" s="16" t="s">
        <v>12798</v>
      </c>
      <c r="P1872" s="3">
        <v>41411</v>
      </c>
      <c r="Q1872" s="28" t="s">
        <v>455</v>
      </c>
      <c r="R1872" s="16" t="s">
        <v>18706</v>
      </c>
      <c r="S1872" s="16" t="s">
        <v>17998</v>
      </c>
      <c r="T1872" s="16" t="s">
        <v>14834</v>
      </c>
      <c r="U1872" s="16" t="s">
        <v>18707</v>
      </c>
      <c r="V1872" s="16">
        <v>21</v>
      </c>
      <c r="W1872" s="16">
        <v>21</v>
      </c>
      <c r="X1872" s="16">
        <v>23</v>
      </c>
      <c r="Y1872" s="16">
        <v>43</v>
      </c>
      <c r="Z1872" s="16">
        <v>14</v>
      </c>
      <c r="AA1872" s="16">
        <v>53</v>
      </c>
      <c r="AB1872" s="16" t="s">
        <v>455</v>
      </c>
      <c r="AC1872" s="16" t="s">
        <v>455</v>
      </c>
      <c r="AD1872" s="16" t="s">
        <v>455</v>
      </c>
    </row>
    <row r="1873" spans="1:30" s="16" customFormat="1" ht="14.25" customHeight="1">
      <c r="A1873" s="16">
        <v>5641</v>
      </c>
      <c r="B1873" s="16">
        <v>5641</v>
      </c>
      <c r="C1873" s="3">
        <v>41397</v>
      </c>
      <c r="D1873" s="3">
        <v>41442</v>
      </c>
      <c r="E1873" s="16" t="s">
        <v>1307</v>
      </c>
      <c r="F1873" s="16" t="s">
        <v>1308</v>
      </c>
      <c r="G1873" s="16" t="s">
        <v>13782</v>
      </c>
      <c r="H1873" s="16" t="s">
        <v>19748</v>
      </c>
      <c r="I1873" s="3">
        <v>41443</v>
      </c>
      <c r="J1873" s="16" t="s">
        <v>18122</v>
      </c>
      <c r="K1873" s="16" t="s">
        <v>18123</v>
      </c>
      <c r="L1873" s="16" t="s">
        <v>18124</v>
      </c>
      <c r="M1873" s="16" t="s">
        <v>18125</v>
      </c>
      <c r="N1873" s="16" t="s">
        <v>19749</v>
      </c>
      <c r="O1873" s="16" t="s">
        <v>7557</v>
      </c>
      <c r="P1873" s="3">
        <v>41444</v>
      </c>
      <c r="Q1873" s="28" t="s">
        <v>455</v>
      </c>
      <c r="R1873" s="16" t="s">
        <v>19750</v>
      </c>
      <c r="S1873" s="16" t="s">
        <v>18126</v>
      </c>
      <c r="T1873" s="16" t="s">
        <v>14834</v>
      </c>
      <c r="U1873" s="16" t="s">
        <v>15044</v>
      </c>
      <c r="V1873" s="16">
        <v>18</v>
      </c>
      <c r="W1873" s="16">
        <v>34</v>
      </c>
      <c r="X1873" s="16">
        <v>0</v>
      </c>
      <c r="Y1873" s="16">
        <v>41</v>
      </c>
      <c r="Z1873" s="16">
        <v>13</v>
      </c>
      <c r="AA1873" s="16">
        <v>93</v>
      </c>
      <c r="AB1873" s="16" t="s">
        <v>455</v>
      </c>
      <c r="AC1873" s="16" t="s">
        <v>455</v>
      </c>
      <c r="AD1873" s="16" t="s">
        <v>455</v>
      </c>
    </row>
    <row r="1874" spans="1:30" s="16" customFormat="1" ht="14.25" customHeight="1">
      <c r="A1874" s="16">
        <v>5642</v>
      </c>
      <c r="B1874" s="16">
        <v>5642</v>
      </c>
      <c r="C1874" s="3">
        <v>41397</v>
      </c>
      <c r="D1874" s="3">
        <v>41442</v>
      </c>
      <c r="E1874" s="16" t="s">
        <v>1307</v>
      </c>
      <c r="F1874" s="16" t="s">
        <v>1308</v>
      </c>
      <c r="G1874" s="16" t="s">
        <v>13782</v>
      </c>
      <c r="H1874" s="16" t="s">
        <v>19800</v>
      </c>
      <c r="I1874" s="3">
        <v>41443</v>
      </c>
      <c r="J1874" s="16" t="s">
        <v>18127</v>
      </c>
      <c r="K1874" s="16" t="s">
        <v>18128</v>
      </c>
      <c r="L1874" s="16" t="s">
        <v>18124</v>
      </c>
      <c r="M1874" s="16" t="s">
        <v>18129</v>
      </c>
      <c r="N1874" s="16" t="s">
        <v>19801</v>
      </c>
      <c r="O1874" s="16" t="s">
        <v>19802</v>
      </c>
      <c r="P1874" s="3">
        <v>41446</v>
      </c>
      <c r="Q1874" s="28" t="s">
        <v>455</v>
      </c>
      <c r="R1874" s="16" t="s">
        <v>19803</v>
      </c>
      <c r="S1874" s="16" t="s">
        <v>18130</v>
      </c>
      <c r="T1874" s="16" t="s">
        <v>14834</v>
      </c>
      <c r="U1874" s="16" t="s">
        <v>19804</v>
      </c>
      <c r="V1874" s="16">
        <v>18</v>
      </c>
      <c r="W1874" s="16">
        <v>33</v>
      </c>
      <c r="X1874" s="16">
        <v>57</v>
      </c>
      <c r="Y1874" s="16">
        <v>41</v>
      </c>
      <c r="Z1874" s="16">
        <v>13</v>
      </c>
      <c r="AA1874" s="16">
        <v>85</v>
      </c>
      <c r="AB1874" s="16" t="s">
        <v>455</v>
      </c>
      <c r="AC1874" s="16" t="s">
        <v>455</v>
      </c>
      <c r="AD1874" s="16" t="s">
        <v>455</v>
      </c>
    </row>
    <row r="1875" spans="1:30" s="16" customFormat="1" ht="14.25" customHeight="1">
      <c r="A1875" s="16">
        <v>5643</v>
      </c>
      <c r="B1875" s="16">
        <v>5643</v>
      </c>
      <c r="C1875" s="3">
        <v>41397</v>
      </c>
      <c r="D1875" s="3">
        <v>41442</v>
      </c>
      <c r="E1875" s="16" t="s">
        <v>1307</v>
      </c>
      <c r="F1875" s="16" t="s">
        <v>1308</v>
      </c>
      <c r="G1875" s="16" t="s">
        <v>13782</v>
      </c>
      <c r="H1875" s="16" t="s">
        <v>19805</v>
      </c>
      <c r="I1875" s="3">
        <v>41444</v>
      </c>
      <c r="J1875" s="16" t="s">
        <v>18131</v>
      </c>
      <c r="K1875" s="16" t="s">
        <v>18132</v>
      </c>
      <c r="L1875" s="16" t="s">
        <v>18124</v>
      </c>
      <c r="M1875" s="16" t="s">
        <v>18129</v>
      </c>
      <c r="N1875" s="16" t="s">
        <v>19806</v>
      </c>
      <c r="O1875" s="16" t="s">
        <v>7557</v>
      </c>
      <c r="P1875" s="3">
        <v>41445</v>
      </c>
      <c r="Q1875" s="28" t="s">
        <v>455</v>
      </c>
      <c r="R1875" s="16" t="s">
        <v>19807</v>
      </c>
      <c r="S1875" s="16" t="s">
        <v>17906</v>
      </c>
      <c r="T1875" s="16" t="s">
        <v>14834</v>
      </c>
      <c r="U1875" s="16" t="s">
        <v>17845</v>
      </c>
      <c r="V1875" s="16">
        <v>18</v>
      </c>
      <c r="W1875" s="16">
        <v>30</v>
      </c>
      <c r="X1875" s="16">
        <v>58</v>
      </c>
      <c r="Y1875" s="16">
        <v>41</v>
      </c>
      <c r="Z1875" s="16">
        <v>13</v>
      </c>
      <c r="AA1875" s="16">
        <v>23</v>
      </c>
      <c r="AB1875" s="16" t="s">
        <v>455</v>
      </c>
      <c r="AC1875" s="16" t="s">
        <v>455</v>
      </c>
      <c r="AD1875" s="16" t="s">
        <v>455</v>
      </c>
    </row>
    <row r="1876" spans="1:30" s="16" customFormat="1" ht="14.25" customHeight="1">
      <c r="A1876" s="16">
        <v>5644</v>
      </c>
      <c r="B1876" s="16">
        <v>5644</v>
      </c>
      <c r="C1876" s="3">
        <v>41397</v>
      </c>
      <c r="D1876" s="3">
        <v>41442</v>
      </c>
      <c r="E1876" s="16" t="s">
        <v>1307</v>
      </c>
      <c r="F1876" s="16" t="s">
        <v>1308</v>
      </c>
      <c r="G1876" s="16" t="s">
        <v>13782</v>
      </c>
      <c r="H1876" s="16" t="s">
        <v>20288</v>
      </c>
      <c r="I1876" s="3">
        <v>41450</v>
      </c>
      <c r="J1876" s="16" t="s">
        <v>18133</v>
      </c>
      <c r="K1876" s="16" t="s">
        <v>18134</v>
      </c>
      <c r="L1876" s="16" t="s">
        <v>18124</v>
      </c>
      <c r="M1876" s="16" t="s">
        <v>18125</v>
      </c>
      <c r="N1876" s="16" t="s">
        <v>20289</v>
      </c>
      <c r="O1876" s="16" t="s">
        <v>8957</v>
      </c>
      <c r="P1876" s="16">
        <v>41464</v>
      </c>
      <c r="Q1876" s="28" t="s">
        <v>455</v>
      </c>
      <c r="R1876" s="16" t="s">
        <v>20290</v>
      </c>
      <c r="S1876" s="16" t="s">
        <v>18135</v>
      </c>
      <c r="T1876" s="16" t="s">
        <v>14834</v>
      </c>
      <c r="U1876" s="16" t="s">
        <v>14926</v>
      </c>
      <c r="V1876" s="16">
        <v>18</v>
      </c>
      <c r="W1876" s="16">
        <v>29</v>
      </c>
      <c r="X1876" s="16">
        <v>35</v>
      </c>
      <c r="Y1876" s="16">
        <v>41</v>
      </c>
      <c r="Z1876" s="16">
        <v>18</v>
      </c>
      <c r="AA1876" s="16">
        <v>59</v>
      </c>
      <c r="AB1876" s="16" t="s">
        <v>455</v>
      </c>
      <c r="AC1876" s="16" t="s">
        <v>455</v>
      </c>
      <c r="AD1876" s="16" t="s">
        <v>455</v>
      </c>
    </row>
    <row r="1877" spans="1:30" s="16" customFormat="1" ht="14.25" customHeight="1">
      <c r="A1877" s="16">
        <v>5711</v>
      </c>
      <c r="B1877" s="16">
        <v>5711</v>
      </c>
      <c r="C1877" s="3">
        <v>41400</v>
      </c>
      <c r="D1877" s="3">
        <v>41445</v>
      </c>
      <c r="E1877" s="16" t="s">
        <v>1307</v>
      </c>
      <c r="F1877" s="16" t="s">
        <v>14084</v>
      </c>
      <c r="G1877" s="16" t="s">
        <v>8359</v>
      </c>
      <c r="H1877" s="16" t="s">
        <v>18530</v>
      </c>
      <c r="I1877" s="3">
        <v>41404</v>
      </c>
      <c r="J1877" s="16" t="s">
        <v>18136</v>
      </c>
      <c r="K1877" s="16" t="s">
        <v>18137</v>
      </c>
      <c r="L1877" s="16" t="s">
        <v>8361</v>
      </c>
      <c r="M1877" s="16" t="s">
        <v>18138</v>
      </c>
      <c r="N1877" s="16" t="s">
        <v>18531</v>
      </c>
      <c r="O1877" s="16" t="s">
        <v>12647</v>
      </c>
      <c r="P1877" s="3">
        <v>41404</v>
      </c>
      <c r="Q1877" s="28" t="s">
        <v>455</v>
      </c>
      <c r="R1877" s="16" t="s">
        <v>18532</v>
      </c>
      <c r="S1877" s="16" t="s">
        <v>18139</v>
      </c>
      <c r="T1877" s="16" t="s">
        <v>14834</v>
      </c>
      <c r="U1877" s="16" t="s">
        <v>14926</v>
      </c>
      <c r="V1877" s="16">
        <v>22</v>
      </c>
      <c r="W1877" s="16">
        <v>17</v>
      </c>
      <c r="X1877" s="16">
        <v>20</v>
      </c>
      <c r="Y1877" s="16">
        <v>44</v>
      </c>
      <c r="Z1877" s="16">
        <v>59</v>
      </c>
      <c r="AA1877" s="16">
        <v>78</v>
      </c>
      <c r="AB1877" s="16" t="s">
        <v>455</v>
      </c>
      <c r="AC1877" s="16" t="s">
        <v>455</v>
      </c>
      <c r="AD1877" s="16" t="s">
        <v>455</v>
      </c>
    </row>
    <row r="1878" spans="1:30" s="16" customFormat="1" ht="14.25" customHeight="1">
      <c r="A1878" s="16">
        <v>5714</v>
      </c>
      <c r="B1878" s="16">
        <v>5714</v>
      </c>
      <c r="C1878" s="3">
        <v>41400</v>
      </c>
      <c r="D1878" s="3">
        <v>41445</v>
      </c>
      <c r="E1878" s="16" t="s">
        <v>1307</v>
      </c>
      <c r="F1878" s="16" t="s">
        <v>14084</v>
      </c>
      <c r="G1878" s="16" t="s">
        <v>8359</v>
      </c>
      <c r="H1878" s="16" t="s">
        <v>18533</v>
      </c>
      <c r="I1878" s="3">
        <v>41404</v>
      </c>
      <c r="J1878" s="16" t="s">
        <v>18136</v>
      </c>
      <c r="K1878" s="16" t="s">
        <v>18140</v>
      </c>
      <c r="L1878" s="16" t="s">
        <v>8361</v>
      </c>
      <c r="M1878" s="16" t="s">
        <v>18141</v>
      </c>
      <c r="N1878" s="16" t="s">
        <v>18534</v>
      </c>
      <c r="O1878" s="16" t="s">
        <v>12647</v>
      </c>
      <c r="P1878" s="3">
        <v>41404</v>
      </c>
      <c r="Q1878" s="28" t="s">
        <v>455</v>
      </c>
      <c r="R1878" s="16" t="s">
        <v>18535</v>
      </c>
      <c r="S1878" s="16" t="s">
        <v>17926</v>
      </c>
      <c r="T1878" s="16" t="s">
        <v>14834</v>
      </c>
      <c r="U1878" s="16" t="s">
        <v>14926</v>
      </c>
      <c r="V1878" s="16">
        <v>22</v>
      </c>
      <c r="W1878" s="16">
        <v>17</v>
      </c>
      <c r="X1878" s="16">
        <v>90</v>
      </c>
      <c r="Y1878" s="16">
        <v>44</v>
      </c>
      <c r="Z1878" s="16">
        <v>56</v>
      </c>
      <c r="AA1878" s="16">
        <v>53</v>
      </c>
      <c r="AB1878" s="16" t="s">
        <v>455</v>
      </c>
      <c r="AC1878" s="16" t="s">
        <v>455</v>
      </c>
      <c r="AD1878" s="16" t="s">
        <v>455</v>
      </c>
    </row>
    <row r="1879" spans="1:30" s="16" customFormat="1" ht="14.25" customHeight="1">
      <c r="A1879" s="16">
        <v>5732</v>
      </c>
      <c r="B1879" s="16">
        <v>5732</v>
      </c>
      <c r="C1879" s="3">
        <v>41400</v>
      </c>
      <c r="D1879" s="3">
        <v>41445</v>
      </c>
      <c r="E1879" s="16" t="s">
        <v>1307</v>
      </c>
      <c r="F1879" s="16" t="s">
        <v>14084</v>
      </c>
      <c r="G1879" s="16" t="s">
        <v>8359</v>
      </c>
      <c r="H1879" s="16" t="s">
        <v>18536</v>
      </c>
      <c r="I1879" s="3">
        <v>41405</v>
      </c>
      <c r="J1879" s="16" t="s">
        <v>18142</v>
      </c>
      <c r="K1879" s="16" t="s">
        <v>18143</v>
      </c>
      <c r="L1879" s="16" t="s">
        <v>8361</v>
      </c>
      <c r="M1879" s="16" t="s">
        <v>18144</v>
      </c>
      <c r="N1879" s="16" t="s">
        <v>18537</v>
      </c>
      <c r="O1879" s="16" t="s">
        <v>12647</v>
      </c>
      <c r="P1879" s="3">
        <v>41407</v>
      </c>
      <c r="Q1879" s="28" t="s">
        <v>455</v>
      </c>
      <c r="R1879" s="16" t="s">
        <v>18538</v>
      </c>
      <c r="S1879" s="16" t="s">
        <v>17927</v>
      </c>
      <c r="T1879" s="16" t="s">
        <v>14834</v>
      </c>
      <c r="U1879" s="16" t="s">
        <v>14926</v>
      </c>
      <c r="V1879" s="16">
        <v>22</v>
      </c>
      <c r="W1879" s="16">
        <v>18</v>
      </c>
      <c r="X1879" s="16">
        <v>37</v>
      </c>
      <c r="Y1879" s="16">
        <v>44</v>
      </c>
      <c r="Z1879" s="16">
        <v>55</v>
      </c>
      <c r="AA1879" s="16">
        <v>88</v>
      </c>
      <c r="AB1879" s="16" t="s">
        <v>455</v>
      </c>
      <c r="AC1879" s="16" t="s">
        <v>455</v>
      </c>
      <c r="AD1879" s="16" t="s">
        <v>455</v>
      </c>
    </row>
    <row r="1880" spans="1:30" s="16" customFormat="1" ht="14.25" customHeight="1">
      <c r="A1880" s="16">
        <v>5733</v>
      </c>
      <c r="B1880" s="16">
        <v>5733</v>
      </c>
      <c r="C1880" s="3">
        <v>41400</v>
      </c>
      <c r="D1880" s="3">
        <v>41445</v>
      </c>
      <c r="E1880" s="16" t="s">
        <v>1307</v>
      </c>
      <c r="F1880" s="16" t="s">
        <v>14084</v>
      </c>
      <c r="G1880" s="16" t="s">
        <v>8359</v>
      </c>
      <c r="H1880" s="16" t="s">
        <v>18539</v>
      </c>
      <c r="I1880" s="3">
        <v>41404</v>
      </c>
      <c r="J1880" s="16" t="s">
        <v>18145</v>
      </c>
      <c r="K1880" s="16" t="s">
        <v>18146</v>
      </c>
      <c r="L1880" s="16" t="s">
        <v>8361</v>
      </c>
      <c r="M1880" s="16" t="s">
        <v>18147</v>
      </c>
      <c r="N1880" s="16" t="s">
        <v>18540</v>
      </c>
      <c r="O1880" s="16" t="s">
        <v>12647</v>
      </c>
      <c r="P1880" s="3">
        <v>41404</v>
      </c>
      <c r="Q1880" s="28" t="s">
        <v>455</v>
      </c>
      <c r="R1880" s="16" t="s">
        <v>18541</v>
      </c>
      <c r="S1880" s="16" t="s">
        <v>17928</v>
      </c>
      <c r="T1880" s="16" t="s">
        <v>14834</v>
      </c>
      <c r="U1880" s="16" t="s">
        <v>14926</v>
      </c>
      <c r="V1880" s="16">
        <v>22</v>
      </c>
      <c r="W1880" s="16">
        <v>17</v>
      </c>
      <c r="X1880" s="16">
        <v>32</v>
      </c>
      <c r="Y1880" s="16">
        <v>44</v>
      </c>
      <c r="Z1880" s="16">
        <v>56</v>
      </c>
      <c r="AA1880" s="16">
        <v>25</v>
      </c>
      <c r="AB1880" s="16" t="s">
        <v>455</v>
      </c>
      <c r="AC1880" s="16" t="s">
        <v>455</v>
      </c>
      <c r="AD1880" s="16" t="s">
        <v>455</v>
      </c>
    </row>
    <row r="1881" spans="1:30" s="16" customFormat="1" ht="14.25" customHeight="1">
      <c r="A1881" s="16">
        <v>5734</v>
      </c>
      <c r="B1881" s="16">
        <v>5734</v>
      </c>
      <c r="C1881" s="3">
        <v>41400</v>
      </c>
      <c r="D1881" s="3">
        <v>41445</v>
      </c>
      <c r="E1881" s="16" t="s">
        <v>1307</v>
      </c>
      <c r="F1881" s="16" t="s">
        <v>14084</v>
      </c>
      <c r="G1881" s="16" t="s">
        <v>8359</v>
      </c>
      <c r="H1881" s="16" t="s">
        <v>18542</v>
      </c>
      <c r="I1881" s="3">
        <v>41405</v>
      </c>
      <c r="J1881" s="16" t="s">
        <v>18148</v>
      </c>
      <c r="K1881" s="16" t="s">
        <v>18149</v>
      </c>
      <c r="L1881" s="16" t="s">
        <v>8361</v>
      </c>
      <c r="M1881" s="16" t="s">
        <v>18147</v>
      </c>
      <c r="N1881" s="16" t="s">
        <v>18543</v>
      </c>
      <c r="O1881" s="16" t="s">
        <v>12647</v>
      </c>
      <c r="P1881" s="3">
        <v>41408</v>
      </c>
      <c r="Q1881" s="28" t="s">
        <v>455</v>
      </c>
      <c r="R1881" s="16" t="s">
        <v>18544</v>
      </c>
      <c r="S1881" s="16" t="s">
        <v>17929</v>
      </c>
      <c r="T1881" s="16" t="s">
        <v>14834</v>
      </c>
      <c r="U1881" s="16" t="s">
        <v>14926</v>
      </c>
      <c r="V1881" s="16">
        <v>22</v>
      </c>
      <c r="W1881" s="16">
        <v>18</v>
      </c>
      <c r="X1881" s="16">
        <v>10</v>
      </c>
      <c r="Y1881" s="16">
        <v>44</v>
      </c>
      <c r="Z1881" s="16">
        <v>55</v>
      </c>
      <c r="AA1881" s="16">
        <v>83</v>
      </c>
      <c r="AB1881" s="16" t="s">
        <v>455</v>
      </c>
      <c r="AC1881" s="16" t="s">
        <v>455</v>
      </c>
      <c r="AD1881" s="16" t="s">
        <v>455</v>
      </c>
    </row>
    <row r="1882" spans="1:30" s="16" customFormat="1" ht="14.25" customHeight="1">
      <c r="A1882" s="16">
        <v>5735</v>
      </c>
      <c r="B1882" s="16">
        <v>5735</v>
      </c>
      <c r="C1882" s="3">
        <v>41400</v>
      </c>
      <c r="D1882" s="3">
        <v>41445</v>
      </c>
      <c r="E1882" s="16" t="s">
        <v>1307</v>
      </c>
      <c r="F1882" s="16" t="s">
        <v>14084</v>
      </c>
      <c r="G1882" s="16" t="s">
        <v>8359</v>
      </c>
      <c r="H1882" s="16" t="s">
        <v>18545</v>
      </c>
      <c r="I1882" s="3">
        <v>41403</v>
      </c>
      <c r="J1882" s="16" t="s">
        <v>18150</v>
      </c>
      <c r="K1882" s="16" t="s">
        <v>18151</v>
      </c>
      <c r="L1882" s="16" t="s">
        <v>8361</v>
      </c>
      <c r="M1882" s="16" t="s">
        <v>18152</v>
      </c>
      <c r="N1882" s="16" t="s">
        <v>18546</v>
      </c>
      <c r="O1882" s="16" t="s">
        <v>12798</v>
      </c>
      <c r="P1882" s="3">
        <v>41404</v>
      </c>
      <c r="Q1882" s="28" t="s">
        <v>455</v>
      </c>
      <c r="R1882" s="16" t="s">
        <v>18547</v>
      </c>
      <c r="S1882" s="16" t="s">
        <v>17930</v>
      </c>
      <c r="T1882" s="16" t="s">
        <v>14834</v>
      </c>
      <c r="U1882" s="16" t="s">
        <v>15850</v>
      </c>
      <c r="V1882" s="16">
        <v>22</v>
      </c>
      <c r="W1882" s="16">
        <v>17</v>
      </c>
      <c r="X1882" s="16">
        <v>34</v>
      </c>
      <c r="Y1882" s="16">
        <v>44</v>
      </c>
      <c r="Z1882" s="16">
        <v>56</v>
      </c>
      <c r="AA1882" s="16">
        <v>9</v>
      </c>
      <c r="AB1882" s="16" t="s">
        <v>455</v>
      </c>
      <c r="AC1882" s="16" t="s">
        <v>455</v>
      </c>
      <c r="AD1882" s="16" t="s">
        <v>455</v>
      </c>
    </row>
    <row r="1883" spans="1:30" s="16" customFormat="1" ht="14.25" customHeight="1">
      <c r="A1883" s="16">
        <v>5736</v>
      </c>
      <c r="B1883" s="16">
        <v>5736</v>
      </c>
      <c r="C1883" s="3">
        <v>41400</v>
      </c>
      <c r="D1883" s="3">
        <v>41445</v>
      </c>
      <c r="E1883" s="16" t="s">
        <v>1307</v>
      </c>
      <c r="F1883" s="16" t="s">
        <v>1308</v>
      </c>
      <c r="G1883" s="16" t="s">
        <v>13789</v>
      </c>
      <c r="H1883" s="16" t="s">
        <v>19959</v>
      </c>
      <c r="I1883" s="3">
        <v>41446</v>
      </c>
      <c r="J1883" s="16" t="s">
        <v>18153</v>
      </c>
      <c r="K1883" s="16" t="s">
        <v>18154</v>
      </c>
      <c r="L1883" s="16" t="s">
        <v>18155</v>
      </c>
      <c r="M1883" s="16" t="s">
        <v>18156</v>
      </c>
      <c r="N1883" s="16" t="s">
        <v>19960</v>
      </c>
      <c r="O1883" s="16" t="s">
        <v>19876</v>
      </c>
      <c r="P1883" s="3">
        <v>41449</v>
      </c>
      <c r="Q1883" s="28" t="s">
        <v>455</v>
      </c>
      <c r="R1883" s="16" t="s">
        <v>19961</v>
      </c>
      <c r="S1883" s="16" t="s">
        <v>17932</v>
      </c>
      <c r="T1883" s="16" t="s">
        <v>14834</v>
      </c>
      <c r="U1883" s="16" t="s">
        <v>14926</v>
      </c>
      <c r="V1883" s="16">
        <v>19</v>
      </c>
      <c r="W1883" s="16">
        <v>54</v>
      </c>
      <c r="X1883" s="16">
        <v>19</v>
      </c>
      <c r="Y1883" s="16">
        <v>49</v>
      </c>
      <c r="Z1883" s="16">
        <v>21</v>
      </c>
      <c r="AA1883" s="16">
        <v>57</v>
      </c>
      <c r="AB1883" s="16" t="s">
        <v>455</v>
      </c>
      <c r="AC1883" s="16" t="s">
        <v>455</v>
      </c>
      <c r="AD1883" s="16" t="s">
        <v>455</v>
      </c>
    </row>
    <row r="1884" spans="1:30" s="16" customFormat="1" ht="14.25" customHeight="1">
      <c r="A1884" s="16">
        <v>5737</v>
      </c>
      <c r="B1884" s="16">
        <v>5737</v>
      </c>
      <c r="C1884" s="3">
        <v>41400</v>
      </c>
      <c r="D1884" s="3">
        <v>41445</v>
      </c>
      <c r="E1884" s="16" t="s">
        <v>1307</v>
      </c>
      <c r="F1884" s="16" t="s">
        <v>1308</v>
      </c>
      <c r="G1884" s="16" t="s">
        <v>13789</v>
      </c>
      <c r="H1884" s="16" t="s">
        <v>19962</v>
      </c>
      <c r="I1884" s="3">
        <v>41446</v>
      </c>
      <c r="J1884" s="16" t="s">
        <v>18157</v>
      </c>
      <c r="K1884" s="16" t="s">
        <v>18158</v>
      </c>
      <c r="L1884" s="16" t="s">
        <v>18155</v>
      </c>
      <c r="M1884" s="16" t="s">
        <v>18159</v>
      </c>
      <c r="N1884" s="16" t="s">
        <v>19963</v>
      </c>
      <c r="O1884" s="16" t="s">
        <v>19876</v>
      </c>
      <c r="P1884" s="3">
        <v>41449</v>
      </c>
      <c r="Q1884" s="28" t="s">
        <v>455</v>
      </c>
      <c r="R1884" s="16" t="s">
        <v>19964</v>
      </c>
      <c r="S1884" s="16" t="s">
        <v>17933</v>
      </c>
      <c r="T1884" s="16" t="s">
        <v>14834</v>
      </c>
      <c r="U1884" s="16" t="s">
        <v>14926</v>
      </c>
      <c r="V1884" s="16">
        <v>19</v>
      </c>
      <c r="W1884" s="16">
        <v>54</v>
      </c>
      <c r="X1884" s="16">
        <v>29</v>
      </c>
      <c r="Y1884" s="16">
        <v>49</v>
      </c>
      <c r="Z1884" s="16">
        <v>21</v>
      </c>
      <c r="AA1884" s="16">
        <v>57</v>
      </c>
      <c r="AB1884" s="16" t="s">
        <v>455</v>
      </c>
      <c r="AC1884" s="16" t="s">
        <v>455</v>
      </c>
      <c r="AD1884" s="16" t="s">
        <v>455</v>
      </c>
    </row>
    <row r="1885" spans="1:30" s="16" customFormat="1" ht="14.25" customHeight="1">
      <c r="A1885" s="16">
        <v>5738</v>
      </c>
      <c r="B1885" s="16">
        <v>5738</v>
      </c>
      <c r="C1885" s="3">
        <v>41400</v>
      </c>
      <c r="D1885" s="3">
        <v>41445</v>
      </c>
      <c r="E1885" s="16" t="s">
        <v>1307</v>
      </c>
      <c r="F1885" s="16" t="s">
        <v>1308</v>
      </c>
      <c r="G1885" s="16" t="s">
        <v>13789</v>
      </c>
      <c r="H1885" s="16" t="s">
        <v>19965</v>
      </c>
      <c r="I1885" s="3">
        <v>41446</v>
      </c>
      <c r="J1885" s="16" t="s">
        <v>18160</v>
      </c>
      <c r="K1885" s="16" t="s">
        <v>18161</v>
      </c>
      <c r="L1885" s="16" t="s">
        <v>18155</v>
      </c>
      <c r="M1885" s="16" t="s">
        <v>18162</v>
      </c>
      <c r="N1885" s="16" t="s">
        <v>19966</v>
      </c>
      <c r="O1885" s="16" t="s">
        <v>19967</v>
      </c>
      <c r="P1885" s="3">
        <v>41449</v>
      </c>
      <c r="Q1885" s="28" t="s">
        <v>455</v>
      </c>
      <c r="R1885" s="16" t="s">
        <v>19968</v>
      </c>
      <c r="S1885" s="16" t="s">
        <v>17934</v>
      </c>
      <c r="T1885" s="16" t="s">
        <v>14834</v>
      </c>
      <c r="U1885" s="16" t="s">
        <v>14926</v>
      </c>
      <c r="V1885" s="16">
        <v>19</v>
      </c>
      <c r="W1885" s="16">
        <v>54</v>
      </c>
      <c r="X1885" s="16">
        <v>17</v>
      </c>
      <c r="Y1885" s="16">
        <v>49</v>
      </c>
      <c r="Z1885" s="16">
        <v>22</v>
      </c>
      <c r="AA1885" s="16">
        <v>30</v>
      </c>
      <c r="AB1885" s="16" t="s">
        <v>455</v>
      </c>
      <c r="AC1885" s="16" t="s">
        <v>455</v>
      </c>
      <c r="AD1885" s="16" t="s">
        <v>455</v>
      </c>
    </row>
    <row r="1886" spans="1:30" s="16" customFormat="1" ht="14.25" customHeight="1">
      <c r="A1886" s="16">
        <v>5739</v>
      </c>
      <c r="B1886" s="16">
        <v>5739</v>
      </c>
      <c r="C1886" s="3">
        <v>41400</v>
      </c>
      <c r="D1886" s="3">
        <v>41445</v>
      </c>
      <c r="E1886" s="16" t="s">
        <v>1307</v>
      </c>
      <c r="F1886" s="16" t="s">
        <v>1308</v>
      </c>
      <c r="G1886" s="16" t="s">
        <v>13789</v>
      </c>
      <c r="H1886" s="16" t="s">
        <v>19969</v>
      </c>
      <c r="I1886" s="3">
        <v>41446</v>
      </c>
      <c r="J1886" s="16" t="s">
        <v>18163</v>
      </c>
      <c r="K1886" s="16" t="s">
        <v>18164</v>
      </c>
      <c r="L1886" s="16" t="s">
        <v>18155</v>
      </c>
      <c r="M1886" s="16" t="s">
        <v>18165</v>
      </c>
      <c r="N1886" s="16" t="s">
        <v>19970</v>
      </c>
      <c r="O1886" s="16" t="s">
        <v>19876</v>
      </c>
      <c r="P1886" s="3">
        <v>41449</v>
      </c>
      <c r="Q1886" s="28" t="s">
        <v>455</v>
      </c>
      <c r="R1886" s="16" t="s">
        <v>19971</v>
      </c>
      <c r="S1886" s="16" t="s">
        <v>17935</v>
      </c>
      <c r="T1886" s="16" t="s">
        <v>14834</v>
      </c>
      <c r="U1886" s="16" t="s">
        <v>14926</v>
      </c>
      <c r="V1886" s="16">
        <v>19</v>
      </c>
      <c r="W1886" s="16">
        <v>53</v>
      </c>
      <c r="X1886" s="16">
        <v>85</v>
      </c>
      <c r="Y1886" s="16">
        <v>49</v>
      </c>
      <c r="Z1886" s="16">
        <v>22</v>
      </c>
      <c r="AA1886" s="16">
        <v>22</v>
      </c>
      <c r="AB1886" s="16" t="s">
        <v>455</v>
      </c>
      <c r="AC1886" s="16" t="s">
        <v>455</v>
      </c>
      <c r="AD1886" s="16" t="s">
        <v>455</v>
      </c>
    </row>
    <row r="1887" spans="1:30" s="16" customFormat="1" ht="14.25" customHeight="1">
      <c r="A1887" s="16">
        <v>5746</v>
      </c>
      <c r="B1887" s="16">
        <v>5746</v>
      </c>
      <c r="C1887" s="3">
        <v>41400</v>
      </c>
      <c r="D1887" s="3">
        <v>41445</v>
      </c>
      <c r="E1887" s="16" t="s">
        <v>1307</v>
      </c>
      <c r="F1887" s="16" t="s">
        <v>14084</v>
      </c>
      <c r="G1887" s="16" t="s">
        <v>13787</v>
      </c>
      <c r="H1887" s="16" t="s">
        <v>18548</v>
      </c>
      <c r="I1887" s="3">
        <v>41407</v>
      </c>
      <c r="J1887" s="16" t="s">
        <v>18166</v>
      </c>
      <c r="K1887" s="16" t="s">
        <v>18167</v>
      </c>
      <c r="L1887" s="16" t="s">
        <v>18168</v>
      </c>
      <c r="M1887" s="16" t="s">
        <v>18169</v>
      </c>
      <c r="N1887" s="16" t="s">
        <v>20103</v>
      </c>
      <c r="O1887" s="16" t="s">
        <v>12647</v>
      </c>
      <c r="P1887" s="3">
        <v>41453</v>
      </c>
      <c r="Q1887" s="28" t="s">
        <v>455</v>
      </c>
      <c r="R1887" s="16" t="s">
        <v>18549</v>
      </c>
      <c r="S1887" s="16" t="s">
        <v>17920</v>
      </c>
      <c r="T1887" s="16" t="s">
        <v>14834</v>
      </c>
      <c r="U1887" s="16" t="s">
        <v>14926</v>
      </c>
      <c r="V1887" s="16">
        <v>22</v>
      </c>
      <c r="W1887" s="16">
        <v>16</v>
      </c>
      <c r="X1887" s="16">
        <v>5</v>
      </c>
      <c r="Y1887" s="16">
        <v>44</v>
      </c>
      <c r="Z1887" s="16">
        <v>41</v>
      </c>
      <c r="AA1887" s="16">
        <v>90</v>
      </c>
      <c r="AB1887" s="16" t="s">
        <v>455</v>
      </c>
      <c r="AC1887" s="16" t="s">
        <v>455</v>
      </c>
      <c r="AD1887" s="16" t="s">
        <v>455</v>
      </c>
    </row>
    <row r="1888" spans="1:30" s="16" customFormat="1" ht="14.25" customHeight="1">
      <c r="A1888" s="16">
        <v>5747</v>
      </c>
      <c r="B1888" s="16">
        <v>5747</v>
      </c>
      <c r="C1888" s="3">
        <v>41400</v>
      </c>
      <c r="D1888" s="3">
        <v>41445</v>
      </c>
      <c r="E1888" s="16" t="s">
        <v>1307</v>
      </c>
      <c r="F1888" s="16" t="s">
        <v>14084</v>
      </c>
      <c r="G1888" s="16" t="s">
        <v>13787</v>
      </c>
      <c r="H1888" s="16" t="s">
        <v>18550</v>
      </c>
      <c r="I1888" s="3">
        <v>41407</v>
      </c>
      <c r="J1888" s="16" t="s">
        <v>18170</v>
      </c>
      <c r="K1888" s="16" t="s">
        <v>18171</v>
      </c>
      <c r="L1888" s="16" t="s">
        <v>18168</v>
      </c>
      <c r="M1888" s="16" t="s">
        <v>18169</v>
      </c>
      <c r="N1888" s="16" t="s">
        <v>18551</v>
      </c>
      <c r="O1888" s="16" t="s">
        <v>18552</v>
      </c>
      <c r="P1888" s="3">
        <v>41407</v>
      </c>
      <c r="Q1888" s="28" t="s">
        <v>455</v>
      </c>
      <c r="R1888" s="16" t="s">
        <v>18553</v>
      </c>
      <c r="S1888" s="16" t="s">
        <v>17921</v>
      </c>
      <c r="T1888" s="16" t="s">
        <v>14834</v>
      </c>
      <c r="U1888" s="16" t="s">
        <v>14926</v>
      </c>
      <c r="V1888" s="16">
        <v>22</v>
      </c>
      <c r="W1888" s="16">
        <v>14</v>
      </c>
      <c r="X1888" s="16">
        <v>43</v>
      </c>
      <c r="Y1888" s="16">
        <v>44</v>
      </c>
      <c r="Z1888" s="16">
        <v>47</v>
      </c>
      <c r="AA1888" s="16">
        <v>68</v>
      </c>
      <c r="AB1888" s="16" t="s">
        <v>455</v>
      </c>
      <c r="AC1888" s="16" t="s">
        <v>455</v>
      </c>
      <c r="AD1888" s="16" t="s">
        <v>455</v>
      </c>
    </row>
    <row r="1889" spans="1:30" s="16" customFormat="1" ht="14.25" customHeight="1">
      <c r="A1889" s="16">
        <v>5748</v>
      </c>
      <c r="B1889" s="16">
        <v>5748</v>
      </c>
      <c r="C1889" s="3">
        <v>41400</v>
      </c>
      <c r="D1889" s="3">
        <v>41445</v>
      </c>
      <c r="E1889" s="16" t="s">
        <v>1307</v>
      </c>
      <c r="F1889" s="16" t="s">
        <v>14084</v>
      </c>
      <c r="G1889" s="16" t="s">
        <v>13787</v>
      </c>
      <c r="H1889" s="16" t="s">
        <v>18648</v>
      </c>
      <c r="I1889" s="3">
        <v>41408</v>
      </c>
      <c r="J1889" s="16" t="s">
        <v>18172</v>
      </c>
      <c r="K1889" s="16" t="s">
        <v>18173</v>
      </c>
      <c r="L1889" s="16" t="s">
        <v>18168</v>
      </c>
      <c r="M1889" s="16" t="s">
        <v>18169</v>
      </c>
      <c r="N1889" s="16" t="s">
        <v>18649</v>
      </c>
      <c r="O1889" s="16" t="s">
        <v>12721</v>
      </c>
      <c r="P1889" s="3">
        <v>41408</v>
      </c>
      <c r="Q1889" s="28" t="s">
        <v>455</v>
      </c>
      <c r="R1889" s="16" t="s">
        <v>18650</v>
      </c>
      <c r="S1889" s="16" t="s">
        <v>17922</v>
      </c>
      <c r="T1889" s="16" t="s">
        <v>14834</v>
      </c>
      <c r="U1889" s="16" t="s">
        <v>15044</v>
      </c>
      <c r="V1889" s="16">
        <v>22</v>
      </c>
      <c r="W1889" s="16">
        <v>16</v>
      </c>
      <c r="X1889" s="16">
        <v>52</v>
      </c>
      <c r="Y1889" s="16">
        <v>44</v>
      </c>
      <c r="Z1889" s="16">
        <v>52</v>
      </c>
      <c r="AA1889" s="16">
        <v>22</v>
      </c>
      <c r="AB1889" s="16" t="s">
        <v>455</v>
      </c>
      <c r="AC1889" s="16" t="s">
        <v>455</v>
      </c>
      <c r="AD1889" s="16" t="s">
        <v>455</v>
      </c>
    </row>
    <row r="1890" spans="1:30" s="16" customFormat="1" ht="14.25" customHeight="1">
      <c r="A1890" s="16">
        <v>5749</v>
      </c>
      <c r="B1890" s="16">
        <v>5749</v>
      </c>
      <c r="C1890" s="3">
        <v>41400</v>
      </c>
      <c r="D1890" s="3">
        <v>41445</v>
      </c>
      <c r="E1890" s="16" t="s">
        <v>1307</v>
      </c>
      <c r="F1890" s="16" t="s">
        <v>14084</v>
      </c>
      <c r="G1890" s="16" t="s">
        <v>13787</v>
      </c>
      <c r="H1890" s="16" t="s">
        <v>18651</v>
      </c>
      <c r="I1890" s="3">
        <v>41408</v>
      </c>
      <c r="J1890" s="16" t="s">
        <v>18174</v>
      </c>
      <c r="K1890" s="16" t="s">
        <v>18175</v>
      </c>
      <c r="L1890" s="16" t="s">
        <v>18168</v>
      </c>
      <c r="M1890" s="16" t="s">
        <v>18169</v>
      </c>
      <c r="N1890" s="16" t="s">
        <v>18652</v>
      </c>
      <c r="O1890" s="16" t="s">
        <v>12721</v>
      </c>
      <c r="P1890" s="3">
        <v>41408</v>
      </c>
      <c r="Q1890" s="28" t="s">
        <v>455</v>
      </c>
      <c r="R1890" s="16" t="s">
        <v>18653</v>
      </c>
      <c r="S1890" s="16" t="s">
        <v>17923</v>
      </c>
      <c r="T1890" s="16" t="s">
        <v>14834</v>
      </c>
      <c r="U1890" s="16" t="s">
        <v>15400</v>
      </c>
      <c r="V1890" s="16">
        <v>22</v>
      </c>
      <c r="W1890" s="16">
        <v>17</v>
      </c>
      <c r="X1890" s="16">
        <v>93</v>
      </c>
      <c r="Y1890" s="16">
        <v>44</v>
      </c>
      <c r="Z1890" s="16">
        <v>52</v>
      </c>
      <c r="AA1890" s="16">
        <v>48</v>
      </c>
      <c r="AB1890" s="16" t="s">
        <v>455</v>
      </c>
      <c r="AC1890" s="16" t="s">
        <v>455</v>
      </c>
      <c r="AD1890" s="16" t="s">
        <v>455</v>
      </c>
    </row>
    <row r="1891" spans="1:30" s="16" customFormat="1" ht="14.25" customHeight="1">
      <c r="A1891" s="16">
        <v>5750</v>
      </c>
      <c r="B1891" s="16">
        <v>5750</v>
      </c>
      <c r="C1891" s="3">
        <v>41400</v>
      </c>
      <c r="D1891" s="3">
        <v>41445</v>
      </c>
      <c r="E1891" s="16" t="s">
        <v>1307</v>
      </c>
      <c r="F1891" s="16" t="s">
        <v>14084</v>
      </c>
      <c r="G1891" s="16" t="s">
        <v>13787</v>
      </c>
      <c r="H1891" s="16" t="s">
        <v>18654</v>
      </c>
      <c r="I1891" s="3">
        <v>41408</v>
      </c>
      <c r="J1891" s="16" t="s">
        <v>18176</v>
      </c>
      <c r="K1891" s="16" t="s">
        <v>18177</v>
      </c>
      <c r="L1891" s="16" t="s">
        <v>18168</v>
      </c>
      <c r="M1891" s="16" t="s">
        <v>18169</v>
      </c>
      <c r="N1891" s="16" t="s">
        <v>18655</v>
      </c>
      <c r="O1891" s="16" t="s">
        <v>12647</v>
      </c>
      <c r="P1891" s="3">
        <v>41408</v>
      </c>
      <c r="Q1891" s="28" t="s">
        <v>455</v>
      </c>
      <c r="R1891" s="16" t="s">
        <v>18656</v>
      </c>
      <c r="S1891" s="16" t="s">
        <v>17924</v>
      </c>
      <c r="T1891" s="16" t="s">
        <v>14834</v>
      </c>
      <c r="U1891" s="16" t="s">
        <v>18657</v>
      </c>
      <c r="V1891" s="16">
        <v>22</v>
      </c>
      <c r="W1891" s="16">
        <v>17</v>
      </c>
      <c r="X1891" s="16">
        <v>45</v>
      </c>
      <c r="Y1891" s="16">
        <v>44</v>
      </c>
      <c r="Z1891" s="16">
        <v>51</v>
      </c>
      <c r="AA1891" s="16">
        <v>70</v>
      </c>
      <c r="AB1891" s="16" t="s">
        <v>455</v>
      </c>
      <c r="AC1891" s="16" t="s">
        <v>455</v>
      </c>
      <c r="AD1891" s="16" t="s">
        <v>455</v>
      </c>
    </row>
    <row r="1892" spans="1:30" s="16" customFormat="1" ht="14.25" customHeight="1">
      <c r="A1892" s="16">
        <v>5794</v>
      </c>
      <c r="B1892" s="16">
        <v>5794</v>
      </c>
      <c r="C1892" s="3">
        <v>41400</v>
      </c>
      <c r="D1892" s="3">
        <v>41445</v>
      </c>
      <c r="E1892" s="16" t="s">
        <v>1307</v>
      </c>
      <c r="F1892" s="16" t="s">
        <v>14084</v>
      </c>
      <c r="G1892" s="16" t="s">
        <v>3124</v>
      </c>
      <c r="H1892" s="16" t="s">
        <v>18708</v>
      </c>
      <c r="I1892" s="3">
        <v>41411</v>
      </c>
      <c r="J1892" s="16" t="s">
        <v>18178</v>
      </c>
      <c r="K1892" s="16" t="s">
        <v>18179</v>
      </c>
      <c r="L1892" s="16" t="s">
        <v>4580</v>
      </c>
      <c r="M1892" s="16" t="s">
        <v>18180</v>
      </c>
      <c r="N1892" s="16" t="s">
        <v>19097</v>
      </c>
      <c r="O1892" s="16" t="s">
        <v>12721</v>
      </c>
      <c r="P1892" s="3">
        <v>41414</v>
      </c>
      <c r="Q1892" s="28" t="s">
        <v>455</v>
      </c>
      <c r="R1892" s="16" t="s">
        <v>18709</v>
      </c>
      <c r="S1892" s="16" t="s">
        <v>17979</v>
      </c>
      <c r="T1892" s="16" t="s">
        <v>14834</v>
      </c>
      <c r="U1892" s="16" t="s">
        <v>15400</v>
      </c>
      <c r="V1892" s="16">
        <v>20</v>
      </c>
      <c r="W1892" s="16">
        <v>52</v>
      </c>
      <c r="X1892" s="16">
        <v>25</v>
      </c>
      <c r="Y1892" s="16">
        <v>42</v>
      </c>
      <c r="Z1892" s="16">
        <v>59</v>
      </c>
      <c r="AA1892" s="16">
        <v>58</v>
      </c>
      <c r="AB1892" s="16" t="s">
        <v>455</v>
      </c>
      <c r="AC1892" s="16" t="s">
        <v>455</v>
      </c>
      <c r="AD1892" s="16" t="s">
        <v>455</v>
      </c>
    </row>
    <row r="1893" spans="1:30" s="16" customFormat="1" ht="14.25" customHeight="1">
      <c r="A1893" s="16">
        <v>5795</v>
      </c>
      <c r="B1893" s="16">
        <v>5795</v>
      </c>
      <c r="C1893" s="3">
        <v>41400</v>
      </c>
      <c r="D1893" s="3">
        <v>41445</v>
      </c>
      <c r="E1893" s="16" t="s">
        <v>1307</v>
      </c>
      <c r="F1893" s="16" t="s">
        <v>14084</v>
      </c>
      <c r="G1893" s="16" t="s">
        <v>3124</v>
      </c>
      <c r="H1893" s="16" t="s">
        <v>19098</v>
      </c>
      <c r="I1893" s="3">
        <v>41411</v>
      </c>
      <c r="J1893" s="16" t="s">
        <v>18178</v>
      </c>
      <c r="K1893" s="16" t="s">
        <v>18181</v>
      </c>
      <c r="L1893" s="16" t="s">
        <v>4580</v>
      </c>
      <c r="M1893" s="16" t="s">
        <v>18180</v>
      </c>
      <c r="N1893" s="16" t="s">
        <v>19099</v>
      </c>
      <c r="O1893" s="16" t="s">
        <v>19100</v>
      </c>
      <c r="P1893" s="3">
        <v>41414</v>
      </c>
      <c r="Q1893" s="28" t="s">
        <v>455</v>
      </c>
      <c r="R1893" s="16" t="s">
        <v>19101</v>
      </c>
      <c r="S1893" s="16" t="s">
        <v>17980</v>
      </c>
      <c r="T1893" s="16" t="s">
        <v>14834</v>
      </c>
      <c r="U1893" s="16" t="s">
        <v>14926</v>
      </c>
      <c r="V1893" s="16">
        <v>20</v>
      </c>
      <c r="W1893" s="16">
        <v>48</v>
      </c>
      <c r="X1893" s="16">
        <v>65</v>
      </c>
      <c r="Y1893" s="16">
        <v>42</v>
      </c>
      <c r="Z1893" s="16">
        <v>57</v>
      </c>
      <c r="AA1893" s="16">
        <v>47</v>
      </c>
      <c r="AB1893" s="16" t="s">
        <v>455</v>
      </c>
      <c r="AC1893" s="16" t="s">
        <v>455</v>
      </c>
      <c r="AD1893" s="16" t="s">
        <v>455</v>
      </c>
    </row>
    <row r="1894" spans="1:30" s="16" customFormat="1" ht="14.25" customHeight="1">
      <c r="A1894" s="16">
        <v>5866</v>
      </c>
      <c r="B1894" s="16">
        <v>5866</v>
      </c>
      <c r="C1894" s="3">
        <v>41400</v>
      </c>
      <c r="D1894" s="3">
        <v>41445</v>
      </c>
      <c r="E1894" s="16" t="s">
        <v>1307</v>
      </c>
      <c r="F1894" s="16" t="s">
        <v>1308</v>
      </c>
      <c r="G1894" s="16" t="s">
        <v>912</v>
      </c>
      <c r="H1894" s="16" t="s">
        <v>19751</v>
      </c>
      <c r="I1894" s="3">
        <v>41442</v>
      </c>
      <c r="J1894" s="16" t="s">
        <v>18182</v>
      </c>
      <c r="K1894" s="16" t="s">
        <v>18183</v>
      </c>
      <c r="L1894" s="16" t="s">
        <v>4343</v>
      </c>
      <c r="M1894" s="16" t="s">
        <v>18184</v>
      </c>
      <c r="N1894" s="16" t="s">
        <v>19752</v>
      </c>
      <c r="O1894" s="16" t="s">
        <v>4884</v>
      </c>
      <c r="P1894" s="3">
        <v>41443</v>
      </c>
      <c r="Q1894" s="28" t="s">
        <v>455</v>
      </c>
      <c r="R1894" s="16" t="s">
        <v>19753</v>
      </c>
      <c r="S1894" s="16" t="s">
        <v>17886</v>
      </c>
      <c r="T1894" s="16" t="s">
        <v>14834</v>
      </c>
      <c r="U1894" s="16" t="s">
        <v>17564</v>
      </c>
      <c r="V1894" s="16">
        <v>18</v>
      </c>
      <c r="W1894" s="16">
        <v>46</v>
      </c>
      <c r="X1894" s="16">
        <v>92</v>
      </c>
      <c r="Y1894" s="16">
        <v>45</v>
      </c>
      <c r="Z1894" s="16">
        <v>29</v>
      </c>
      <c r="AA1894" s="16">
        <v>98</v>
      </c>
      <c r="AB1894" s="16" t="s">
        <v>455</v>
      </c>
      <c r="AC1894" s="16" t="s">
        <v>455</v>
      </c>
      <c r="AD1894" s="16" t="s">
        <v>455</v>
      </c>
    </row>
    <row r="1895" spans="1:30" s="16" customFormat="1" ht="14.25" customHeight="1">
      <c r="A1895" s="16">
        <v>5867</v>
      </c>
      <c r="B1895" s="16">
        <v>5867</v>
      </c>
      <c r="C1895" s="3">
        <v>41400</v>
      </c>
      <c r="D1895" s="3">
        <v>41445</v>
      </c>
      <c r="E1895" s="16" t="s">
        <v>1307</v>
      </c>
      <c r="F1895" s="16" t="s">
        <v>1308</v>
      </c>
      <c r="G1895" s="16" t="s">
        <v>912</v>
      </c>
      <c r="H1895" s="16" t="s">
        <v>19808</v>
      </c>
      <c r="I1895" s="3">
        <v>41443</v>
      </c>
      <c r="J1895" s="16" t="s">
        <v>18185</v>
      </c>
      <c r="K1895" s="16" t="s">
        <v>18186</v>
      </c>
      <c r="L1895" s="16" t="s">
        <v>4343</v>
      </c>
      <c r="M1895" s="16" t="s">
        <v>18187</v>
      </c>
      <c r="N1895" s="16" t="s">
        <v>19809</v>
      </c>
      <c r="O1895" s="16" t="s">
        <v>4884</v>
      </c>
      <c r="P1895" s="3">
        <v>41444</v>
      </c>
      <c r="Q1895" s="28" t="s">
        <v>455</v>
      </c>
      <c r="R1895" s="16" t="s">
        <v>19810</v>
      </c>
      <c r="S1895" s="16" t="s">
        <v>17887</v>
      </c>
      <c r="T1895" s="16" t="s">
        <v>14834</v>
      </c>
      <c r="U1895" s="16" t="s">
        <v>15044</v>
      </c>
      <c r="V1895" s="16">
        <v>18</v>
      </c>
      <c r="W1895" s="16">
        <v>47</v>
      </c>
      <c r="X1895" s="16">
        <v>10</v>
      </c>
      <c r="Y1895" s="16">
        <v>45</v>
      </c>
      <c r="Z1895" s="16">
        <v>30</v>
      </c>
      <c r="AA1895" s="16">
        <v>12</v>
      </c>
      <c r="AB1895" s="16" t="s">
        <v>455</v>
      </c>
      <c r="AC1895" s="16" t="s">
        <v>455</v>
      </c>
      <c r="AD1895" s="16" t="s">
        <v>455</v>
      </c>
    </row>
    <row r="1896" spans="1:30" s="16" customFormat="1" ht="14.25" customHeight="1">
      <c r="A1896" s="16">
        <v>5952</v>
      </c>
      <c r="B1896" s="16">
        <v>5952</v>
      </c>
      <c r="C1896" s="3">
        <v>41400</v>
      </c>
      <c r="D1896" s="3">
        <v>41445</v>
      </c>
      <c r="E1896" s="16" t="s">
        <v>1307</v>
      </c>
      <c r="F1896" s="16" t="s">
        <v>1308</v>
      </c>
      <c r="G1896" s="16" t="s">
        <v>13756</v>
      </c>
      <c r="H1896" s="16" t="s">
        <v>20362</v>
      </c>
      <c r="I1896" s="16">
        <v>41473</v>
      </c>
      <c r="J1896" s="16" t="s">
        <v>20321</v>
      </c>
      <c r="K1896" s="16" t="s">
        <v>20322</v>
      </c>
      <c r="L1896" s="16" t="s">
        <v>18189</v>
      </c>
      <c r="M1896" s="16" t="s">
        <v>18190</v>
      </c>
      <c r="N1896" s="16" t="s">
        <v>20363</v>
      </c>
      <c r="O1896" s="16" t="s">
        <v>4884</v>
      </c>
      <c r="P1896" s="16">
        <v>41478</v>
      </c>
      <c r="Q1896" s="28" t="s">
        <v>20323</v>
      </c>
      <c r="R1896" s="16" t="s">
        <v>20364</v>
      </c>
      <c r="S1896" s="16" t="s">
        <v>17893</v>
      </c>
      <c r="T1896" s="16" t="s">
        <v>14834</v>
      </c>
      <c r="U1896" s="16" t="s">
        <v>15400</v>
      </c>
      <c r="V1896" s="16">
        <v>14</v>
      </c>
      <c r="W1896" s="16">
        <v>55</v>
      </c>
      <c r="X1896" s="16">
        <v>27</v>
      </c>
      <c r="Y1896" s="16">
        <v>42</v>
      </c>
      <c r="Z1896" s="16">
        <v>48</v>
      </c>
      <c r="AA1896" s="16">
        <v>43</v>
      </c>
      <c r="AB1896" s="16" t="s">
        <v>455</v>
      </c>
      <c r="AC1896" s="16" t="s">
        <v>455</v>
      </c>
      <c r="AD1896" s="16" t="s">
        <v>455</v>
      </c>
    </row>
    <row r="1897" spans="1:30" s="16" customFormat="1" ht="14.25" customHeight="1">
      <c r="A1897" s="16">
        <v>5953</v>
      </c>
      <c r="B1897" s="16">
        <v>5953</v>
      </c>
      <c r="C1897" s="3">
        <v>41400</v>
      </c>
      <c r="D1897" s="3">
        <v>41445</v>
      </c>
      <c r="E1897" s="16" t="s">
        <v>1307</v>
      </c>
      <c r="F1897" s="16" t="s">
        <v>1308</v>
      </c>
      <c r="G1897" s="16" t="s">
        <v>13756</v>
      </c>
      <c r="H1897" s="16" t="s">
        <v>20235</v>
      </c>
      <c r="I1897" s="16">
        <v>41459</v>
      </c>
      <c r="J1897" s="16" t="s">
        <v>18188</v>
      </c>
      <c r="K1897" s="16" t="s">
        <v>18191</v>
      </c>
      <c r="L1897" s="16" t="s">
        <v>18189</v>
      </c>
      <c r="M1897" s="16" t="s">
        <v>18192</v>
      </c>
      <c r="N1897" s="16" t="s">
        <v>20236</v>
      </c>
      <c r="O1897" s="16" t="s">
        <v>20237</v>
      </c>
      <c r="P1897" s="16">
        <v>41459</v>
      </c>
      <c r="Q1897" s="28" t="s">
        <v>455</v>
      </c>
      <c r="R1897" s="16" t="s">
        <v>20238</v>
      </c>
      <c r="S1897" s="16" t="s">
        <v>17894</v>
      </c>
      <c r="T1897" s="16" t="s">
        <v>3997</v>
      </c>
      <c r="U1897" s="16" t="s">
        <v>20239</v>
      </c>
      <c r="V1897" s="16">
        <v>14</v>
      </c>
      <c r="W1897" s="16">
        <v>46</v>
      </c>
      <c r="X1897" s="16">
        <v>37</v>
      </c>
      <c r="Y1897" s="16">
        <v>42</v>
      </c>
      <c r="Z1897" s="16">
        <v>53</v>
      </c>
      <c r="AA1897" s="16">
        <v>10</v>
      </c>
      <c r="AB1897" s="16" t="s">
        <v>455</v>
      </c>
      <c r="AC1897" s="16" t="s">
        <v>455</v>
      </c>
      <c r="AD1897" s="16" t="s">
        <v>455</v>
      </c>
    </row>
    <row r="1898" spans="1:30" s="16" customFormat="1" ht="14.25" customHeight="1">
      <c r="A1898" s="16">
        <v>5956</v>
      </c>
      <c r="B1898" s="16">
        <v>5956</v>
      </c>
      <c r="C1898" s="3">
        <v>41400</v>
      </c>
      <c r="D1898" s="3">
        <v>41445</v>
      </c>
      <c r="E1898" s="16" t="s">
        <v>1316</v>
      </c>
      <c r="F1898" s="16" t="s">
        <v>1308</v>
      </c>
      <c r="G1898" s="16" t="s">
        <v>13756</v>
      </c>
      <c r="H1898" s="16" t="s">
        <v>455</v>
      </c>
      <c r="I1898" s="16" t="s">
        <v>455</v>
      </c>
      <c r="J1898" s="16" t="s">
        <v>18188</v>
      </c>
      <c r="K1898" s="16" t="s">
        <v>18193</v>
      </c>
      <c r="L1898" s="16" t="s">
        <v>18189</v>
      </c>
      <c r="M1898" s="16" t="s">
        <v>18194</v>
      </c>
      <c r="N1898" s="16" t="s">
        <v>455</v>
      </c>
      <c r="O1898" s="16" t="s">
        <v>455</v>
      </c>
      <c r="P1898" s="16" t="s">
        <v>455</v>
      </c>
      <c r="Q1898" s="28" t="s">
        <v>20324</v>
      </c>
      <c r="R1898" s="16" t="s">
        <v>455</v>
      </c>
      <c r="S1898" s="16" t="s">
        <v>17895</v>
      </c>
      <c r="T1898" s="16" t="s">
        <v>14834</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4.25" customHeight="1">
      <c r="A1899" s="16">
        <v>5994</v>
      </c>
      <c r="B1899" s="16">
        <v>5994</v>
      </c>
      <c r="C1899" s="3">
        <v>41400</v>
      </c>
      <c r="D1899" s="3">
        <v>41445</v>
      </c>
      <c r="E1899" s="16" t="s">
        <v>1307</v>
      </c>
      <c r="F1899" s="16" t="s">
        <v>1308</v>
      </c>
      <c r="G1899" s="16" t="s">
        <v>13786</v>
      </c>
      <c r="H1899" s="16" t="s">
        <v>19621</v>
      </c>
      <c r="I1899" s="3">
        <v>41407</v>
      </c>
      <c r="J1899" s="16" t="s">
        <v>18195</v>
      </c>
      <c r="K1899" s="16" t="s">
        <v>18196</v>
      </c>
      <c r="L1899" s="16" t="s">
        <v>18197</v>
      </c>
      <c r="M1899" s="16" t="s">
        <v>18198</v>
      </c>
      <c r="N1899" s="16" t="s">
        <v>19622</v>
      </c>
      <c r="O1899" s="16" t="s">
        <v>5620</v>
      </c>
      <c r="P1899" s="3">
        <v>41438</v>
      </c>
      <c r="Q1899" s="28" t="s">
        <v>455</v>
      </c>
      <c r="R1899" s="16" t="s">
        <v>19623</v>
      </c>
      <c r="S1899" s="16" t="s">
        <v>17911</v>
      </c>
      <c r="T1899" s="16" t="s">
        <v>14834</v>
      </c>
      <c r="U1899" s="16" t="s">
        <v>15400</v>
      </c>
      <c r="V1899" s="16">
        <v>17</v>
      </c>
      <c r="W1899" s="16">
        <v>51</v>
      </c>
      <c r="X1899" s="16">
        <v>48</v>
      </c>
      <c r="Y1899" s="16">
        <v>42</v>
      </c>
      <c r="Z1899" s="16">
        <v>51</v>
      </c>
      <c r="AA1899" s="16">
        <v>88</v>
      </c>
      <c r="AB1899" s="16" t="s">
        <v>455</v>
      </c>
      <c r="AC1899" s="16" t="s">
        <v>455</v>
      </c>
      <c r="AD1899" s="16" t="s">
        <v>455</v>
      </c>
    </row>
    <row r="1900" spans="1:30" s="16" customFormat="1" ht="14.25" customHeight="1">
      <c r="A1900" s="16">
        <v>5995</v>
      </c>
      <c r="B1900" s="16">
        <v>5995</v>
      </c>
      <c r="C1900" s="3">
        <v>41400</v>
      </c>
      <c r="D1900" s="3">
        <v>41445</v>
      </c>
      <c r="E1900" s="16" t="s">
        <v>1307</v>
      </c>
      <c r="F1900" s="16" t="s">
        <v>1308</v>
      </c>
      <c r="G1900" s="16" t="s">
        <v>13786</v>
      </c>
      <c r="H1900" s="16" t="s">
        <v>19624</v>
      </c>
      <c r="I1900" s="3">
        <v>41407</v>
      </c>
      <c r="J1900" s="16" t="s">
        <v>18199</v>
      </c>
      <c r="K1900" s="16" t="s">
        <v>18200</v>
      </c>
      <c r="L1900" s="16" t="s">
        <v>18197</v>
      </c>
      <c r="M1900" s="16" t="s">
        <v>18201</v>
      </c>
      <c r="N1900" s="16" t="s">
        <v>19625</v>
      </c>
      <c r="O1900" s="16" t="s">
        <v>5620</v>
      </c>
      <c r="P1900" s="3">
        <v>41436</v>
      </c>
      <c r="Q1900" s="28" t="s">
        <v>455</v>
      </c>
      <c r="R1900" s="16" t="s">
        <v>19626</v>
      </c>
      <c r="S1900" s="16" t="s">
        <v>17912</v>
      </c>
      <c r="T1900" s="16" t="s">
        <v>3997</v>
      </c>
      <c r="U1900" s="16" t="s">
        <v>19627</v>
      </c>
      <c r="V1900" s="16">
        <v>17</v>
      </c>
      <c r="W1900" s="16">
        <v>52</v>
      </c>
      <c r="X1900" s="16">
        <v>27</v>
      </c>
      <c r="Y1900" s="16">
        <v>42</v>
      </c>
      <c r="Z1900" s="16">
        <v>51</v>
      </c>
      <c r="AA1900" s="16">
        <v>98</v>
      </c>
      <c r="AB1900" s="16" t="s">
        <v>455</v>
      </c>
      <c r="AC1900" s="16" t="s">
        <v>455</v>
      </c>
      <c r="AD1900" s="16" t="s">
        <v>455</v>
      </c>
    </row>
    <row r="1901" spans="1:30" s="16" customFormat="1" ht="14.25" customHeight="1">
      <c r="A1901" s="16">
        <v>5996</v>
      </c>
      <c r="B1901" s="16">
        <v>5996</v>
      </c>
      <c r="C1901" s="3">
        <v>41400</v>
      </c>
      <c r="D1901" s="3">
        <v>41445</v>
      </c>
      <c r="E1901" s="16" t="s">
        <v>1307</v>
      </c>
      <c r="F1901" s="16" t="s">
        <v>1308</v>
      </c>
      <c r="G1901" s="16" t="s">
        <v>13786</v>
      </c>
      <c r="H1901" s="16" t="s">
        <v>19628</v>
      </c>
      <c r="I1901" s="3">
        <v>41437</v>
      </c>
      <c r="J1901" s="16" t="s">
        <v>18202</v>
      </c>
      <c r="K1901" s="16" t="s">
        <v>18203</v>
      </c>
      <c r="L1901" s="16" t="s">
        <v>18197</v>
      </c>
      <c r="M1901" s="16" t="s">
        <v>18204</v>
      </c>
      <c r="N1901" s="16" t="s">
        <v>19629</v>
      </c>
      <c r="O1901" s="16" t="s">
        <v>19602</v>
      </c>
      <c r="P1901" s="3">
        <v>41437</v>
      </c>
      <c r="Q1901" s="28" t="s">
        <v>455</v>
      </c>
      <c r="R1901" s="16" t="s">
        <v>19630</v>
      </c>
      <c r="S1901" s="16" t="s">
        <v>17913</v>
      </c>
      <c r="T1901" s="16" t="s">
        <v>3997</v>
      </c>
      <c r="U1901" s="16" t="s">
        <v>15081</v>
      </c>
      <c r="V1901" s="16">
        <v>17</v>
      </c>
      <c r="W1901" s="16">
        <v>51</v>
      </c>
      <c r="X1901" s="16">
        <v>67</v>
      </c>
      <c r="Y1901" s="16">
        <v>42</v>
      </c>
      <c r="Z1901" s="16">
        <v>51</v>
      </c>
      <c r="AA1901" s="16">
        <v>17</v>
      </c>
      <c r="AB1901" s="16" t="s">
        <v>455</v>
      </c>
      <c r="AC1901" s="16" t="s">
        <v>455</v>
      </c>
      <c r="AD1901" s="16" t="s">
        <v>455</v>
      </c>
    </row>
    <row r="1902" spans="1:30" s="16" customFormat="1" ht="14.25" customHeight="1">
      <c r="A1902" s="16">
        <v>5997</v>
      </c>
      <c r="B1902" s="16">
        <v>5997</v>
      </c>
      <c r="C1902" s="3">
        <v>41400</v>
      </c>
      <c r="D1902" s="3">
        <v>41445</v>
      </c>
      <c r="E1902" s="16" t="s">
        <v>1307</v>
      </c>
      <c r="F1902" s="16" t="s">
        <v>1308</v>
      </c>
      <c r="G1902" s="16" t="s">
        <v>13786</v>
      </c>
      <c r="H1902" s="16" t="s">
        <v>19631</v>
      </c>
      <c r="I1902" s="3">
        <v>41407</v>
      </c>
      <c r="J1902" s="16" t="s">
        <v>18205</v>
      </c>
      <c r="K1902" s="16" t="s">
        <v>18206</v>
      </c>
      <c r="L1902" s="16" t="s">
        <v>18197</v>
      </c>
      <c r="M1902" s="16" t="s">
        <v>18207</v>
      </c>
      <c r="N1902" s="16" t="s">
        <v>19632</v>
      </c>
      <c r="O1902" s="16" t="s">
        <v>19602</v>
      </c>
      <c r="P1902" s="3">
        <v>41437</v>
      </c>
      <c r="Q1902" s="28" t="s">
        <v>455</v>
      </c>
      <c r="R1902" s="16" t="s">
        <v>19633</v>
      </c>
      <c r="S1902" s="16" t="s">
        <v>17914</v>
      </c>
      <c r="T1902" s="16" t="s">
        <v>14834</v>
      </c>
      <c r="U1902" s="16" t="s">
        <v>4180</v>
      </c>
      <c r="V1902" s="16">
        <v>17</v>
      </c>
      <c r="W1902" s="16">
        <v>51</v>
      </c>
      <c r="X1902" s="16">
        <v>72</v>
      </c>
      <c r="Y1902" s="16">
        <v>42</v>
      </c>
      <c r="Z1902" s="16">
        <v>51</v>
      </c>
      <c r="AA1902" s="16">
        <v>73</v>
      </c>
      <c r="AB1902" s="16" t="s">
        <v>455</v>
      </c>
      <c r="AC1902" s="16" t="s">
        <v>455</v>
      </c>
      <c r="AD1902" s="16" t="s">
        <v>455</v>
      </c>
    </row>
    <row r="1903" spans="1:30" s="16" customFormat="1" ht="14.25" customHeight="1">
      <c r="A1903" s="16">
        <v>5998</v>
      </c>
      <c r="B1903" s="16">
        <v>5998</v>
      </c>
      <c r="C1903" s="3">
        <v>41400</v>
      </c>
      <c r="D1903" s="3">
        <v>41445</v>
      </c>
      <c r="E1903" s="16" t="s">
        <v>1307</v>
      </c>
      <c r="F1903" s="16" t="s">
        <v>1308</v>
      </c>
      <c r="G1903" s="16" t="s">
        <v>13786</v>
      </c>
      <c r="H1903" s="16" t="s">
        <v>19634</v>
      </c>
      <c r="I1903" s="3">
        <v>41407</v>
      </c>
      <c r="J1903" s="16" t="s">
        <v>18208</v>
      </c>
      <c r="K1903" s="16" t="s">
        <v>18209</v>
      </c>
      <c r="L1903" s="16" t="s">
        <v>18197</v>
      </c>
      <c r="M1903" s="16" t="s">
        <v>18210</v>
      </c>
      <c r="N1903" s="16" t="s">
        <v>19635</v>
      </c>
      <c r="O1903" s="16" t="s">
        <v>5620</v>
      </c>
      <c r="P1903" s="3">
        <v>41436</v>
      </c>
      <c r="Q1903" s="28" t="s">
        <v>455</v>
      </c>
      <c r="R1903" s="16" t="s">
        <v>19636</v>
      </c>
      <c r="S1903" s="16" t="s">
        <v>17915</v>
      </c>
      <c r="T1903" s="16" t="s">
        <v>14834</v>
      </c>
      <c r="U1903" s="16" t="s">
        <v>15400</v>
      </c>
      <c r="V1903" s="16">
        <v>17</v>
      </c>
      <c r="W1903" s="16">
        <v>51</v>
      </c>
      <c r="X1903" s="16">
        <v>73</v>
      </c>
      <c r="Y1903" s="16">
        <v>42</v>
      </c>
      <c r="Z1903" s="16">
        <v>52</v>
      </c>
      <c r="AA1903" s="16">
        <v>18</v>
      </c>
      <c r="AB1903" s="16" t="s">
        <v>455</v>
      </c>
      <c r="AC1903" s="16" t="s">
        <v>455</v>
      </c>
      <c r="AD1903" s="16" t="s">
        <v>455</v>
      </c>
    </row>
    <row r="1904" spans="1:30" s="16" customFormat="1" ht="14.25" customHeight="1">
      <c r="A1904" s="16">
        <v>5999</v>
      </c>
      <c r="B1904" s="16">
        <v>5999</v>
      </c>
      <c r="C1904" s="3">
        <v>41400</v>
      </c>
      <c r="D1904" s="3">
        <v>41445</v>
      </c>
      <c r="E1904" s="16" t="s">
        <v>1307</v>
      </c>
      <c r="F1904" s="16" t="s">
        <v>1308</v>
      </c>
      <c r="G1904" s="16" t="s">
        <v>13786</v>
      </c>
      <c r="H1904" s="16" t="s">
        <v>19685</v>
      </c>
      <c r="I1904" s="3">
        <v>41438</v>
      </c>
      <c r="J1904" s="16" t="s">
        <v>18211</v>
      </c>
      <c r="K1904" s="16" t="s">
        <v>18212</v>
      </c>
      <c r="L1904" s="16" t="s">
        <v>18197</v>
      </c>
      <c r="M1904" s="16" t="s">
        <v>18213</v>
      </c>
      <c r="N1904" s="16" t="s">
        <v>19686</v>
      </c>
      <c r="O1904" s="16" t="s">
        <v>7205</v>
      </c>
      <c r="P1904" s="3">
        <v>41438</v>
      </c>
      <c r="Q1904" s="28" t="s">
        <v>455</v>
      </c>
      <c r="R1904" s="16" t="s">
        <v>19687</v>
      </c>
      <c r="S1904" s="16" t="s">
        <v>17916</v>
      </c>
      <c r="T1904" s="16" t="s">
        <v>14834</v>
      </c>
      <c r="U1904" s="16" t="s">
        <v>17564</v>
      </c>
      <c r="V1904" s="16">
        <v>17</v>
      </c>
      <c r="W1904" s="16">
        <v>46</v>
      </c>
      <c r="X1904" s="16">
        <v>38</v>
      </c>
      <c r="Y1904" s="16">
        <v>42</v>
      </c>
      <c r="Z1904" s="16">
        <v>40</v>
      </c>
      <c r="AA1904" s="16">
        <v>65</v>
      </c>
      <c r="AB1904" s="16" t="s">
        <v>455</v>
      </c>
      <c r="AC1904" s="16" t="s">
        <v>455</v>
      </c>
      <c r="AD1904" s="16" t="s">
        <v>455</v>
      </c>
    </row>
    <row r="1905" spans="1:30" s="16" customFormat="1" ht="14.25" customHeight="1">
      <c r="A1905" s="16">
        <v>6000</v>
      </c>
      <c r="B1905" s="16">
        <v>6000</v>
      </c>
      <c r="C1905" s="3">
        <v>41400</v>
      </c>
      <c r="D1905" s="3">
        <v>41445</v>
      </c>
      <c r="E1905" s="16" t="s">
        <v>1307</v>
      </c>
      <c r="F1905" s="16" t="s">
        <v>1308</v>
      </c>
      <c r="G1905" s="16" t="s">
        <v>13786</v>
      </c>
      <c r="H1905" s="16" t="s">
        <v>19688</v>
      </c>
      <c r="I1905" s="3">
        <v>41407</v>
      </c>
      <c r="J1905" s="16" t="s">
        <v>18214</v>
      </c>
      <c r="K1905" s="16" t="s">
        <v>18215</v>
      </c>
      <c r="L1905" s="16" t="s">
        <v>18197</v>
      </c>
      <c r="M1905" s="16" t="s">
        <v>18216</v>
      </c>
      <c r="N1905" s="16" t="s">
        <v>19811</v>
      </c>
      <c r="O1905" s="16" t="s">
        <v>5620</v>
      </c>
      <c r="P1905" s="3">
        <v>41446</v>
      </c>
      <c r="Q1905" s="28" t="s">
        <v>455</v>
      </c>
      <c r="R1905" s="16" t="s">
        <v>19689</v>
      </c>
      <c r="S1905" s="16" t="s">
        <v>17917</v>
      </c>
      <c r="T1905" s="16" t="s">
        <v>14834</v>
      </c>
      <c r="U1905" s="16" t="s">
        <v>19513</v>
      </c>
      <c r="V1905" s="16">
        <v>17</v>
      </c>
      <c r="W1905" s="16">
        <v>58</v>
      </c>
      <c r="X1905" s="16">
        <v>95</v>
      </c>
      <c r="Y1905" s="16">
        <v>42</v>
      </c>
      <c r="Z1905" s="16">
        <v>39</v>
      </c>
      <c r="AA1905" s="16">
        <v>42</v>
      </c>
      <c r="AB1905" s="16" t="s">
        <v>455</v>
      </c>
      <c r="AC1905" s="16" t="s">
        <v>455</v>
      </c>
      <c r="AD1905" s="16" t="s">
        <v>455</v>
      </c>
    </row>
    <row r="1906" spans="1:30" s="16" customFormat="1" ht="14.25" customHeight="1">
      <c r="A1906" s="16">
        <v>6001</v>
      </c>
      <c r="B1906" s="16">
        <v>6001</v>
      </c>
      <c r="C1906" s="3">
        <v>41400</v>
      </c>
      <c r="D1906" s="3">
        <v>41445</v>
      </c>
      <c r="E1906" s="16" t="s">
        <v>1307</v>
      </c>
      <c r="F1906" s="16" t="s">
        <v>1308</v>
      </c>
      <c r="G1906" s="16" t="s">
        <v>13783</v>
      </c>
      <c r="H1906" s="16" t="s">
        <v>20104</v>
      </c>
      <c r="I1906" s="3">
        <v>41407</v>
      </c>
      <c r="J1906" s="16" t="s">
        <v>18217</v>
      </c>
      <c r="K1906" s="16" t="s">
        <v>18218</v>
      </c>
      <c r="L1906" s="16" t="s">
        <v>18219</v>
      </c>
      <c r="M1906" s="16" t="s">
        <v>20553</v>
      </c>
      <c r="N1906" s="16" t="s">
        <v>20105</v>
      </c>
      <c r="O1906" s="16" t="s">
        <v>20057</v>
      </c>
      <c r="P1906" s="3">
        <v>41453</v>
      </c>
      <c r="Q1906" s="28" t="s">
        <v>455</v>
      </c>
      <c r="R1906" s="16" t="s">
        <v>20106</v>
      </c>
      <c r="S1906" s="16" t="s">
        <v>17907</v>
      </c>
      <c r="T1906" s="16" t="s">
        <v>3997</v>
      </c>
      <c r="U1906" s="16" t="s">
        <v>20107</v>
      </c>
      <c r="V1906" s="16">
        <v>15</v>
      </c>
      <c r="W1906" s="16">
        <v>5</v>
      </c>
      <c r="X1906" s="16">
        <v>85</v>
      </c>
      <c r="Y1906" s="16">
        <v>44</v>
      </c>
      <c r="Z1906" s="16">
        <v>5</v>
      </c>
      <c r="AA1906" s="16">
        <v>67</v>
      </c>
      <c r="AB1906" s="16" t="s">
        <v>455</v>
      </c>
      <c r="AC1906" s="16" t="s">
        <v>455</v>
      </c>
      <c r="AD1906" s="16" t="s">
        <v>455</v>
      </c>
    </row>
    <row r="1907" spans="1:30" s="16" customFormat="1" ht="14.25" customHeight="1">
      <c r="A1907" s="16">
        <v>6002</v>
      </c>
      <c r="B1907" s="16">
        <v>6002</v>
      </c>
      <c r="C1907" s="3">
        <v>41400</v>
      </c>
      <c r="D1907" s="3">
        <v>41445</v>
      </c>
      <c r="E1907" s="16" t="s">
        <v>1307</v>
      </c>
      <c r="F1907" s="16" t="s">
        <v>1308</v>
      </c>
      <c r="G1907" s="16" t="s">
        <v>13783</v>
      </c>
      <c r="H1907" s="16" t="s">
        <v>19972</v>
      </c>
      <c r="I1907" s="3">
        <v>41407</v>
      </c>
      <c r="J1907" s="16" t="s">
        <v>18217</v>
      </c>
      <c r="K1907" s="16" t="s">
        <v>18221</v>
      </c>
      <c r="L1907" s="16" t="s">
        <v>18219</v>
      </c>
      <c r="M1907" s="16" t="s">
        <v>18220</v>
      </c>
      <c r="N1907" s="16" t="s">
        <v>20108</v>
      </c>
      <c r="O1907" s="16" t="s">
        <v>20051</v>
      </c>
      <c r="P1907" s="16">
        <v>41453</v>
      </c>
      <c r="Q1907" s="28" t="s">
        <v>455</v>
      </c>
      <c r="R1907" s="16" t="s">
        <v>19973</v>
      </c>
      <c r="S1907" s="16" t="s">
        <v>17908</v>
      </c>
      <c r="T1907" s="16" t="s">
        <v>3997</v>
      </c>
      <c r="U1907" s="16" t="s">
        <v>20109</v>
      </c>
      <c r="V1907" s="16">
        <v>18</v>
      </c>
      <c r="W1907" s="16">
        <v>5</v>
      </c>
      <c r="X1907" s="16">
        <v>32</v>
      </c>
      <c r="Y1907" s="16">
        <v>44</v>
      </c>
      <c r="Z1907" s="16">
        <v>5</v>
      </c>
      <c r="AA1907" s="16">
        <v>52</v>
      </c>
      <c r="AB1907" s="16" t="s">
        <v>455</v>
      </c>
      <c r="AC1907" s="16" t="s">
        <v>455</v>
      </c>
      <c r="AD1907" s="16" t="s">
        <v>455</v>
      </c>
    </row>
    <row r="1908" spans="1:30" s="16" customFormat="1" ht="14.25" customHeight="1">
      <c r="A1908" s="16">
        <v>6003</v>
      </c>
      <c r="B1908" s="16">
        <v>6003</v>
      </c>
      <c r="C1908" s="3">
        <v>41400</v>
      </c>
      <c r="D1908" s="3">
        <v>41445</v>
      </c>
      <c r="E1908" s="16" t="s">
        <v>1307</v>
      </c>
      <c r="F1908" s="16" t="s">
        <v>1308</v>
      </c>
      <c r="G1908" s="16" t="s">
        <v>13783</v>
      </c>
      <c r="H1908" s="16" t="s">
        <v>19974</v>
      </c>
      <c r="I1908" s="3">
        <v>41407</v>
      </c>
      <c r="J1908" s="16" t="s">
        <v>18217</v>
      </c>
      <c r="K1908" s="16" t="s">
        <v>18222</v>
      </c>
      <c r="L1908" s="16" t="s">
        <v>18219</v>
      </c>
      <c r="M1908" s="16">
        <v>3891357097</v>
      </c>
      <c r="N1908" s="16" t="s">
        <v>20110</v>
      </c>
      <c r="O1908" s="16" t="s">
        <v>20111</v>
      </c>
      <c r="P1908" s="3">
        <v>41453</v>
      </c>
      <c r="Q1908" s="28" t="s">
        <v>455</v>
      </c>
      <c r="R1908" s="16" t="s">
        <v>19975</v>
      </c>
      <c r="S1908" s="16" t="s">
        <v>17909</v>
      </c>
      <c r="T1908" s="16" t="s">
        <v>3997</v>
      </c>
      <c r="U1908" s="16" t="s">
        <v>20112</v>
      </c>
      <c r="V1908" s="16">
        <v>15</v>
      </c>
      <c r="W1908" s="16">
        <v>6</v>
      </c>
      <c r="X1908" s="16">
        <v>38</v>
      </c>
      <c r="Y1908" s="16">
        <v>44</v>
      </c>
      <c r="Z1908" s="16">
        <v>6</v>
      </c>
      <c r="AA1908" s="16">
        <v>8</v>
      </c>
      <c r="AB1908" s="16" t="s">
        <v>455</v>
      </c>
      <c r="AC1908" s="16" t="s">
        <v>455</v>
      </c>
      <c r="AD1908" s="16" t="s">
        <v>455</v>
      </c>
    </row>
    <row r="1909" spans="1:30" s="16" customFormat="1" ht="14.25" customHeight="1">
      <c r="A1909" s="16">
        <v>6010</v>
      </c>
      <c r="B1909" s="16">
        <v>6010</v>
      </c>
      <c r="C1909" s="3">
        <v>41400</v>
      </c>
      <c r="D1909" s="3">
        <v>41445</v>
      </c>
      <c r="E1909" s="16" t="s">
        <v>1307</v>
      </c>
      <c r="F1909" s="16" t="s">
        <v>1308</v>
      </c>
      <c r="G1909" s="16" t="s">
        <v>8122</v>
      </c>
      <c r="H1909" s="16" t="s">
        <v>19976</v>
      </c>
      <c r="I1909" s="3">
        <v>41407</v>
      </c>
      <c r="J1909" s="16" t="s">
        <v>18223</v>
      </c>
      <c r="K1909" s="16" t="s">
        <v>18224</v>
      </c>
      <c r="L1909" s="16" t="s">
        <v>8198</v>
      </c>
      <c r="M1909" s="16" t="s">
        <v>18225</v>
      </c>
      <c r="N1909" s="16" t="s">
        <v>19977</v>
      </c>
      <c r="O1909" s="16" t="s">
        <v>7205</v>
      </c>
      <c r="P1909" s="3">
        <v>41452</v>
      </c>
      <c r="Q1909" s="28" t="s">
        <v>455</v>
      </c>
      <c r="R1909" s="16" t="s">
        <v>19978</v>
      </c>
      <c r="S1909" s="16" t="s">
        <v>17900</v>
      </c>
      <c r="T1909" s="16" t="s">
        <v>14834</v>
      </c>
      <c r="U1909" s="16" t="s">
        <v>455</v>
      </c>
      <c r="V1909" s="16">
        <v>17</v>
      </c>
      <c r="W1909" s="16">
        <v>0</v>
      </c>
      <c r="X1909" s="16">
        <v>36</v>
      </c>
      <c r="Y1909" s="16">
        <v>43</v>
      </c>
      <c r="Z1909" s="16">
        <v>40</v>
      </c>
      <c r="AA1909" s="16">
        <v>0</v>
      </c>
      <c r="AB1909" s="16" t="s">
        <v>455</v>
      </c>
      <c r="AC1909" s="16" t="s">
        <v>455</v>
      </c>
      <c r="AD1909" s="16" t="s">
        <v>455</v>
      </c>
    </row>
    <row r="1910" spans="1:30" s="16" customFormat="1" ht="14.25" customHeight="1">
      <c r="A1910" s="16">
        <v>6066</v>
      </c>
      <c r="B1910" s="16">
        <v>6066</v>
      </c>
      <c r="C1910" s="3">
        <v>41400</v>
      </c>
      <c r="D1910" s="3">
        <v>41445</v>
      </c>
      <c r="E1910" s="16" t="s">
        <v>1307</v>
      </c>
      <c r="F1910" s="16" t="s">
        <v>14084</v>
      </c>
      <c r="G1910" s="16" t="s">
        <v>8342</v>
      </c>
      <c r="H1910" s="16" t="s">
        <v>19397</v>
      </c>
      <c r="I1910" s="3">
        <v>41422</v>
      </c>
      <c r="J1910" s="16" t="s">
        <v>18226</v>
      </c>
      <c r="K1910" s="16" t="s">
        <v>18227</v>
      </c>
      <c r="L1910" s="16" t="s">
        <v>8344</v>
      </c>
      <c r="M1910" s="16" t="s">
        <v>18228</v>
      </c>
      <c r="N1910" s="16" t="s">
        <v>19398</v>
      </c>
      <c r="O1910" s="16" t="s">
        <v>14581</v>
      </c>
      <c r="P1910" s="3">
        <v>41422</v>
      </c>
      <c r="Q1910" s="28" t="s">
        <v>455</v>
      </c>
      <c r="R1910" s="16" t="s">
        <v>19399</v>
      </c>
      <c r="S1910" s="16" t="s">
        <v>17949</v>
      </c>
      <c r="T1910" s="16" t="s">
        <v>14834</v>
      </c>
      <c r="U1910" s="16" t="s">
        <v>14926</v>
      </c>
      <c r="V1910" s="16">
        <v>21</v>
      </c>
      <c r="W1910" s="16">
        <v>14</v>
      </c>
      <c r="X1910" s="16">
        <v>90</v>
      </c>
      <c r="Y1910" s="16">
        <v>46</v>
      </c>
      <c r="Z1910" s="16">
        <v>34</v>
      </c>
      <c r="AA1910" s="16">
        <v>82</v>
      </c>
      <c r="AB1910" s="16" t="s">
        <v>455</v>
      </c>
      <c r="AC1910" s="16" t="s">
        <v>455</v>
      </c>
      <c r="AD1910" s="16" t="s">
        <v>455</v>
      </c>
    </row>
    <row r="1911" spans="1:30" s="16" customFormat="1" ht="14.25" customHeight="1">
      <c r="A1911" s="16">
        <v>6067</v>
      </c>
      <c r="B1911" s="16">
        <v>6067</v>
      </c>
      <c r="C1911" s="3">
        <v>41400</v>
      </c>
      <c r="D1911" s="3">
        <v>41445</v>
      </c>
      <c r="E1911" s="16" t="s">
        <v>1307</v>
      </c>
      <c r="F1911" s="16" t="s">
        <v>14084</v>
      </c>
      <c r="G1911" s="16" t="s">
        <v>8342</v>
      </c>
      <c r="H1911" s="16" t="s">
        <v>19400</v>
      </c>
      <c r="I1911" s="3">
        <v>41422</v>
      </c>
      <c r="J1911" s="16" t="s">
        <v>18229</v>
      </c>
      <c r="K1911" s="16" t="s">
        <v>18230</v>
      </c>
      <c r="L1911" s="16" t="s">
        <v>8344</v>
      </c>
      <c r="M1911" s="16" t="s">
        <v>18231</v>
      </c>
      <c r="N1911" s="16" t="s">
        <v>19401</v>
      </c>
      <c r="O1911" s="16" t="s">
        <v>14581</v>
      </c>
      <c r="P1911" s="3">
        <v>41423</v>
      </c>
      <c r="Q1911" s="28" t="s">
        <v>455</v>
      </c>
      <c r="R1911" s="16" t="s">
        <v>19402</v>
      </c>
      <c r="S1911" s="16" t="s">
        <v>17950</v>
      </c>
      <c r="T1911" s="16" t="s">
        <v>14834</v>
      </c>
      <c r="U1911" s="16" t="s">
        <v>14926</v>
      </c>
      <c r="V1911" s="16">
        <v>21</v>
      </c>
      <c r="W1911" s="16">
        <v>10</v>
      </c>
      <c r="X1911" s="16">
        <v>77</v>
      </c>
      <c r="Y1911" s="16">
        <v>46</v>
      </c>
      <c r="Z1911" s="16">
        <v>31</v>
      </c>
      <c r="AA1911" s="16">
        <v>50</v>
      </c>
      <c r="AB1911" s="16" t="s">
        <v>455</v>
      </c>
      <c r="AC1911" s="16" t="s">
        <v>455</v>
      </c>
      <c r="AD1911" s="16" t="s">
        <v>455</v>
      </c>
    </row>
    <row r="1912" spans="1:30" s="16" customFormat="1" ht="14.25" customHeight="1">
      <c r="A1912" s="16">
        <v>6140</v>
      </c>
      <c r="B1912" s="16">
        <v>6140</v>
      </c>
      <c r="C1912" s="3">
        <v>41400</v>
      </c>
      <c r="D1912" s="3">
        <v>41445</v>
      </c>
      <c r="E1912" s="16" t="s">
        <v>1307</v>
      </c>
      <c r="F1912" s="16" t="s">
        <v>1308</v>
      </c>
      <c r="G1912" s="16" t="s">
        <v>13816</v>
      </c>
      <c r="H1912" s="16" t="s">
        <v>18710</v>
      </c>
      <c r="I1912" s="3">
        <v>41403</v>
      </c>
      <c r="J1912" s="16" t="s">
        <v>18232</v>
      </c>
      <c r="K1912" s="16" t="s">
        <v>18233</v>
      </c>
      <c r="L1912" s="16" t="s">
        <v>18098</v>
      </c>
      <c r="M1912" s="16" t="s">
        <v>18234</v>
      </c>
      <c r="N1912" s="16" t="s">
        <v>18711</v>
      </c>
      <c r="O1912" s="16" t="s">
        <v>4884</v>
      </c>
      <c r="P1912" s="3">
        <v>41410</v>
      </c>
      <c r="Q1912" s="28" t="s">
        <v>455</v>
      </c>
      <c r="R1912" s="16" t="s">
        <v>18712</v>
      </c>
      <c r="S1912" s="16" t="s">
        <v>17953</v>
      </c>
      <c r="T1912" s="16" t="s">
        <v>14834</v>
      </c>
      <c r="U1912" s="16" t="s">
        <v>15044</v>
      </c>
      <c r="V1912" s="16">
        <v>19</v>
      </c>
      <c r="W1912" s="16">
        <v>32</v>
      </c>
      <c r="X1912" s="16">
        <v>87</v>
      </c>
      <c r="Y1912" s="16">
        <v>44</v>
      </c>
      <c r="Z1912" s="16">
        <v>5</v>
      </c>
      <c r="AA1912" s="16">
        <v>25</v>
      </c>
      <c r="AB1912" s="16" t="s">
        <v>455</v>
      </c>
      <c r="AC1912" s="16" t="s">
        <v>455</v>
      </c>
      <c r="AD1912" s="16" t="s">
        <v>455</v>
      </c>
    </row>
    <row r="1913" spans="1:30" s="16" customFormat="1" ht="14.25" customHeight="1">
      <c r="A1913" s="16">
        <v>6141</v>
      </c>
      <c r="B1913" s="16">
        <v>6141</v>
      </c>
      <c r="C1913" s="3">
        <v>41400</v>
      </c>
      <c r="D1913" s="3">
        <v>41445</v>
      </c>
      <c r="E1913" s="16" t="s">
        <v>1307</v>
      </c>
      <c r="F1913" s="16" t="s">
        <v>1308</v>
      </c>
      <c r="G1913" s="16" t="s">
        <v>13816</v>
      </c>
      <c r="H1913" s="16" t="s">
        <v>19249</v>
      </c>
      <c r="I1913" s="3">
        <v>41415</v>
      </c>
      <c r="J1913" s="16" t="s">
        <v>18235</v>
      </c>
      <c r="K1913" s="16" t="s">
        <v>18236</v>
      </c>
      <c r="L1913" s="16" t="s">
        <v>18098</v>
      </c>
      <c r="M1913" s="16" t="s">
        <v>18237</v>
      </c>
      <c r="N1913" s="16" t="s">
        <v>19250</v>
      </c>
      <c r="O1913" s="16" t="s">
        <v>4884</v>
      </c>
      <c r="P1913" s="3">
        <v>41416</v>
      </c>
      <c r="Q1913" s="28" t="s">
        <v>455</v>
      </c>
      <c r="R1913" s="16" t="s">
        <v>19251</v>
      </c>
      <c r="S1913" s="16" t="s">
        <v>17954</v>
      </c>
      <c r="T1913" s="16" t="s">
        <v>14834</v>
      </c>
      <c r="U1913" s="16" t="s">
        <v>14965</v>
      </c>
      <c r="V1913" s="16">
        <v>19</v>
      </c>
      <c r="W1913" s="16">
        <v>33</v>
      </c>
      <c r="X1913" s="16">
        <v>80</v>
      </c>
      <c r="Y1913" s="16">
        <v>44</v>
      </c>
      <c r="Z1913" s="16">
        <v>4</v>
      </c>
      <c r="AA1913" s="16">
        <v>62</v>
      </c>
      <c r="AB1913" s="16" t="s">
        <v>455</v>
      </c>
      <c r="AC1913" s="16" t="s">
        <v>455</v>
      </c>
      <c r="AD1913" s="16" t="s">
        <v>455</v>
      </c>
    </row>
    <row r="1914" spans="1:30" s="16" customFormat="1" ht="14.25" customHeight="1">
      <c r="A1914" s="16">
        <v>6142</v>
      </c>
      <c r="B1914" s="16">
        <v>6142</v>
      </c>
      <c r="C1914" s="3">
        <v>41400</v>
      </c>
      <c r="D1914" s="3">
        <v>41445</v>
      </c>
      <c r="E1914" s="16" t="s">
        <v>1307</v>
      </c>
      <c r="F1914" s="16" t="s">
        <v>1308</v>
      </c>
      <c r="G1914" s="16" t="s">
        <v>13816</v>
      </c>
      <c r="H1914" s="16" t="s">
        <v>19252</v>
      </c>
      <c r="I1914" s="3">
        <v>41403</v>
      </c>
      <c r="J1914" s="16" t="s">
        <v>18238</v>
      </c>
      <c r="K1914" s="16" t="s">
        <v>18239</v>
      </c>
      <c r="L1914" s="16" t="s">
        <v>18098</v>
      </c>
      <c r="M1914" s="16" t="s">
        <v>18240</v>
      </c>
      <c r="N1914" s="16" t="s">
        <v>19253</v>
      </c>
      <c r="O1914" s="16" t="s">
        <v>4884</v>
      </c>
      <c r="P1914" s="3">
        <v>41416</v>
      </c>
      <c r="Q1914" s="28" t="s">
        <v>455</v>
      </c>
      <c r="R1914" s="16" t="s">
        <v>19254</v>
      </c>
      <c r="S1914" s="16" t="s">
        <v>17955</v>
      </c>
      <c r="T1914" s="16" t="s">
        <v>14834</v>
      </c>
      <c r="U1914" s="16" t="s">
        <v>14965</v>
      </c>
      <c r="V1914" s="16">
        <v>19</v>
      </c>
      <c r="W1914" s="16">
        <v>32</v>
      </c>
      <c r="X1914" s="16">
        <v>52</v>
      </c>
      <c r="Y1914" s="16">
        <v>44</v>
      </c>
      <c r="Z1914" s="16">
        <v>5</v>
      </c>
      <c r="AA1914" s="16">
        <v>85</v>
      </c>
      <c r="AB1914" s="16" t="s">
        <v>455</v>
      </c>
      <c r="AC1914" s="16" t="s">
        <v>455</v>
      </c>
      <c r="AD1914" s="16" t="s">
        <v>455</v>
      </c>
    </row>
    <row r="1915" spans="1:30" s="16" customFormat="1" ht="14.25" customHeight="1">
      <c r="A1915" s="16">
        <v>6143</v>
      </c>
      <c r="B1915" s="16">
        <v>6143</v>
      </c>
      <c r="C1915" s="3">
        <v>41400</v>
      </c>
      <c r="D1915" s="3">
        <v>41445</v>
      </c>
      <c r="E1915" s="16" t="s">
        <v>1307</v>
      </c>
      <c r="F1915" s="16" t="s">
        <v>1308</v>
      </c>
      <c r="G1915" s="16" t="s">
        <v>13816</v>
      </c>
      <c r="H1915" s="16" t="s">
        <v>19255</v>
      </c>
      <c r="I1915" s="3">
        <v>41403</v>
      </c>
      <c r="J1915" s="16" t="s">
        <v>18241</v>
      </c>
      <c r="K1915" s="16" t="s">
        <v>18242</v>
      </c>
      <c r="L1915" s="16" t="s">
        <v>18243</v>
      </c>
      <c r="M1915" s="16" t="s">
        <v>18244</v>
      </c>
      <c r="N1915" s="16" t="s">
        <v>19256</v>
      </c>
      <c r="O1915" s="16" t="s">
        <v>9302</v>
      </c>
      <c r="P1915" s="3">
        <v>41416</v>
      </c>
      <c r="Q1915" s="28" t="s">
        <v>455</v>
      </c>
      <c r="R1915" s="16" t="s">
        <v>19257</v>
      </c>
      <c r="S1915" s="16" t="s">
        <v>17956</v>
      </c>
      <c r="T1915" s="16" t="s">
        <v>14834</v>
      </c>
      <c r="U1915" s="16" t="s">
        <v>15400</v>
      </c>
      <c r="V1915" s="16">
        <v>19</v>
      </c>
      <c r="W1915" s="16">
        <v>38</v>
      </c>
      <c r="X1915" s="16">
        <v>65</v>
      </c>
      <c r="Y1915" s="16">
        <v>43</v>
      </c>
      <c r="Z1915" s="16">
        <v>54</v>
      </c>
      <c r="AA1915" s="16">
        <v>13</v>
      </c>
      <c r="AB1915" s="16" t="s">
        <v>455</v>
      </c>
      <c r="AC1915" s="16" t="s">
        <v>455</v>
      </c>
      <c r="AD1915" s="16" t="s">
        <v>455</v>
      </c>
    </row>
    <row r="1916" spans="1:30" s="16" customFormat="1" ht="14.25" customHeight="1">
      <c r="A1916" s="16">
        <v>6144</v>
      </c>
      <c r="B1916" s="16">
        <v>6144</v>
      </c>
      <c r="C1916" s="3">
        <v>41400</v>
      </c>
      <c r="D1916" s="3">
        <v>41445</v>
      </c>
      <c r="E1916" s="16" t="s">
        <v>1316</v>
      </c>
      <c r="F1916" s="16" t="s">
        <v>1308</v>
      </c>
      <c r="G1916" s="16" t="s">
        <v>13816</v>
      </c>
      <c r="H1916" s="16" t="s">
        <v>455</v>
      </c>
      <c r="I1916" s="3">
        <v>41403</v>
      </c>
      <c r="J1916" s="16" t="s">
        <v>18245</v>
      </c>
      <c r="K1916" s="16" t="s">
        <v>18494</v>
      </c>
      <c r="L1916" s="16" t="s">
        <v>18098</v>
      </c>
      <c r="M1916" s="16" t="s">
        <v>18246</v>
      </c>
      <c r="N1916" s="16" t="s">
        <v>455</v>
      </c>
      <c r="O1916" s="16" t="s">
        <v>455</v>
      </c>
      <c r="P1916" s="16" t="s">
        <v>455</v>
      </c>
      <c r="Q1916" s="16" t="s">
        <v>18658</v>
      </c>
      <c r="R1916" s="16" t="s">
        <v>455</v>
      </c>
      <c r="S1916" s="16" t="s">
        <v>17957</v>
      </c>
      <c r="T1916" s="16" t="s">
        <v>14834</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4.25" customHeight="1">
      <c r="A1917" s="16">
        <v>6145</v>
      </c>
      <c r="B1917" s="16">
        <v>6145</v>
      </c>
      <c r="C1917" s="3">
        <v>41400</v>
      </c>
      <c r="D1917" s="3">
        <v>41445</v>
      </c>
      <c r="E1917" s="16" t="s">
        <v>1307</v>
      </c>
      <c r="F1917" s="16" t="s">
        <v>1308</v>
      </c>
      <c r="G1917" s="16" t="s">
        <v>13816</v>
      </c>
      <c r="H1917" s="16" t="s">
        <v>19258</v>
      </c>
      <c r="I1917" s="3">
        <v>41403</v>
      </c>
      <c r="J1917" s="16" t="s">
        <v>18247</v>
      </c>
      <c r="K1917" s="16" t="s">
        <v>18248</v>
      </c>
      <c r="L1917" s="16" t="s">
        <v>18098</v>
      </c>
      <c r="M1917" s="16" t="s">
        <v>18249</v>
      </c>
      <c r="N1917" s="16" t="s">
        <v>19259</v>
      </c>
      <c r="O1917" s="16" t="s">
        <v>8957</v>
      </c>
      <c r="P1917" s="3">
        <v>41415</v>
      </c>
      <c r="Q1917" s="28" t="s">
        <v>455</v>
      </c>
      <c r="R1917" s="16" t="s">
        <v>19260</v>
      </c>
      <c r="S1917" s="16" t="s">
        <v>17958</v>
      </c>
      <c r="T1917" s="16" t="s">
        <v>14834</v>
      </c>
      <c r="U1917" s="16" t="s">
        <v>14926</v>
      </c>
      <c r="V1917" s="16">
        <v>19</v>
      </c>
      <c r="W1917" s="16">
        <v>34</v>
      </c>
      <c r="X1917" s="16">
        <v>50</v>
      </c>
      <c r="Y1917" s="16">
        <v>44</v>
      </c>
      <c r="Z1917" s="16">
        <v>24</v>
      </c>
      <c r="AA1917" s="16">
        <v>73</v>
      </c>
      <c r="AB1917" s="16" t="s">
        <v>455</v>
      </c>
      <c r="AC1917" s="16" t="s">
        <v>455</v>
      </c>
      <c r="AD1917" s="16" t="s">
        <v>455</v>
      </c>
    </row>
    <row r="1918" spans="1:30" s="16" customFormat="1" ht="14.25" customHeight="1">
      <c r="A1918" s="16">
        <v>6146</v>
      </c>
      <c r="B1918" s="16">
        <v>6146</v>
      </c>
      <c r="C1918" s="3">
        <v>41400</v>
      </c>
      <c r="D1918" s="3">
        <v>41445</v>
      </c>
      <c r="E1918" s="16" t="s">
        <v>1307</v>
      </c>
      <c r="F1918" s="16" t="s">
        <v>1308</v>
      </c>
      <c r="G1918" s="16" t="s">
        <v>13816</v>
      </c>
      <c r="H1918" s="16" t="s">
        <v>18659</v>
      </c>
      <c r="I1918" s="3">
        <v>41404</v>
      </c>
      <c r="J1918" s="16" t="s">
        <v>18250</v>
      </c>
      <c r="K1918" s="16" t="s">
        <v>18554</v>
      </c>
      <c r="L1918" s="16" t="s">
        <v>18098</v>
      </c>
      <c r="M1918" s="16" t="s">
        <v>18251</v>
      </c>
      <c r="N1918" s="16" t="s">
        <v>18660</v>
      </c>
      <c r="O1918" s="16" t="s">
        <v>4593</v>
      </c>
      <c r="P1918" s="3">
        <v>41409</v>
      </c>
      <c r="Q1918" s="28" t="s">
        <v>455</v>
      </c>
      <c r="R1918" s="16" t="s">
        <v>18661</v>
      </c>
      <c r="S1918" s="16" t="s">
        <v>17959</v>
      </c>
      <c r="T1918" s="16" t="s">
        <v>14834</v>
      </c>
      <c r="U1918" s="16" t="s">
        <v>18662</v>
      </c>
      <c r="V1918" s="16">
        <v>19</v>
      </c>
      <c r="W1918" s="16">
        <v>32</v>
      </c>
      <c r="X1918" s="16">
        <v>44</v>
      </c>
      <c r="Y1918" s="16">
        <v>44</v>
      </c>
      <c r="Z1918" s="16">
        <v>4</v>
      </c>
      <c r="AA1918" s="16">
        <v>58</v>
      </c>
      <c r="AB1918" s="16" t="s">
        <v>455</v>
      </c>
      <c r="AC1918" s="16" t="s">
        <v>455</v>
      </c>
      <c r="AD1918" s="16" t="s">
        <v>455</v>
      </c>
    </row>
    <row r="1919" spans="1:30" s="16" customFormat="1" ht="14.25" customHeight="1">
      <c r="A1919" s="16">
        <v>6147</v>
      </c>
      <c r="B1919" s="16">
        <v>6147</v>
      </c>
      <c r="C1919" s="3">
        <v>41400</v>
      </c>
      <c r="D1919" s="3">
        <v>41445</v>
      </c>
      <c r="E1919" s="16" t="s">
        <v>1307</v>
      </c>
      <c r="F1919" s="16" t="s">
        <v>1308</v>
      </c>
      <c r="G1919" s="16" t="s">
        <v>13816</v>
      </c>
      <c r="H1919" s="16" t="s">
        <v>18713</v>
      </c>
      <c r="I1919" s="3">
        <v>41410</v>
      </c>
      <c r="J1919" s="16" t="s">
        <v>18252</v>
      </c>
      <c r="K1919" s="16" t="s">
        <v>18253</v>
      </c>
      <c r="L1919" s="16" t="s">
        <v>18098</v>
      </c>
      <c r="M1919" s="16" t="s">
        <v>18254</v>
      </c>
      <c r="N1919" s="16" t="s">
        <v>18714</v>
      </c>
      <c r="O1919" s="16" t="s">
        <v>4593</v>
      </c>
      <c r="P1919" s="3">
        <v>41411</v>
      </c>
      <c r="Q1919" s="28" t="s">
        <v>455</v>
      </c>
      <c r="R1919" s="16" t="s">
        <v>18715</v>
      </c>
      <c r="S1919" s="16" t="s">
        <v>17960</v>
      </c>
      <c r="T1919" s="16" t="s">
        <v>14834</v>
      </c>
      <c r="U1919" s="16" t="s">
        <v>18716</v>
      </c>
      <c r="V1919" s="16">
        <v>19</v>
      </c>
      <c r="W1919" s="16">
        <v>33</v>
      </c>
      <c r="X1919" s="16">
        <v>93</v>
      </c>
      <c r="Y1919" s="16">
        <v>44</v>
      </c>
      <c r="Z1919" s="16">
        <v>4</v>
      </c>
      <c r="AA1919" s="16">
        <v>88</v>
      </c>
      <c r="AB1919" s="16" t="s">
        <v>455</v>
      </c>
      <c r="AC1919" s="16" t="s">
        <v>455</v>
      </c>
      <c r="AD1919" s="16" t="s">
        <v>455</v>
      </c>
    </row>
    <row r="1920" spans="1:30" s="16" customFormat="1" ht="14.25" customHeight="1">
      <c r="A1920" s="16">
        <v>6162</v>
      </c>
      <c r="B1920" s="16">
        <v>6162</v>
      </c>
      <c r="C1920" s="3">
        <v>41400</v>
      </c>
      <c r="D1920" s="3">
        <v>41445</v>
      </c>
      <c r="E1920" s="16" t="s">
        <v>1307</v>
      </c>
      <c r="F1920" s="16" t="s">
        <v>14084</v>
      </c>
      <c r="G1920" s="16" t="s">
        <v>13780</v>
      </c>
      <c r="H1920" s="16" t="s">
        <v>20113</v>
      </c>
      <c r="I1920" s="3">
        <v>41404</v>
      </c>
      <c r="J1920" s="16" t="s">
        <v>18255</v>
      </c>
      <c r="K1920" s="16" t="s">
        <v>18256</v>
      </c>
      <c r="L1920" s="16" t="s">
        <v>18257</v>
      </c>
      <c r="M1920" s="16" t="s">
        <v>18258</v>
      </c>
      <c r="N1920" s="16" t="s">
        <v>20114</v>
      </c>
      <c r="O1920" s="16" t="s">
        <v>19359</v>
      </c>
      <c r="P1920" s="3">
        <v>41452</v>
      </c>
      <c r="Q1920" s="28" t="s">
        <v>455</v>
      </c>
      <c r="R1920" s="16" t="s">
        <v>20115</v>
      </c>
      <c r="S1920" s="16" t="s">
        <v>17905</v>
      </c>
      <c r="T1920" s="16" t="s">
        <v>14834</v>
      </c>
      <c r="U1920" s="16" t="s">
        <v>15400</v>
      </c>
      <c r="V1920" s="16">
        <v>18</v>
      </c>
      <c r="W1920" s="16">
        <v>41</v>
      </c>
      <c r="X1920" s="16">
        <v>53</v>
      </c>
      <c r="Y1920" s="16">
        <v>49</v>
      </c>
      <c r="Z1920" s="16">
        <v>56</v>
      </c>
      <c r="AA1920" s="16">
        <v>72</v>
      </c>
      <c r="AB1920" s="16" t="s">
        <v>455</v>
      </c>
      <c r="AC1920" s="16" t="s">
        <v>455</v>
      </c>
      <c r="AD1920" s="16" t="s">
        <v>455</v>
      </c>
    </row>
    <row r="1921" spans="1:30" s="16" customFormat="1" ht="14.25" customHeight="1">
      <c r="A1921" s="16">
        <v>6163</v>
      </c>
      <c r="B1921" s="16">
        <v>6163</v>
      </c>
      <c r="C1921" s="3">
        <v>41400</v>
      </c>
      <c r="D1921" s="3">
        <v>41445</v>
      </c>
      <c r="E1921" s="16" t="s">
        <v>1307</v>
      </c>
      <c r="F1921" s="16" t="s">
        <v>1308</v>
      </c>
      <c r="G1921" s="16" t="s">
        <v>13788</v>
      </c>
      <c r="H1921" s="16" t="s">
        <v>20116</v>
      </c>
      <c r="I1921" s="3">
        <v>41452</v>
      </c>
      <c r="J1921" s="16" t="s">
        <v>18259</v>
      </c>
      <c r="K1921" s="16" t="s">
        <v>18260</v>
      </c>
      <c r="L1921" s="16" t="s">
        <v>18261</v>
      </c>
      <c r="M1921" s="16" t="s">
        <v>18262</v>
      </c>
      <c r="N1921" s="16" t="s">
        <v>20117</v>
      </c>
      <c r="O1921" s="16" t="s">
        <v>7557</v>
      </c>
      <c r="P1921" s="3">
        <v>41453</v>
      </c>
      <c r="Q1921" s="28" t="s">
        <v>455</v>
      </c>
      <c r="R1921" s="16" t="s">
        <v>20118</v>
      </c>
      <c r="S1921" s="16" t="s">
        <v>17931</v>
      </c>
      <c r="T1921" s="16" t="s">
        <v>14834</v>
      </c>
      <c r="U1921" s="16" t="s">
        <v>15400</v>
      </c>
      <c r="V1921" s="16">
        <v>19</v>
      </c>
      <c r="W1921" s="16">
        <v>10</v>
      </c>
      <c r="X1921" s="16">
        <v>15</v>
      </c>
      <c r="Y1921" s="16">
        <v>41</v>
      </c>
      <c r="Z1921" s="16">
        <v>51</v>
      </c>
      <c r="AA1921" s="16">
        <v>53</v>
      </c>
      <c r="AB1921" s="16" t="s">
        <v>455</v>
      </c>
      <c r="AC1921" s="16" t="s">
        <v>455</v>
      </c>
      <c r="AD1921" s="16" t="s">
        <v>455</v>
      </c>
    </row>
    <row r="1922" spans="1:30" s="16" customFormat="1" ht="14.25" customHeight="1">
      <c r="A1922" s="16">
        <v>6166</v>
      </c>
      <c r="B1922" s="16">
        <v>6166</v>
      </c>
      <c r="C1922" s="3">
        <v>41400</v>
      </c>
      <c r="D1922" s="3">
        <v>41445</v>
      </c>
      <c r="E1922" s="16" t="s">
        <v>1307</v>
      </c>
      <c r="F1922" s="16" t="s">
        <v>1308</v>
      </c>
      <c r="G1922" s="16" t="s">
        <v>13799</v>
      </c>
      <c r="H1922" s="16" t="s">
        <v>20291</v>
      </c>
      <c r="I1922" s="3">
        <v>41407</v>
      </c>
      <c r="J1922" s="16" t="s">
        <v>18263</v>
      </c>
      <c r="K1922" s="16" t="s">
        <v>18264</v>
      </c>
      <c r="L1922" s="16" t="s">
        <v>18265</v>
      </c>
      <c r="M1922" s="16" t="s">
        <v>18266</v>
      </c>
      <c r="N1922" s="16" t="s">
        <v>20292</v>
      </c>
      <c r="O1922" s="16" t="s">
        <v>5620</v>
      </c>
      <c r="P1922" s="16">
        <v>41465</v>
      </c>
      <c r="Q1922" s="28" t="s">
        <v>455</v>
      </c>
      <c r="R1922" s="16" t="s">
        <v>20293</v>
      </c>
      <c r="S1922" s="16" t="s">
        <v>17948</v>
      </c>
      <c r="T1922" s="16" t="s">
        <v>14834</v>
      </c>
      <c r="U1922" s="16" t="s">
        <v>15044</v>
      </c>
      <c r="V1922" s="16">
        <v>17</v>
      </c>
      <c r="W1922" s="16">
        <v>45</v>
      </c>
      <c r="X1922" s="16">
        <v>34</v>
      </c>
      <c r="Y1922" s="16">
        <v>44</v>
      </c>
      <c r="Z1922" s="16">
        <v>9</v>
      </c>
      <c r="AA1922" s="16">
        <v>36</v>
      </c>
      <c r="AB1922" s="16" t="s">
        <v>455</v>
      </c>
      <c r="AC1922" s="16" t="s">
        <v>455</v>
      </c>
      <c r="AD1922" s="16" t="s">
        <v>455</v>
      </c>
    </row>
    <row r="1923" spans="1:30" s="16" customFormat="1" ht="14.25" customHeight="1">
      <c r="A1923" s="16">
        <v>6175</v>
      </c>
      <c r="B1923" s="16">
        <v>6175</v>
      </c>
      <c r="C1923" s="3">
        <v>41400</v>
      </c>
      <c r="D1923" s="3">
        <v>41419</v>
      </c>
      <c r="E1923" s="16" t="s">
        <v>1307</v>
      </c>
      <c r="F1923" s="16" t="s">
        <v>14084</v>
      </c>
      <c r="G1923" s="16" t="s">
        <v>13879</v>
      </c>
      <c r="H1923" s="16" t="s">
        <v>18717</v>
      </c>
      <c r="I1923" s="3">
        <v>41449</v>
      </c>
      <c r="J1923" s="16" t="s">
        <v>18267</v>
      </c>
      <c r="K1923" s="16" t="s">
        <v>19567</v>
      </c>
      <c r="L1923" s="16" t="s">
        <v>18268</v>
      </c>
      <c r="M1923" s="16" t="s">
        <v>18269</v>
      </c>
      <c r="N1923" s="16" t="s">
        <v>19979</v>
      </c>
      <c r="O1923" s="16" t="s">
        <v>19364</v>
      </c>
      <c r="P1923" s="3">
        <v>41450</v>
      </c>
      <c r="Q1923" s="28" t="s">
        <v>19568</v>
      </c>
      <c r="R1923" s="16" t="s">
        <v>18706</v>
      </c>
      <c r="S1923" s="16" t="s">
        <v>17990</v>
      </c>
      <c r="T1923" s="16" t="s">
        <v>14834</v>
      </c>
      <c r="U1923" s="16" t="s">
        <v>15044</v>
      </c>
      <c r="V1923" s="16">
        <v>21</v>
      </c>
      <c r="W1923" s="16">
        <v>14</v>
      </c>
      <c r="X1923" s="16">
        <v>70</v>
      </c>
      <c r="Y1923" s="16">
        <v>43</v>
      </c>
      <c r="Z1923" s="16">
        <v>33</v>
      </c>
      <c r="AA1923" s="16">
        <v>38</v>
      </c>
      <c r="AB1923" s="16" t="s">
        <v>455</v>
      </c>
      <c r="AC1923" s="16" t="s">
        <v>455</v>
      </c>
      <c r="AD1923" s="16" t="s">
        <v>455</v>
      </c>
    </row>
    <row r="1924" spans="1:30" s="16" customFormat="1" ht="14.25" customHeight="1">
      <c r="A1924" s="16">
        <v>6176</v>
      </c>
      <c r="B1924" s="16">
        <v>6176</v>
      </c>
      <c r="C1924" s="3">
        <v>41400</v>
      </c>
      <c r="D1924" s="3">
        <v>41445</v>
      </c>
      <c r="E1924" s="16" t="s">
        <v>1307</v>
      </c>
      <c r="F1924" s="16" t="s">
        <v>14084</v>
      </c>
      <c r="G1924" s="16" t="s">
        <v>13890</v>
      </c>
      <c r="H1924" s="16" t="s">
        <v>19637</v>
      </c>
      <c r="I1924" s="3">
        <v>41436</v>
      </c>
      <c r="J1924" s="16" t="s">
        <v>18319</v>
      </c>
      <c r="K1924" s="16" t="s">
        <v>18320</v>
      </c>
      <c r="L1924" s="16" t="s">
        <v>18321</v>
      </c>
      <c r="M1924" s="16" t="s">
        <v>18322</v>
      </c>
      <c r="N1924" s="16" t="s">
        <v>19638</v>
      </c>
      <c r="O1924" s="16" t="s">
        <v>19601</v>
      </c>
      <c r="P1924" s="3">
        <v>41437</v>
      </c>
      <c r="Q1924" s="28" t="s">
        <v>455</v>
      </c>
      <c r="R1924" s="16" t="s">
        <v>19639</v>
      </c>
      <c r="S1924" s="16" t="s">
        <v>17991</v>
      </c>
      <c r="T1924" s="16" t="s">
        <v>14834</v>
      </c>
      <c r="U1924" s="16" t="s">
        <v>15400</v>
      </c>
      <c r="V1924" s="16">
        <v>21</v>
      </c>
      <c r="W1924" s="16">
        <v>45</v>
      </c>
      <c r="X1924" s="16">
        <v>32</v>
      </c>
      <c r="Y1924" s="16">
        <v>42</v>
      </c>
      <c r="Z1924" s="16">
        <v>49</v>
      </c>
      <c r="AA1924" s="16">
        <v>0</v>
      </c>
      <c r="AB1924" s="16" t="s">
        <v>455</v>
      </c>
      <c r="AC1924" s="16" t="s">
        <v>455</v>
      </c>
      <c r="AD1924" s="16" t="s">
        <v>455</v>
      </c>
    </row>
    <row r="1925" spans="1:30" s="16" customFormat="1" ht="14.25" customHeight="1">
      <c r="A1925" s="16">
        <v>6177</v>
      </c>
      <c r="B1925" s="16">
        <v>6177</v>
      </c>
      <c r="C1925" s="3">
        <v>41400</v>
      </c>
      <c r="D1925" s="3">
        <v>41445</v>
      </c>
      <c r="E1925" s="16" t="s">
        <v>1307</v>
      </c>
      <c r="F1925" s="16" t="s">
        <v>14084</v>
      </c>
      <c r="G1925" s="16" t="s">
        <v>13890</v>
      </c>
      <c r="H1925" s="16" t="s">
        <v>19640</v>
      </c>
      <c r="I1925" s="3">
        <v>41436</v>
      </c>
      <c r="J1925" s="16" t="s">
        <v>18323</v>
      </c>
      <c r="K1925" s="16" t="s">
        <v>18324</v>
      </c>
      <c r="L1925" s="16" t="s">
        <v>18325</v>
      </c>
      <c r="M1925" s="16" t="s">
        <v>18326</v>
      </c>
      <c r="N1925" s="16" t="s">
        <v>19641</v>
      </c>
      <c r="O1925" s="16" t="s">
        <v>19601</v>
      </c>
      <c r="P1925" s="3">
        <v>41436</v>
      </c>
      <c r="Q1925" s="28" t="s">
        <v>455</v>
      </c>
      <c r="R1925" s="16" t="s">
        <v>19642</v>
      </c>
      <c r="S1925" s="16" t="s">
        <v>18327</v>
      </c>
      <c r="T1925" s="16" t="s">
        <v>14834</v>
      </c>
      <c r="U1925" s="16" t="s">
        <v>15400</v>
      </c>
      <c r="V1925" s="16">
        <v>21</v>
      </c>
      <c r="W1925" s="16">
        <v>45</v>
      </c>
      <c r="X1925" s="16">
        <v>72</v>
      </c>
      <c r="Y1925" s="16">
        <v>42</v>
      </c>
      <c r="Z1925" s="16">
        <v>49</v>
      </c>
      <c r="AA1925" s="16">
        <v>22</v>
      </c>
      <c r="AB1925" s="16" t="s">
        <v>455</v>
      </c>
      <c r="AC1925" s="16" t="s">
        <v>455</v>
      </c>
      <c r="AD1925" s="16" t="s">
        <v>455</v>
      </c>
    </row>
    <row r="1926" spans="1:30" s="16" customFormat="1" ht="14.25" customHeight="1">
      <c r="A1926" s="16">
        <v>6179</v>
      </c>
      <c r="B1926" s="16">
        <v>6179</v>
      </c>
      <c r="C1926" s="3">
        <v>41400</v>
      </c>
      <c r="D1926" s="3">
        <v>41445</v>
      </c>
      <c r="E1926" s="16" t="s">
        <v>1307</v>
      </c>
      <c r="F1926" s="16" t="s">
        <v>14084</v>
      </c>
      <c r="G1926" s="16" t="s">
        <v>13921</v>
      </c>
      <c r="H1926" s="16" t="s">
        <v>19643</v>
      </c>
      <c r="I1926" s="3">
        <v>41435</v>
      </c>
      <c r="J1926" s="16" t="s">
        <v>18328</v>
      </c>
      <c r="K1926" s="16" t="s">
        <v>18329</v>
      </c>
      <c r="L1926" s="16" t="s">
        <v>18330</v>
      </c>
      <c r="M1926" s="16" t="s">
        <v>18331</v>
      </c>
      <c r="N1926" s="16" t="s">
        <v>19644</v>
      </c>
      <c r="O1926" s="16" t="s">
        <v>19303</v>
      </c>
      <c r="P1926" s="3">
        <v>41435</v>
      </c>
      <c r="Q1926" s="28" t="s">
        <v>455</v>
      </c>
      <c r="R1926" s="16" t="s">
        <v>19645</v>
      </c>
      <c r="S1926" s="16" t="s">
        <v>17997</v>
      </c>
      <c r="T1926" s="16" t="s">
        <v>14834</v>
      </c>
      <c r="U1926" s="16" t="s">
        <v>15044</v>
      </c>
      <c r="V1926" s="16">
        <v>21</v>
      </c>
      <c r="W1926" s="16">
        <v>9</v>
      </c>
      <c r="X1926" s="16">
        <v>55</v>
      </c>
      <c r="Y1926" s="16">
        <v>43</v>
      </c>
      <c r="Z1926" s="16">
        <v>12</v>
      </c>
      <c r="AA1926" s="16">
        <v>92</v>
      </c>
      <c r="AB1926" s="16" t="s">
        <v>455</v>
      </c>
      <c r="AC1926" s="16" t="s">
        <v>455</v>
      </c>
      <c r="AD1926" s="16" t="s">
        <v>455</v>
      </c>
    </row>
    <row r="1927" spans="1:30" s="16" customFormat="1" ht="14.25" customHeight="1">
      <c r="A1927" s="16">
        <v>6191</v>
      </c>
      <c r="B1927" s="16">
        <v>6191</v>
      </c>
      <c r="C1927" s="3">
        <v>41400</v>
      </c>
      <c r="D1927" s="3">
        <v>41445</v>
      </c>
      <c r="E1927" s="16" t="s">
        <v>1307</v>
      </c>
      <c r="F1927" s="16" t="s">
        <v>1308</v>
      </c>
      <c r="G1927" s="16" t="s">
        <v>13852</v>
      </c>
      <c r="H1927" s="16" t="s">
        <v>19261</v>
      </c>
      <c r="I1927" s="3">
        <v>41409</v>
      </c>
      <c r="J1927" s="16" t="s">
        <v>18332</v>
      </c>
      <c r="K1927" s="16" t="s">
        <v>18333</v>
      </c>
      <c r="L1927" s="16" t="s">
        <v>18334</v>
      </c>
      <c r="M1927" s="16" t="s">
        <v>18335</v>
      </c>
      <c r="N1927" s="16" t="s">
        <v>19262</v>
      </c>
      <c r="O1927" s="16" t="s">
        <v>4593</v>
      </c>
      <c r="P1927" s="3">
        <v>41417</v>
      </c>
      <c r="Q1927" s="28" t="s">
        <v>455</v>
      </c>
      <c r="R1927" s="16" t="s">
        <v>19263</v>
      </c>
      <c r="S1927" s="16" t="s">
        <v>17981</v>
      </c>
      <c r="T1927" s="16" t="s">
        <v>3997</v>
      </c>
      <c r="U1927" s="16" t="s">
        <v>18662</v>
      </c>
      <c r="V1927" s="16">
        <v>19</v>
      </c>
      <c r="W1927" s="16">
        <v>37</v>
      </c>
      <c r="X1927" s="16">
        <v>77</v>
      </c>
      <c r="Y1927" s="16">
        <v>44</v>
      </c>
      <c r="Z1927" s="16">
        <v>39</v>
      </c>
      <c r="AA1927" s="16">
        <v>60</v>
      </c>
      <c r="AB1927" s="16" t="s">
        <v>455</v>
      </c>
      <c r="AC1927" s="16" t="s">
        <v>455</v>
      </c>
      <c r="AD1927" s="16" t="s">
        <v>455</v>
      </c>
    </row>
    <row r="1928" spans="1:30" s="16" customFormat="1" ht="14.25" customHeight="1">
      <c r="A1928" s="16">
        <v>6192</v>
      </c>
      <c r="B1928" s="16">
        <v>6192</v>
      </c>
      <c r="C1928" s="3">
        <v>41400</v>
      </c>
      <c r="D1928" s="3">
        <v>41445</v>
      </c>
      <c r="E1928" s="16" t="s">
        <v>1307</v>
      </c>
      <c r="F1928" s="16" t="s">
        <v>1308</v>
      </c>
      <c r="G1928" s="16" t="s">
        <v>13852</v>
      </c>
      <c r="H1928" s="16" t="s">
        <v>19264</v>
      </c>
      <c r="I1928" s="3">
        <v>41409</v>
      </c>
      <c r="J1928" s="16" t="s">
        <v>18336</v>
      </c>
      <c r="K1928" s="16" t="s">
        <v>18337</v>
      </c>
      <c r="L1928" s="16" t="s">
        <v>18334</v>
      </c>
      <c r="M1928" s="16" t="s">
        <v>18338</v>
      </c>
      <c r="N1928" s="16" t="s">
        <v>19265</v>
      </c>
      <c r="O1928" s="16" t="s">
        <v>4593</v>
      </c>
      <c r="P1928" s="3">
        <v>41417</v>
      </c>
      <c r="Q1928" s="28" t="s">
        <v>455</v>
      </c>
      <c r="R1928" s="16" t="s">
        <v>19266</v>
      </c>
      <c r="S1928" s="16" t="s">
        <v>17982</v>
      </c>
      <c r="T1928" s="16" t="s">
        <v>3997</v>
      </c>
      <c r="U1928" s="16" t="s">
        <v>19267</v>
      </c>
      <c r="V1928" s="16">
        <v>19</v>
      </c>
      <c r="W1928" s="16">
        <v>38</v>
      </c>
      <c r="X1928" s="16">
        <v>2</v>
      </c>
      <c r="Y1928" s="16">
        <v>44</v>
      </c>
      <c r="Z1928" s="16">
        <v>39</v>
      </c>
      <c r="AA1928" s="16">
        <v>53</v>
      </c>
      <c r="AB1928" s="16" t="s">
        <v>455</v>
      </c>
      <c r="AC1928" s="16" t="s">
        <v>455</v>
      </c>
      <c r="AD1928" s="16" t="s">
        <v>455</v>
      </c>
    </row>
    <row r="1929" spans="1:30" s="16" customFormat="1" ht="14.25" customHeight="1">
      <c r="A1929" s="16">
        <v>6193</v>
      </c>
      <c r="B1929" s="16">
        <v>6193</v>
      </c>
      <c r="C1929" s="3">
        <v>41400</v>
      </c>
      <c r="D1929" s="3">
        <v>41445</v>
      </c>
      <c r="E1929" s="16" t="s">
        <v>1307</v>
      </c>
      <c r="F1929" s="16" t="s">
        <v>1308</v>
      </c>
      <c r="G1929" s="16" t="s">
        <v>13852</v>
      </c>
      <c r="H1929" s="16" t="s">
        <v>19268</v>
      </c>
      <c r="I1929" s="3">
        <v>41409</v>
      </c>
      <c r="J1929" s="16" t="s">
        <v>18339</v>
      </c>
      <c r="K1929" s="16" t="s">
        <v>18340</v>
      </c>
      <c r="L1929" s="16" t="s">
        <v>18334</v>
      </c>
      <c r="M1929" s="16" t="s">
        <v>18341</v>
      </c>
      <c r="N1929" s="16" t="s">
        <v>19269</v>
      </c>
      <c r="O1929" s="16" t="s">
        <v>15537</v>
      </c>
      <c r="P1929" s="3">
        <v>41417</v>
      </c>
      <c r="Q1929" s="28" t="s">
        <v>455</v>
      </c>
      <c r="R1929" s="16" t="s">
        <v>19270</v>
      </c>
      <c r="S1929" s="16" t="s">
        <v>17983</v>
      </c>
      <c r="T1929" s="16" t="s">
        <v>14834</v>
      </c>
      <c r="U1929" s="16" t="s">
        <v>14926</v>
      </c>
      <c r="V1929" s="16">
        <v>19</v>
      </c>
      <c r="W1929" s="16">
        <v>37</v>
      </c>
      <c r="X1929" s="16">
        <v>60</v>
      </c>
      <c r="Y1929" s="16">
        <v>44</v>
      </c>
      <c r="Z1929" s="16">
        <v>39</v>
      </c>
      <c r="AA1929" s="16">
        <v>95</v>
      </c>
      <c r="AB1929" s="16" t="s">
        <v>455</v>
      </c>
      <c r="AC1929" s="16" t="s">
        <v>455</v>
      </c>
      <c r="AD1929" s="16" t="s">
        <v>455</v>
      </c>
    </row>
    <row r="1930" spans="1:30" s="16" customFormat="1" ht="14.25" customHeight="1">
      <c r="A1930" s="16">
        <v>6202</v>
      </c>
      <c r="B1930" s="16">
        <v>6202</v>
      </c>
      <c r="C1930" s="3">
        <v>41400</v>
      </c>
      <c r="D1930" s="3">
        <v>41445</v>
      </c>
      <c r="E1930" s="16" t="s">
        <v>1307</v>
      </c>
      <c r="F1930" s="16" t="s">
        <v>14084</v>
      </c>
      <c r="G1930" s="16" t="s">
        <v>13862</v>
      </c>
      <c r="H1930" s="16" t="s">
        <v>19319</v>
      </c>
      <c r="I1930" s="3">
        <v>41418</v>
      </c>
      <c r="J1930" s="16" t="s">
        <v>18342</v>
      </c>
      <c r="K1930" s="16" t="s">
        <v>18343</v>
      </c>
      <c r="L1930" s="16" t="s">
        <v>18344</v>
      </c>
      <c r="M1930" s="16" t="s">
        <v>18345</v>
      </c>
      <c r="N1930" s="16" t="s">
        <v>19320</v>
      </c>
      <c r="O1930" s="16" t="s">
        <v>19303</v>
      </c>
      <c r="P1930" s="3">
        <v>41421</v>
      </c>
      <c r="Q1930" s="28" t="s">
        <v>455</v>
      </c>
      <c r="R1930" s="16" t="s">
        <v>19321</v>
      </c>
      <c r="S1930" s="16" t="s">
        <v>17986</v>
      </c>
      <c r="T1930" s="16" t="s">
        <v>14834</v>
      </c>
      <c r="U1930" s="16" t="s">
        <v>15400</v>
      </c>
      <c r="V1930" s="16">
        <v>20</v>
      </c>
      <c r="W1930" s="16">
        <v>24</v>
      </c>
      <c r="X1930" s="16">
        <v>27</v>
      </c>
      <c r="Y1930" s="16">
        <v>42</v>
      </c>
      <c r="Z1930" s="16">
        <v>54</v>
      </c>
      <c r="AA1930" s="16">
        <v>0</v>
      </c>
      <c r="AB1930" s="16" t="s">
        <v>455</v>
      </c>
      <c r="AC1930" s="16" t="s">
        <v>455</v>
      </c>
      <c r="AD1930" s="16" t="s">
        <v>455</v>
      </c>
    </row>
    <row r="1931" spans="1:30" s="16" customFormat="1" ht="14.25" customHeight="1">
      <c r="A1931" s="16">
        <v>6200</v>
      </c>
      <c r="B1931" s="16">
        <v>6200</v>
      </c>
      <c r="C1931" s="3">
        <v>41400</v>
      </c>
      <c r="D1931" s="3">
        <v>41445</v>
      </c>
      <c r="E1931" s="16" t="s">
        <v>1307</v>
      </c>
      <c r="F1931" s="16" t="s">
        <v>14084</v>
      </c>
      <c r="G1931" s="16" t="s">
        <v>13862</v>
      </c>
      <c r="H1931" s="16" t="s">
        <v>19544</v>
      </c>
      <c r="I1931" s="3">
        <v>41430</v>
      </c>
      <c r="J1931" s="16" t="s">
        <v>18346</v>
      </c>
      <c r="K1931" s="16" t="s">
        <v>18347</v>
      </c>
      <c r="L1931" s="16" t="s">
        <v>18348</v>
      </c>
      <c r="M1931" s="16" t="s">
        <v>18349</v>
      </c>
      <c r="N1931" s="16" t="s">
        <v>19545</v>
      </c>
      <c r="O1931" s="16" t="s">
        <v>19569</v>
      </c>
      <c r="P1931" s="3">
        <v>41430</v>
      </c>
      <c r="Q1931" s="28" t="s">
        <v>455</v>
      </c>
      <c r="R1931" s="16" t="s">
        <v>19546</v>
      </c>
      <c r="S1931" s="16" t="s">
        <v>17985</v>
      </c>
      <c r="T1931" s="16" t="s">
        <v>14834</v>
      </c>
      <c r="U1931" s="16" t="s">
        <v>15400</v>
      </c>
      <c r="V1931" s="16">
        <v>20</v>
      </c>
      <c r="W1931" s="16">
        <v>24</v>
      </c>
      <c r="X1931" s="16">
        <v>70</v>
      </c>
      <c r="Y1931" s="16">
        <v>42</v>
      </c>
      <c r="Z1931" s="16">
        <v>53</v>
      </c>
      <c r="AA1931" s="16">
        <v>20</v>
      </c>
      <c r="AB1931" s="16" t="s">
        <v>455</v>
      </c>
      <c r="AC1931" s="16" t="s">
        <v>455</v>
      </c>
      <c r="AD1931" s="16" t="s">
        <v>455</v>
      </c>
    </row>
    <row r="1932" spans="1:30" s="16" customFormat="1" ht="14.25" customHeight="1">
      <c r="A1932" s="16">
        <v>6199</v>
      </c>
      <c r="B1932" s="16">
        <v>6199</v>
      </c>
      <c r="C1932" s="3">
        <v>41400</v>
      </c>
      <c r="D1932" s="3">
        <v>41445</v>
      </c>
      <c r="E1932" s="16" t="s">
        <v>1307</v>
      </c>
      <c r="F1932" s="16" t="s">
        <v>14084</v>
      </c>
      <c r="G1932" s="16" t="s">
        <v>13862</v>
      </c>
      <c r="H1932" s="16" t="s">
        <v>19465</v>
      </c>
      <c r="I1932" s="3">
        <v>41430</v>
      </c>
      <c r="J1932" s="16" t="s">
        <v>18350</v>
      </c>
      <c r="K1932" s="16" t="s">
        <v>18351</v>
      </c>
      <c r="L1932" s="16" t="s">
        <v>18348</v>
      </c>
      <c r="M1932" s="16" t="s">
        <v>18352</v>
      </c>
      <c r="N1932" s="16" t="s">
        <v>19547</v>
      </c>
      <c r="O1932" s="16" t="s">
        <v>19538</v>
      </c>
      <c r="P1932" s="3">
        <v>41430</v>
      </c>
      <c r="Q1932" s="28" t="s">
        <v>455</v>
      </c>
      <c r="R1932" s="16" t="s">
        <v>19466</v>
      </c>
      <c r="S1932" s="16" t="s">
        <v>17984</v>
      </c>
      <c r="T1932" s="16" t="s">
        <v>14834</v>
      </c>
      <c r="U1932" s="16" t="s">
        <v>14926</v>
      </c>
      <c r="V1932" s="16">
        <v>20</v>
      </c>
      <c r="W1932" s="16">
        <v>24</v>
      </c>
      <c r="X1932" s="16">
        <v>90</v>
      </c>
      <c r="Y1932" s="16">
        <v>42</v>
      </c>
      <c r="Z1932" s="16">
        <v>53</v>
      </c>
      <c r="AA1932" s="16">
        <v>32</v>
      </c>
      <c r="AB1932" s="16" t="s">
        <v>455</v>
      </c>
      <c r="AC1932" s="16" t="s">
        <v>455</v>
      </c>
      <c r="AD1932" s="16" t="s">
        <v>455</v>
      </c>
    </row>
    <row r="1933" spans="1:30" s="16" customFormat="1" ht="14.25" customHeight="1">
      <c r="A1933" s="16">
        <v>6207</v>
      </c>
      <c r="B1933" s="16">
        <v>6207</v>
      </c>
      <c r="C1933" s="3">
        <v>41400</v>
      </c>
      <c r="D1933" s="3">
        <v>41445</v>
      </c>
      <c r="E1933" s="16" t="s">
        <v>1316</v>
      </c>
      <c r="F1933" s="16" t="s">
        <v>14084</v>
      </c>
      <c r="G1933" s="16" t="s">
        <v>13862</v>
      </c>
      <c r="H1933" s="16" t="s">
        <v>455</v>
      </c>
      <c r="I1933" s="16" t="s">
        <v>455</v>
      </c>
      <c r="J1933" s="16" t="s">
        <v>18353</v>
      </c>
      <c r="K1933" s="16" t="s">
        <v>18354</v>
      </c>
      <c r="L1933" s="16" t="s">
        <v>18355</v>
      </c>
      <c r="M1933" s="16" t="s">
        <v>18356</v>
      </c>
      <c r="N1933" s="16" t="s">
        <v>455</v>
      </c>
      <c r="O1933" s="16" t="s">
        <v>455</v>
      </c>
      <c r="P1933" s="16" t="s">
        <v>455</v>
      </c>
      <c r="Q1933" s="28" t="s">
        <v>20240</v>
      </c>
      <c r="R1933" s="16" t="s">
        <v>455</v>
      </c>
      <c r="S1933" s="16" t="s">
        <v>17987</v>
      </c>
      <c r="T1933" s="16" t="s">
        <v>14834</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4.25" customHeight="1">
      <c r="A1934" s="16">
        <v>6208</v>
      </c>
      <c r="B1934" s="16">
        <v>6208</v>
      </c>
      <c r="C1934" s="3">
        <v>41400</v>
      </c>
      <c r="D1934" s="3">
        <v>41445</v>
      </c>
      <c r="E1934" s="16" t="s">
        <v>1307</v>
      </c>
      <c r="F1934" s="16" t="s">
        <v>14084</v>
      </c>
      <c r="G1934" s="16" t="s">
        <v>13862</v>
      </c>
      <c r="H1934" s="16" t="s">
        <v>19467</v>
      </c>
      <c r="I1934" s="3">
        <v>41429</v>
      </c>
      <c r="J1934" s="16" t="s">
        <v>18357</v>
      </c>
      <c r="K1934" s="16" t="s">
        <v>18358</v>
      </c>
      <c r="L1934" s="16" t="s">
        <v>18359</v>
      </c>
      <c r="M1934" s="16" t="s">
        <v>18360</v>
      </c>
      <c r="N1934" s="16" t="s">
        <v>19468</v>
      </c>
      <c r="O1934" s="16" t="s">
        <v>19303</v>
      </c>
      <c r="P1934" s="3">
        <v>41429</v>
      </c>
      <c r="Q1934" s="28" t="s">
        <v>455</v>
      </c>
      <c r="R1934" s="16" t="s">
        <v>19469</v>
      </c>
      <c r="S1934" s="16" t="s">
        <v>17988</v>
      </c>
      <c r="T1934" s="16" t="s">
        <v>14834</v>
      </c>
      <c r="U1934" s="16" t="s">
        <v>17564</v>
      </c>
      <c r="V1934" s="16">
        <v>20</v>
      </c>
      <c r="W1934" s="16">
        <v>25</v>
      </c>
      <c r="X1934" s="16">
        <v>17</v>
      </c>
      <c r="Y1934" s="16">
        <v>42</v>
      </c>
      <c r="Z1934" s="16">
        <v>54</v>
      </c>
      <c r="AA1934" s="16">
        <v>98</v>
      </c>
      <c r="AB1934" s="16" t="s">
        <v>455</v>
      </c>
      <c r="AC1934" s="16" t="s">
        <v>455</v>
      </c>
      <c r="AD1934" s="16" t="s">
        <v>455</v>
      </c>
    </row>
    <row r="1935" spans="1:30" s="16" customFormat="1" ht="14.25" customHeight="1">
      <c r="A1935" s="16">
        <v>6241</v>
      </c>
      <c r="B1935" s="16">
        <v>6241</v>
      </c>
      <c r="C1935" s="3">
        <v>41400</v>
      </c>
      <c r="D1935" s="3">
        <v>41445</v>
      </c>
      <c r="E1935" s="16" t="s">
        <v>1307</v>
      </c>
      <c r="F1935" s="16" t="s">
        <v>1308</v>
      </c>
      <c r="G1935" s="16" t="s">
        <v>2400</v>
      </c>
      <c r="H1935" s="16" t="s">
        <v>20119</v>
      </c>
      <c r="I1935" s="3">
        <v>41409</v>
      </c>
      <c r="J1935" s="16" t="s">
        <v>18361</v>
      </c>
      <c r="K1935" s="16" t="s">
        <v>18362</v>
      </c>
      <c r="L1935" s="16" t="s">
        <v>4498</v>
      </c>
      <c r="M1935" s="16" t="s">
        <v>18363</v>
      </c>
      <c r="N1935" s="16" t="s">
        <v>20120</v>
      </c>
      <c r="O1935" s="16" t="s">
        <v>20121</v>
      </c>
      <c r="P1935" s="3">
        <v>41453</v>
      </c>
      <c r="Q1935" s="28" t="s">
        <v>455</v>
      </c>
      <c r="R1935" s="16" t="s">
        <v>20122</v>
      </c>
      <c r="S1935" s="16" t="s">
        <v>17901</v>
      </c>
      <c r="T1935" s="16" t="s">
        <v>14834</v>
      </c>
      <c r="U1935" s="16" t="s">
        <v>17564</v>
      </c>
      <c r="V1935" s="16">
        <v>19</v>
      </c>
      <c r="W1935" s="16">
        <v>26</v>
      </c>
      <c r="X1935" s="16">
        <v>12</v>
      </c>
      <c r="Y1935" s="16">
        <v>42</v>
      </c>
      <c r="Z1935" s="16">
        <v>13</v>
      </c>
      <c r="AA1935" s="16">
        <v>10</v>
      </c>
      <c r="AB1935" s="16" t="s">
        <v>455</v>
      </c>
      <c r="AC1935" s="16" t="s">
        <v>455</v>
      </c>
      <c r="AD1935" s="16" t="s">
        <v>455</v>
      </c>
    </row>
    <row r="1936" spans="1:30" s="16" customFormat="1" ht="14.25" customHeight="1">
      <c r="A1936" s="16">
        <v>6242</v>
      </c>
      <c r="B1936" s="16">
        <v>6242</v>
      </c>
      <c r="C1936" s="3">
        <v>41400</v>
      </c>
      <c r="D1936" s="3">
        <v>41445</v>
      </c>
      <c r="E1936" s="16" t="s">
        <v>1307</v>
      </c>
      <c r="F1936" s="16" t="s">
        <v>1308</v>
      </c>
      <c r="G1936" s="16" t="s">
        <v>2400</v>
      </c>
      <c r="H1936" s="16" t="s">
        <v>20123</v>
      </c>
      <c r="I1936" s="3">
        <v>41409</v>
      </c>
      <c r="J1936" s="16" t="s">
        <v>18364</v>
      </c>
      <c r="K1936" s="16" t="s">
        <v>18365</v>
      </c>
      <c r="L1936" s="16" t="s">
        <v>4498</v>
      </c>
      <c r="M1936" s="16" t="s">
        <v>18363</v>
      </c>
      <c r="N1936" s="16" t="s">
        <v>20550</v>
      </c>
      <c r="O1936" s="16" t="s">
        <v>17702</v>
      </c>
      <c r="P1936" s="16">
        <v>41512</v>
      </c>
      <c r="Q1936" s="28" t="s">
        <v>455</v>
      </c>
      <c r="R1936" s="16" t="s">
        <v>20124</v>
      </c>
      <c r="S1936" s="16" t="s">
        <v>17902</v>
      </c>
      <c r="T1936" s="16" t="s">
        <v>14834</v>
      </c>
      <c r="U1936" s="16" t="s">
        <v>14926</v>
      </c>
      <c r="V1936" s="16">
        <v>19</v>
      </c>
      <c r="W1936" s="16">
        <v>32</v>
      </c>
      <c r="X1936" s="16">
        <v>11</v>
      </c>
      <c r="Y1936" s="16">
        <v>42</v>
      </c>
      <c r="Z1936" s="16">
        <v>16</v>
      </c>
      <c r="AA1936" s="16">
        <v>17</v>
      </c>
      <c r="AB1936" s="16" t="s">
        <v>455</v>
      </c>
      <c r="AC1936" s="16" t="s">
        <v>455</v>
      </c>
      <c r="AD1936" s="16" t="s">
        <v>455</v>
      </c>
    </row>
    <row r="1937" spans="1:30" s="16" customFormat="1" ht="14.25" customHeight="1">
      <c r="A1937" s="16">
        <v>6248</v>
      </c>
      <c r="B1937" s="16">
        <v>6248</v>
      </c>
      <c r="C1937" s="3">
        <v>41400</v>
      </c>
      <c r="D1937" s="3">
        <v>41445</v>
      </c>
      <c r="E1937" s="16" t="s">
        <v>1307</v>
      </c>
      <c r="F1937" s="16" t="s">
        <v>1308</v>
      </c>
      <c r="G1937" s="16" t="s">
        <v>1666</v>
      </c>
      <c r="H1937" s="16" t="s">
        <v>19754</v>
      </c>
      <c r="I1937" s="3">
        <v>41408</v>
      </c>
      <c r="J1937" s="16" t="s">
        <v>18366</v>
      </c>
      <c r="K1937" s="16" t="s">
        <v>18367</v>
      </c>
      <c r="L1937" s="16" t="s">
        <v>4308</v>
      </c>
      <c r="M1937" s="16" t="s">
        <v>18368</v>
      </c>
      <c r="N1937" s="16" t="s">
        <v>19755</v>
      </c>
      <c r="O1937" s="16" t="s">
        <v>3837</v>
      </c>
      <c r="P1937" s="3">
        <v>41444</v>
      </c>
      <c r="Q1937" s="28" t="s">
        <v>455</v>
      </c>
      <c r="R1937" s="16" t="s">
        <v>19756</v>
      </c>
      <c r="S1937" s="16" t="s">
        <v>17936</v>
      </c>
      <c r="T1937" s="16" t="s">
        <v>14834</v>
      </c>
      <c r="U1937" s="16" t="s">
        <v>19757</v>
      </c>
      <c r="V1937" s="16">
        <v>15</v>
      </c>
      <c r="W1937" s="16">
        <v>47</v>
      </c>
      <c r="X1937" s="16">
        <v>75</v>
      </c>
      <c r="Y1937" s="16">
        <v>43</v>
      </c>
      <c r="Z1937" s="16">
        <v>18</v>
      </c>
      <c r="AA1937" s="16">
        <v>42</v>
      </c>
      <c r="AB1937" s="16" t="s">
        <v>455</v>
      </c>
      <c r="AC1937" s="16" t="s">
        <v>455</v>
      </c>
      <c r="AD1937" s="16" t="s">
        <v>455</v>
      </c>
    </row>
    <row r="1938" spans="1:30" s="16" customFormat="1" ht="14.25" customHeight="1">
      <c r="A1938" s="16">
        <v>6250</v>
      </c>
      <c r="B1938" s="16">
        <v>6250</v>
      </c>
      <c r="C1938" s="3">
        <v>41400</v>
      </c>
      <c r="D1938" s="3">
        <v>41445</v>
      </c>
      <c r="E1938" s="16" t="s">
        <v>1307</v>
      </c>
      <c r="F1938" s="16" t="s">
        <v>1308</v>
      </c>
      <c r="G1938" s="16" t="s">
        <v>1666</v>
      </c>
      <c r="H1938" s="16" t="s">
        <v>20125</v>
      </c>
      <c r="I1938" s="3">
        <v>41408</v>
      </c>
      <c r="J1938" s="16" t="s">
        <v>18369</v>
      </c>
      <c r="K1938" s="16" t="s">
        <v>18370</v>
      </c>
      <c r="L1938" s="16" t="s">
        <v>4308</v>
      </c>
      <c r="M1938" s="16" t="s">
        <v>18371</v>
      </c>
      <c r="N1938" s="16" t="s">
        <v>20126</v>
      </c>
      <c r="O1938" s="16" t="s">
        <v>19671</v>
      </c>
      <c r="P1938" s="3">
        <v>41453</v>
      </c>
      <c r="Q1938" s="28" t="s">
        <v>455</v>
      </c>
      <c r="R1938" s="16" t="s">
        <v>20127</v>
      </c>
      <c r="S1938" s="16" t="s">
        <v>17937</v>
      </c>
      <c r="T1938" s="16" t="s">
        <v>14834</v>
      </c>
      <c r="U1938" s="16" t="s">
        <v>18318</v>
      </c>
      <c r="V1938" s="16">
        <v>15</v>
      </c>
      <c r="W1938" s="16">
        <v>49</v>
      </c>
      <c r="X1938" s="16">
        <v>42</v>
      </c>
      <c r="Y1938" s="16">
        <v>43</v>
      </c>
      <c r="Z1938" s="16">
        <v>17</v>
      </c>
      <c r="AA1938" s="16">
        <v>49</v>
      </c>
      <c r="AB1938" s="16" t="s">
        <v>455</v>
      </c>
      <c r="AC1938" s="16" t="s">
        <v>455</v>
      </c>
      <c r="AD1938" s="16" t="s">
        <v>455</v>
      </c>
    </row>
    <row r="1939" spans="1:30" s="16" customFormat="1" ht="14.25" customHeight="1">
      <c r="A1939" s="16">
        <v>6252</v>
      </c>
      <c r="B1939" s="16">
        <v>6252</v>
      </c>
      <c r="C1939" s="3">
        <v>41400</v>
      </c>
      <c r="D1939" s="3">
        <v>41445</v>
      </c>
      <c r="E1939" s="16" t="s">
        <v>1307</v>
      </c>
      <c r="F1939" s="16" t="s">
        <v>1308</v>
      </c>
      <c r="G1939" s="16" t="s">
        <v>1666</v>
      </c>
      <c r="H1939" s="16" t="s">
        <v>19690</v>
      </c>
      <c r="I1939" s="3">
        <v>41408</v>
      </c>
      <c r="J1939" s="16" t="s">
        <v>18372</v>
      </c>
      <c r="K1939" s="16" t="s">
        <v>18373</v>
      </c>
      <c r="L1939" s="16" t="s">
        <v>4308</v>
      </c>
      <c r="M1939" s="16" t="s">
        <v>18374</v>
      </c>
      <c r="N1939" s="16" t="s">
        <v>19758</v>
      </c>
      <c r="O1939" s="16" t="s">
        <v>3837</v>
      </c>
      <c r="P1939" s="3">
        <v>41443</v>
      </c>
      <c r="Q1939" s="28" t="s">
        <v>455</v>
      </c>
      <c r="R1939" s="16" t="s">
        <v>19691</v>
      </c>
      <c r="S1939" s="16" t="s">
        <v>17938</v>
      </c>
      <c r="T1939" s="16" t="s">
        <v>14834</v>
      </c>
      <c r="U1939" s="16" t="s">
        <v>14926</v>
      </c>
      <c r="V1939" s="16">
        <v>19</v>
      </c>
      <c r="W1939" s="16">
        <v>49</v>
      </c>
      <c r="X1939" s="16">
        <v>20</v>
      </c>
      <c r="Y1939" s="16">
        <v>43</v>
      </c>
      <c r="Z1939" s="16">
        <v>19</v>
      </c>
      <c r="AA1939" s="16">
        <v>2</v>
      </c>
      <c r="AB1939" s="16" t="s">
        <v>455</v>
      </c>
      <c r="AC1939" s="16" t="s">
        <v>455</v>
      </c>
      <c r="AD1939" s="16" t="s">
        <v>455</v>
      </c>
    </row>
    <row r="1940" spans="1:30" s="16" customFormat="1" ht="14.25" customHeight="1">
      <c r="A1940" s="16">
        <v>6253</v>
      </c>
      <c r="B1940" s="16">
        <v>6253</v>
      </c>
      <c r="C1940" s="3">
        <v>41400</v>
      </c>
      <c r="D1940" s="3">
        <v>41445</v>
      </c>
      <c r="E1940" s="16" t="s">
        <v>1307</v>
      </c>
      <c r="F1940" s="16" t="s">
        <v>1308</v>
      </c>
      <c r="G1940" s="16" t="s">
        <v>1666</v>
      </c>
      <c r="H1940" s="16" t="s">
        <v>19646</v>
      </c>
      <c r="I1940" s="3">
        <v>41408</v>
      </c>
      <c r="J1940" s="16" t="s">
        <v>18375</v>
      </c>
      <c r="K1940" s="16" t="s">
        <v>18376</v>
      </c>
      <c r="L1940" s="16" t="s">
        <v>4308</v>
      </c>
      <c r="M1940" s="16" t="s">
        <v>18368</v>
      </c>
      <c r="N1940" s="16" t="s">
        <v>19692</v>
      </c>
      <c r="O1940" s="16" t="s">
        <v>1844</v>
      </c>
      <c r="P1940" s="3">
        <v>41438</v>
      </c>
      <c r="Q1940" s="28" t="s">
        <v>455</v>
      </c>
      <c r="R1940" s="16" t="s">
        <v>19647</v>
      </c>
      <c r="S1940" s="16" t="s">
        <v>17939</v>
      </c>
      <c r="T1940" s="16" t="s">
        <v>14834</v>
      </c>
      <c r="U1940" s="16" t="s">
        <v>15400</v>
      </c>
      <c r="V1940" s="16">
        <v>15</v>
      </c>
      <c r="W1940" s="16">
        <v>48</v>
      </c>
      <c r="X1940" s="16">
        <v>25</v>
      </c>
      <c r="Y1940" s="16">
        <v>43</v>
      </c>
      <c r="Z1940" s="16">
        <v>18</v>
      </c>
      <c r="AA1940" s="16">
        <v>77</v>
      </c>
      <c r="AB1940" s="16" t="s">
        <v>455</v>
      </c>
      <c r="AC1940" s="16" t="s">
        <v>455</v>
      </c>
      <c r="AD1940" s="16" t="s">
        <v>455</v>
      </c>
    </row>
    <row r="1941" spans="1:30" s="16" customFormat="1" ht="14.25" customHeight="1">
      <c r="A1941" s="16">
        <v>6255</v>
      </c>
      <c r="B1941" s="16">
        <v>6255</v>
      </c>
      <c r="C1941" s="3">
        <v>41400</v>
      </c>
      <c r="D1941" s="3">
        <v>41445</v>
      </c>
      <c r="E1941" s="16" t="s">
        <v>1307</v>
      </c>
      <c r="F1941" s="16" t="s">
        <v>1308</v>
      </c>
      <c r="G1941" s="16" t="s">
        <v>1666</v>
      </c>
      <c r="H1941" s="16" t="s">
        <v>19648</v>
      </c>
      <c r="I1941" s="3">
        <v>41408</v>
      </c>
      <c r="J1941" s="16" t="s">
        <v>18377</v>
      </c>
      <c r="K1941" s="16" t="s">
        <v>18378</v>
      </c>
      <c r="L1941" s="16" t="s">
        <v>4308</v>
      </c>
      <c r="M1941" s="16" t="s">
        <v>18371</v>
      </c>
      <c r="N1941" s="16" t="s">
        <v>19649</v>
      </c>
      <c r="O1941" s="16" t="s">
        <v>1844</v>
      </c>
      <c r="P1941" s="3">
        <v>41437</v>
      </c>
      <c r="Q1941" s="28" t="s">
        <v>455</v>
      </c>
      <c r="R1941" s="16" t="s">
        <v>19650</v>
      </c>
      <c r="S1941" s="16" t="s">
        <v>17940</v>
      </c>
      <c r="T1941" s="16" t="s">
        <v>14834</v>
      </c>
      <c r="U1941" s="16" t="s">
        <v>15400</v>
      </c>
      <c r="V1941" s="16">
        <v>15</v>
      </c>
      <c r="W1941" s="16">
        <v>47</v>
      </c>
      <c r="X1941" s="16">
        <v>73</v>
      </c>
      <c r="Y1941" s="16">
        <v>43</v>
      </c>
      <c r="Z1941" s="16">
        <v>18</v>
      </c>
      <c r="AA1941" s="16">
        <v>82</v>
      </c>
      <c r="AB1941" s="16" t="s">
        <v>455</v>
      </c>
      <c r="AC1941" s="16" t="s">
        <v>455</v>
      </c>
      <c r="AD1941" s="16" t="s">
        <v>455</v>
      </c>
    </row>
    <row r="1942" spans="1:30" s="16" customFormat="1" ht="14.25" customHeight="1">
      <c r="A1942" s="16">
        <v>6257</v>
      </c>
      <c r="B1942" s="16">
        <v>6257</v>
      </c>
      <c r="C1942" s="3">
        <v>41400</v>
      </c>
      <c r="D1942" s="3">
        <v>41445</v>
      </c>
      <c r="E1942" s="16" t="s">
        <v>1307</v>
      </c>
      <c r="F1942" s="16" t="s">
        <v>1308</v>
      </c>
      <c r="G1942" s="16" t="s">
        <v>1666</v>
      </c>
      <c r="H1942" s="16" t="s">
        <v>19570</v>
      </c>
      <c r="I1942" s="3">
        <v>41408</v>
      </c>
      <c r="J1942" s="16" t="s">
        <v>18379</v>
      </c>
      <c r="K1942" s="16" t="s">
        <v>18380</v>
      </c>
      <c r="L1942" s="16" t="s">
        <v>4308</v>
      </c>
      <c r="M1942" s="16" t="s">
        <v>18371</v>
      </c>
      <c r="N1942" s="16" t="s">
        <v>19651</v>
      </c>
      <c r="O1942" s="16" t="s">
        <v>1844</v>
      </c>
      <c r="P1942" s="3">
        <v>41436</v>
      </c>
      <c r="Q1942" s="28" t="s">
        <v>455</v>
      </c>
      <c r="R1942" s="16" t="s">
        <v>19571</v>
      </c>
      <c r="S1942" s="16" t="s">
        <v>17941</v>
      </c>
      <c r="T1942" s="16" t="s">
        <v>14834</v>
      </c>
      <c r="U1942" s="16" t="s">
        <v>17564</v>
      </c>
      <c r="V1942" s="16">
        <v>15</v>
      </c>
      <c r="W1942" s="16">
        <v>46</v>
      </c>
      <c r="X1942" s="16">
        <v>78</v>
      </c>
      <c r="Y1942" s="16">
        <v>43</v>
      </c>
      <c r="Z1942" s="16">
        <v>19</v>
      </c>
      <c r="AA1942" s="16">
        <v>27</v>
      </c>
      <c r="AB1942" s="16" t="s">
        <v>455</v>
      </c>
      <c r="AC1942" s="16" t="s">
        <v>455</v>
      </c>
      <c r="AD1942" s="16" t="s">
        <v>455</v>
      </c>
    </row>
    <row r="1943" spans="1:30" s="16" customFormat="1" ht="14.25" customHeight="1">
      <c r="A1943" s="16">
        <v>6258</v>
      </c>
      <c r="B1943" s="16">
        <v>6258</v>
      </c>
      <c r="C1943" s="3">
        <v>41400</v>
      </c>
      <c r="D1943" s="3">
        <v>41445</v>
      </c>
      <c r="E1943" s="16" t="s">
        <v>1307</v>
      </c>
      <c r="F1943" s="16" t="s">
        <v>1308</v>
      </c>
      <c r="G1943" s="16" t="s">
        <v>1666</v>
      </c>
      <c r="H1943" s="16" t="s">
        <v>19812</v>
      </c>
      <c r="I1943" s="3">
        <v>41408</v>
      </c>
      <c r="J1943" s="16" t="s">
        <v>18381</v>
      </c>
      <c r="K1943" s="16" t="s">
        <v>18382</v>
      </c>
      <c r="L1943" s="16" t="s">
        <v>4308</v>
      </c>
      <c r="M1943" s="16" t="s">
        <v>18383</v>
      </c>
      <c r="N1943" s="16" t="s">
        <v>19813</v>
      </c>
      <c r="O1943" s="16" t="s">
        <v>11508</v>
      </c>
      <c r="P1943" s="3">
        <v>41444</v>
      </c>
      <c r="Q1943" s="28" t="s">
        <v>455</v>
      </c>
      <c r="R1943" s="16" t="s">
        <v>19814</v>
      </c>
      <c r="S1943" s="16" t="s">
        <v>17942</v>
      </c>
      <c r="T1943" s="16" t="s">
        <v>14834</v>
      </c>
      <c r="U1943" s="16" t="s">
        <v>15968</v>
      </c>
      <c r="V1943" s="16">
        <v>15</v>
      </c>
      <c r="W1943" s="16">
        <v>47</v>
      </c>
      <c r="X1943" s="16">
        <v>97</v>
      </c>
      <c r="Y1943" s="16">
        <v>43</v>
      </c>
      <c r="Z1943" s="16">
        <v>18</v>
      </c>
      <c r="AA1943" s="16">
        <v>17</v>
      </c>
      <c r="AB1943" s="16" t="s">
        <v>455</v>
      </c>
      <c r="AC1943" s="16" t="s">
        <v>455</v>
      </c>
      <c r="AD1943" s="16" t="s">
        <v>455</v>
      </c>
    </row>
    <row r="1944" spans="1:30" s="16" customFormat="1" ht="14.25" customHeight="1">
      <c r="A1944" s="16">
        <v>6259</v>
      </c>
      <c r="B1944" s="16">
        <v>6259</v>
      </c>
      <c r="C1944" s="3">
        <v>41400</v>
      </c>
      <c r="D1944" s="3">
        <v>41445</v>
      </c>
      <c r="E1944" s="16" t="s">
        <v>1307</v>
      </c>
      <c r="F1944" s="16" t="s">
        <v>1308</v>
      </c>
      <c r="G1944" s="16" t="s">
        <v>1666</v>
      </c>
      <c r="H1944" s="16" t="s">
        <v>19815</v>
      </c>
      <c r="I1944" s="3">
        <v>41444</v>
      </c>
      <c r="J1944" s="16" t="s">
        <v>18384</v>
      </c>
      <c r="K1944" s="16" t="s">
        <v>18385</v>
      </c>
      <c r="L1944" s="16" t="s">
        <v>4308</v>
      </c>
      <c r="M1944" s="16" t="s">
        <v>18368</v>
      </c>
      <c r="N1944" s="16" t="s">
        <v>19816</v>
      </c>
      <c r="O1944" s="16" t="s">
        <v>3837</v>
      </c>
      <c r="P1944" s="3">
        <v>41446</v>
      </c>
      <c r="Q1944" s="28" t="s">
        <v>455</v>
      </c>
      <c r="R1944" s="16" t="s">
        <v>19817</v>
      </c>
      <c r="S1944" s="16" t="s">
        <v>17943</v>
      </c>
      <c r="T1944" s="16" t="s">
        <v>14834</v>
      </c>
      <c r="U1944" s="16" t="s">
        <v>17845</v>
      </c>
      <c r="V1944" s="16">
        <v>16</v>
      </c>
      <c r="W1944" s="16">
        <v>0</v>
      </c>
      <c r="X1944" s="16">
        <v>20</v>
      </c>
      <c r="Y1944" s="16">
        <v>43</v>
      </c>
      <c r="Z1944" s="16">
        <v>31</v>
      </c>
      <c r="AA1944" s="16">
        <v>77</v>
      </c>
      <c r="AB1944" s="16" t="s">
        <v>455</v>
      </c>
      <c r="AC1944" s="16" t="s">
        <v>455</v>
      </c>
      <c r="AD1944" s="16" t="s">
        <v>455</v>
      </c>
    </row>
    <row r="1945" spans="1:30" s="16" customFormat="1" ht="14.25" customHeight="1">
      <c r="A1945" s="16">
        <v>6261</v>
      </c>
      <c r="B1945" s="16">
        <v>6261</v>
      </c>
      <c r="C1945" s="3">
        <v>41400</v>
      </c>
      <c r="D1945" s="3">
        <v>41445</v>
      </c>
      <c r="E1945" s="16" t="s">
        <v>1307</v>
      </c>
      <c r="F1945" s="16" t="s">
        <v>1308</v>
      </c>
      <c r="G1945" s="16" t="s">
        <v>1666</v>
      </c>
      <c r="H1945" s="16" t="s">
        <v>20128</v>
      </c>
      <c r="I1945" s="3">
        <v>41408</v>
      </c>
      <c r="J1945" s="16" t="s">
        <v>18386</v>
      </c>
      <c r="K1945" s="16" t="s">
        <v>18387</v>
      </c>
      <c r="L1945" s="16" t="s">
        <v>4308</v>
      </c>
      <c r="M1945" s="16" t="s">
        <v>18383</v>
      </c>
      <c r="N1945" s="16" t="s">
        <v>20129</v>
      </c>
      <c r="O1945" s="16" t="s">
        <v>19671</v>
      </c>
      <c r="P1945" s="3">
        <v>41453</v>
      </c>
      <c r="Q1945" s="28" t="s">
        <v>455</v>
      </c>
      <c r="R1945" s="16" t="s">
        <v>20130</v>
      </c>
      <c r="S1945" s="16" t="s">
        <v>17944</v>
      </c>
      <c r="T1945" s="16" t="s">
        <v>14834</v>
      </c>
      <c r="U1945" s="16" t="s">
        <v>17564</v>
      </c>
      <c r="V1945" s="16">
        <v>16</v>
      </c>
      <c r="W1945" s="16">
        <v>2</v>
      </c>
      <c r="X1945" s="16">
        <v>51</v>
      </c>
      <c r="Y1945" s="16">
        <v>43</v>
      </c>
      <c r="Z1945" s="16">
        <v>16</v>
      </c>
      <c r="AA1945" s="16">
        <v>38</v>
      </c>
      <c r="AB1945" s="16" t="s">
        <v>455</v>
      </c>
      <c r="AC1945" s="16" t="s">
        <v>455</v>
      </c>
      <c r="AD1945" s="16" t="s">
        <v>455</v>
      </c>
    </row>
    <row r="1946" spans="1:30" s="16" customFormat="1" ht="14.25" customHeight="1">
      <c r="A1946" s="16">
        <v>6262</v>
      </c>
      <c r="B1946" s="16">
        <v>6262</v>
      </c>
      <c r="C1946" s="3">
        <v>41400</v>
      </c>
      <c r="D1946" s="3">
        <v>41445</v>
      </c>
      <c r="E1946" s="16" t="s">
        <v>1307</v>
      </c>
      <c r="F1946" s="16" t="s">
        <v>1308</v>
      </c>
      <c r="G1946" s="16" t="s">
        <v>1666</v>
      </c>
      <c r="H1946" s="16" t="s">
        <v>19818</v>
      </c>
      <c r="I1946" s="3">
        <v>41408</v>
      </c>
      <c r="J1946" s="16" t="s">
        <v>18388</v>
      </c>
      <c r="K1946" s="16" t="s">
        <v>18389</v>
      </c>
      <c r="L1946" s="16" t="s">
        <v>4308</v>
      </c>
      <c r="M1946" s="16" t="s">
        <v>18374</v>
      </c>
      <c r="N1946" s="16" t="s">
        <v>19819</v>
      </c>
      <c r="O1946" s="16" t="s">
        <v>3837</v>
      </c>
      <c r="P1946" s="3">
        <v>41446</v>
      </c>
      <c r="Q1946" s="28" t="s">
        <v>455</v>
      </c>
      <c r="R1946" s="16" t="s">
        <v>19820</v>
      </c>
      <c r="S1946" s="16" t="s">
        <v>17945</v>
      </c>
      <c r="T1946" s="16" t="s">
        <v>14834</v>
      </c>
      <c r="U1946" s="16" t="s">
        <v>15400</v>
      </c>
      <c r="V1946" s="16">
        <v>15</v>
      </c>
      <c r="W1946" s="16">
        <v>38</v>
      </c>
      <c r="X1946" s="16">
        <v>62</v>
      </c>
      <c r="Y1946" s="16">
        <v>43</v>
      </c>
      <c r="Z1946" s="16">
        <v>18</v>
      </c>
      <c r="AA1946" s="16">
        <v>22</v>
      </c>
      <c r="AB1946" s="16" t="s">
        <v>455</v>
      </c>
      <c r="AC1946" s="16" t="s">
        <v>455</v>
      </c>
      <c r="AD1946" s="16" t="s">
        <v>455</v>
      </c>
    </row>
    <row r="1947" spans="1:30" s="16" customFormat="1" ht="14.25" customHeight="1">
      <c r="A1947" s="16">
        <v>6263</v>
      </c>
      <c r="B1947" s="16">
        <v>6263</v>
      </c>
      <c r="C1947" s="3">
        <v>41400</v>
      </c>
      <c r="D1947" s="3">
        <v>41445</v>
      </c>
      <c r="E1947" s="16" t="s">
        <v>1307</v>
      </c>
      <c r="F1947" s="16" t="s">
        <v>1308</v>
      </c>
      <c r="G1947" s="16" t="s">
        <v>1666</v>
      </c>
      <c r="H1947" s="16" t="s">
        <v>19693</v>
      </c>
      <c r="I1947" s="3">
        <v>41408</v>
      </c>
      <c r="J1947" s="16" t="s">
        <v>18390</v>
      </c>
      <c r="K1947" s="16" t="s">
        <v>18391</v>
      </c>
      <c r="L1947" s="16" t="s">
        <v>4308</v>
      </c>
      <c r="M1947" s="16" t="s">
        <v>18371</v>
      </c>
      <c r="N1947" s="16" t="s">
        <v>19694</v>
      </c>
      <c r="O1947" s="16" t="s">
        <v>19671</v>
      </c>
      <c r="P1947" s="3">
        <v>41438</v>
      </c>
      <c r="Q1947" s="28" t="s">
        <v>455</v>
      </c>
      <c r="R1947" s="16" t="s">
        <v>17946</v>
      </c>
      <c r="S1947" s="16" t="s">
        <v>17946</v>
      </c>
      <c r="T1947" s="16" t="s">
        <v>14834</v>
      </c>
      <c r="U1947" s="16" t="s">
        <v>17564</v>
      </c>
      <c r="V1947" s="16">
        <v>15</v>
      </c>
      <c r="W1947" s="16">
        <v>49</v>
      </c>
      <c r="X1947" s="16">
        <v>8</v>
      </c>
      <c r="Y1947" s="16">
        <v>43</v>
      </c>
      <c r="Z1947" s="16">
        <v>18</v>
      </c>
      <c r="AA1947" s="16">
        <v>27</v>
      </c>
      <c r="AB1947" s="16" t="s">
        <v>455</v>
      </c>
      <c r="AC1947" s="16" t="s">
        <v>455</v>
      </c>
      <c r="AD1947" s="16" t="s">
        <v>455</v>
      </c>
    </row>
    <row r="1948" spans="1:30" s="16" customFormat="1" ht="14.25" customHeight="1">
      <c r="A1948" s="16">
        <v>6264</v>
      </c>
      <c r="B1948" s="16">
        <v>6264</v>
      </c>
      <c r="C1948" s="3">
        <v>41400</v>
      </c>
      <c r="D1948" s="3">
        <v>41445</v>
      </c>
      <c r="E1948" s="16" t="s">
        <v>1307</v>
      </c>
      <c r="F1948" s="16" t="s">
        <v>1308</v>
      </c>
      <c r="G1948" s="16" t="s">
        <v>1666</v>
      </c>
      <c r="H1948" s="16" t="s">
        <v>20187</v>
      </c>
      <c r="I1948" s="3">
        <v>41408</v>
      </c>
      <c r="J1948" s="16" t="s">
        <v>18392</v>
      </c>
      <c r="K1948" s="16" t="s">
        <v>18393</v>
      </c>
      <c r="L1948" s="16" t="s">
        <v>4308</v>
      </c>
      <c r="M1948" s="16" t="s">
        <v>18394</v>
      </c>
      <c r="N1948" s="16" t="s">
        <v>20241</v>
      </c>
      <c r="O1948" s="16" t="s">
        <v>11508</v>
      </c>
      <c r="P1948" s="16">
        <v>41458</v>
      </c>
      <c r="Q1948" s="28" t="s">
        <v>455</v>
      </c>
      <c r="R1948" s="16" t="s">
        <v>20188</v>
      </c>
      <c r="S1948" s="16" t="s">
        <v>17947</v>
      </c>
      <c r="T1948" s="16" t="s">
        <v>14834</v>
      </c>
      <c r="U1948" s="16" t="s">
        <v>15400</v>
      </c>
      <c r="V1948" s="16" t="s">
        <v>455</v>
      </c>
      <c r="W1948" s="16" t="s">
        <v>455</v>
      </c>
      <c r="X1948" s="16" t="s">
        <v>455</v>
      </c>
      <c r="Y1948" s="16" t="s">
        <v>455</v>
      </c>
      <c r="Z1948" s="16" t="s">
        <v>455</v>
      </c>
      <c r="AA1948" s="16" t="s">
        <v>455</v>
      </c>
      <c r="AB1948" s="16" t="s">
        <v>455</v>
      </c>
      <c r="AC1948" s="16" t="s">
        <v>455</v>
      </c>
      <c r="AD1948" s="16" t="s">
        <v>455</v>
      </c>
    </row>
    <row r="1949" spans="1:30" s="16" customFormat="1" ht="14.25" customHeight="1">
      <c r="A1949" s="16">
        <v>6277</v>
      </c>
      <c r="B1949" s="16">
        <v>6277</v>
      </c>
      <c r="C1949" s="3">
        <v>41400</v>
      </c>
      <c r="D1949" s="3">
        <v>41445</v>
      </c>
      <c r="E1949" s="16" t="s">
        <v>1307</v>
      </c>
      <c r="F1949" s="16" t="s">
        <v>14084</v>
      </c>
      <c r="G1949" s="16" t="s">
        <v>8776</v>
      </c>
      <c r="H1949" s="16" t="s">
        <v>18663</v>
      </c>
      <c r="I1949" s="3">
        <v>41409</v>
      </c>
      <c r="J1949" s="16" t="s">
        <v>18395</v>
      </c>
      <c r="K1949" s="16" t="s">
        <v>18396</v>
      </c>
      <c r="L1949" s="16" t="s">
        <v>8779</v>
      </c>
      <c r="M1949" s="16" t="s">
        <v>18397</v>
      </c>
      <c r="N1949" s="16" t="s">
        <v>18664</v>
      </c>
      <c r="O1949" s="16" t="s">
        <v>12647</v>
      </c>
      <c r="P1949" s="3">
        <v>41409</v>
      </c>
      <c r="Q1949" s="28" t="s">
        <v>455</v>
      </c>
      <c r="R1949" s="16" t="s">
        <v>18665</v>
      </c>
      <c r="S1949" s="16" t="s">
        <v>17993</v>
      </c>
      <c r="T1949" s="16" t="s">
        <v>14834</v>
      </c>
      <c r="U1949" s="16" t="s">
        <v>14926</v>
      </c>
      <c r="V1949" s="16">
        <v>21</v>
      </c>
      <c r="W1949" s="16">
        <v>53</v>
      </c>
      <c r="X1949" s="16">
        <v>42</v>
      </c>
      <c r="Y1949" s="16">
        <v>44</v>
      </c>
      <c r="Z1949" s="16">
        <v>30</v>
      </c>
      <c r="AA1949" s="16">
        <v>43</v>
      </c>
      <c r="AB1949" s="16" t="s">
        <v>455</v>
      </c>
      <c r="AC1949" s="16" t="s">
        <v>455</v>
      </c>
      <c r="AD1949" s="16" t="s">
        <v>455</v>
      </c>
    </row>
    <row r="1950" spans="1:30" s="16" customFormat="1" ht="14.25" customHeight="1">
      <c r="A1950" s="16">
        <v>6291</v>
      </c>
      <c r="B1950" s="16">
        <v>6291</v>
      </c>
      <c r="C1950" s="3">
        <v>41400</v>
      </c>
      <c r="D1950" s="3">
        <v>41445</v>
      </c>
      <c r="E1950" s="16" t="s">
        <v>1307</v>
      </c>
      <c r="F1950" s="16" t="s">
        <v>14084</v>
      </c>
      <c r="G1950" s="16" t="s">
        <v>3274</v>
      </c>
      <c r="H1950" s="16" t="s">
        <v>19271</v>
      </c>
      <c r="I1950" s="3">
        <v>41415</v>
      </c>
      <c r="J1950" s="16" t="s">
        <v>18398</v>
      </c>
      <c r="K1950" s="16" t="s">
        <v>18399</v>
      </c>
      <c r="L1950" s="16" t="s">
        <v>4645</v>
      </c>
      <c r="M1950" s="16" t="s">
        <v>18400</v>
      </c>
      <c r="N1950" s="16" t="s">
        <v>19272</v>
      </c>
      <c r="O1950" s="16" t="s">
        <v>19273</v>
      </c>
      <c r="P1950" s="3">
        <v>41415</v>
      </c>
      <c r="Q1950" s="28" t="s">
        <v>455</v>
      </c>
      <c r="R1950" s="16" t="s">
        <v>19274</v>
      </c>
      <c r="S1950" s="16" t="s">
        <v>18000</v>
      </c>
      <c r="T1950" s="16" t="s">
        <v>14834</v>
      </c>
      <c r="U1950" s="16" t="s">
        <v>17564</v>
      </c>
      <c r="V1950" s="16">
        <v>21</v>
      </c>
      <c r="W1950" s="16">
        <v>52</v>
      </c>
      <c r="X1950" s="16">
        <v>70</v>
      </c>
      <c r="Y1950" s="16">
        <v>45</v>
      </c>
      <c r="Z1950" s="16">
        <v>47</v>
      </c>
      <c r="AA1950" s="16">
        <v>43</v>
      </c>
      <c r="AB1950" s="16" t="s">
        <v>455</v>
      </c>
      <c r="AC1950" s="16" t="s">
        <v>455</v>
      </c>
      <c r="AD1950" s="16" t="s">
        <v>455</v>
      </c>
    </row>
    <row r="1951" spans="1:30" s="16" customFormat="1" ht="14.25" customHeight="1">
      <c r="A1951" s="16">
        <v>6298</v>
      </c>
      <c r="B1951" s="16">
        <v>6298</v>
      </c>
      <c r="C1951" s="3">
        <v>41400</v>
      </c>
      <c r="D1951" s="3">
        <v>41445</v>
      </c>
      <c r="E1951" s="16" t="s">
        <v>1307</v>
      </c>
      <c r="F1951" s="16" t="s">
        <v>14084</v>
      </c>
      <c r="G1951" s="16" t="s">
        <v>13916</v>
      </c>
      <c r="H1951" s="16" t="s">
        <v>19470</v>
      </c>
      <c r="I1951" s="3">
        <v>41429</v>
      </c>
      <c r="J1951" s="16" t="s">
        <v>18401</v>
      </c>
      <c r="K1951" s="16" t="s">
        <v>18402</v>
      </c>
      <c r="L1951" s="16" t="s">
        <v>5478</v>
      </c>
      <c r="M1951" s="16" t="s">
        <v>18403</v>
      </c>
      <c r="N1951" s="16" t="s">
        <v>19471</v>
      </c>
      <c r="O1951" s="16" t="s">
        <v>19472</v>
      </c>
      <c r="P1951" s="3">
        <v>41429</v>
      </c>
      <c r="Q1951" s="28" t="s">
        <v>455</v>
      </c>
      <c r="R1951" s="16" t="s">
        <v>19473</v>
      </c>
      <c r="S1951" s="16" t="s">
        <v>17992</v>
      </c>
      <c r="T1951" s="16" t="s">
        <v>14834</v>
      </c>
      <c r="U1951" s="16" t="s">
        <v>15400</v>
      </c>
      <c r="V1951" s="16">
        <v>20</v>
      </c>
      <c r="W1951" s="16">
        <v>6</v>
      </c>
      <c r="X1951" s="16">
        <v>20</v>
      </c>
      <c r="Y1951" s="16">
        <v>42</v>
      </c>
      <c r="Z1951" s="16">
        <v>50</v>
      </c>
      <c r="AA1951" s="16">
        <v>43</v>
      </c>
      <c r="AB1951" s="16" t="s">
        <v>455</v>
      </c>
      <c r="AC1951" s="16" t="s">
        <v>455</v>
      </c>
      <c r="AD1951" s="16" t="s">
        <v>455</v>
      </c>
    </row>
    <row r="1952" spans="1:30" s="16" customFormat="1" ht="14.25" customHeight="1">
      <c r="A1952" s="16">
        <v>6308</v>
      </c>
      <c r="B1952" s="16">
        <v>6308</v>
      </c>
      <c r="C1952" s="3">
        <v>41400</v>
      </c>
      <c r="D1952" s="3">
        <v>41445</v>
      </c>
      <c r="E1952" s="16" t="s">
        <v>1307</v>
      </c>
      <c r="F1952" s="16" t="s">
        <v>14084</v>
      </c>
      <c r="G1952" s="16" t="s">
        <v>13787</v>
      </c>
      <c r="H1952" s="16" t="s">
        <v>18666</v>
      </c>
      <c r="I1952" s="3">
        <v>41408</v>
      </c>
      <c r="J1952" s="16" t="s">
        <v>18404</v>
      </c>
      <c r="K1952" s="16" t="s">
        <v>18405</v>
      </c>
      <c r="L1952" s="16" t="s">
        <v>18168</v>
      </c>
      <c r="M1952" s="16" t="s">
        <v>18406</v>
      </c>
      <c r="N1952" s="16" t="s">
        <v>18667</v>
      </c>
      <c r="O1952" s="16" t="s">
        <v>12721</v>
      </c>
      <c r="P1952" s="3">
        <v>41409</v>
      </c>
      <c r="Q1952" s="28" t="s">
        <v>455</v>
      </c>
      <c r="R1952" s="16" t="s">
        <v>18668</v>
      </c>
      <c r="S1952" s="16" t="s">
        <v>17925</v>
      </c>
      <c r="T1952" s="16" t="s">
        <v>14834</v>
      </c>
      <c r="U1952" s="16" t="s">
        <v>15400</v>
      </c>
      <c r="V1952" s="16">
        <v>22</v>
      </c>
      <c r="W1952" s="16">
        <v>16</v>
      </c>
      <c r="X1952" s="16">
        <v>97</v>
      </c>
      <c r="Y1952" s="16">
        <v>44</v>
      </c>
      <c r="Z1952" s="16">
        <v>52</v>
      </c>
      <c r="AA1952" s="16">
        <v>5</v>
      </c>
      <c r="AB1952" s="16" t="s">
        <v>455</v>
      </c>
      <c r="AC1952" s="16" t="s">
        <v>455</v>
      </c>
      <c r="AD1952" s="16" t="s">
        <v>455</v>
      </c>
    </row>
    <row r="1953" spans="1:30" s="16" customFormat="1" ht="14.25" customHeight="1">
      <c r="A1953" s="16">
        <v>6364</v>
      </c>
      <c r="B1953" s="16">
        <v>6364</v>
      </c>
      <c r="C1953" s="3">
        <v>41400</v>
      </c>
      <c r="D1953" s="3">
        <v>41445</v>
      </c>
      <c r="E1953" s="16" t="s">
        <v>1307</v>
      </c>
      <c r="F1953" s="16" t="s">
        <v>1308</v>
      </c>
      <c r="G1953" s="16" t="s">
        <v>13837</v>
      </c>
      <c r="H1953" s="16" t="s">
        <v>19759</v>
      </c>
      <c r="I1953" s="3">
        <v>41443</v>
      </c>
      <c r="J1953" s="16" t="s">
        <v>18407</v>
      </c>
      <c r="K1953" s="16" t="s">
        <v>18408</v>
      </c>
      <c r="L1953" s="16" t="s">
        <v>18409</v>
      </c>
      <c r="M1953" s="16" t="s">
        <v>18410</v>
      </c>
      <c r="N1953" s="16" t="s">
        <v>19760</v>
      </c>
      <c r="O1953" s="16" t="s">
        <v>6137</v>
      </c>
      <c r="P1953" s="3">
        <v>41443</v>
      </c>
      <c r="Q1953" s="28" t="s">
        <v>455</v>
      </c>
      <c r="R1953" s="16" t="s">
        <v>19761</v>
      </c>
      <c r="S1953" s="16" t="s">
        <v>17968</v>
      </c>
      <c r="T1953" s="16" t="s">
        <v>14834</v>
      </c>
      <c r="U1953" s="16" t="s">
        <v>17564</v>
      </c>
      <c r="V1953" s="16">
        <v>17</v>
      </c>
      <c r="W1953" s="16">
        <v>27</v>
      </c>
      <c r="X1953" s="16">
        <v>98</v>
      </c>
      <c r="Y1953" s="16">
        <v>41</v>
      </c>
      <c r="Z1953" s="16">
        <v>52</v>
      </c>
      <c r="AA1953" s="16">
        <v>87</v>
      </c>
      <c r="AB1953" s="16" t="s">
        <v>455</v>
      </c>
      <c r="AC1953" s="16" t="s">
        <v>455</v>
      </c>
      <c r="AD1953" s="16" t="s">
        <v>455</v>
      </c>
    </row>
    <row r="1954" spans="1:30" s="16" customFormat="1" ht="14.25" customHeight="1">
      <c r="A1954" s="16">
        <v>6365</v>
      </c>
      <c r="B1954" s="16">
        <v>6365</v>
      </c>
      <c r="C1954" s="3">
        <v>41400</v>
      </c>
      <c r="D1954" s="3">
        <v>41445</v>
      </c>
      <c r="E1954" s="16" t="s">
        <v>1307</v>
      </c>
      <c r="F1954" s="16" t="s">
        <v>1308</v>
      </c>
      <c r="G1954" s="16" t="s">
        <v>13837</v>
      </c>
      <c r="H1954" s="16" t="s">
        <v>19695</v>
      </c>
      <c r="I1954" s="3">
        <v>41439</v>
      </c>
      <c r="J1954" s="16" t="s">
        <v>18407</v>
      </c>
      <c r="K1954" s="16" t="s">
        <v>18411</v>
      </c>
      <c r="L1954" s="16" t="s">
        <v>18412</v>
      </c>
      <c r="M1954" s="16" t="s">
        <v>18410</v>
      </c>
      <c r="N1954" s="16" t="s">
        <v>19696</v>
      </c>
      <c r="O1954" s="16" t="s">
        <v>4593</v>
      </c>
      <c r="P1954" s="3">
        <v>41438</v>
      </c>
      <c r="Q1954" s="28" t="s">
        <v>455</v>
      </c>
      <c r="R1954" s="16" t="s">
        <v>4085</v>
      </c>
      <c r="S1954" s="16" t="s">
        <v>17969</v>
      </c>
      <c r="T1954" s="16" t="s">
        <v>14834</v>
      </c>
      <c r="U1954" s="16" t="s">
        <v>14926</v>
      </c>
      <c r="V1954" s="16">
        <v>17</v>
      </c>
      <c r="W1954" s="16">
        <v>27</v>
      </c>
      <c r="X1954" s="16">
        <v>98</v>
      </c>
      <c r="Y1954" s="16">
        <v>41</v>
      </c>
      <c r="Z1954" s="16">
        <v>52</v>
      </c>
      <c r="AA1954" s="16">
        <v>57</v>
      </c>
      <c r="AB1954" s="16" t="s">
        <v>455</v>
      </c>
      <c r="AC1954" s="16" t="s">
        <v>455</v>
      </c>
      <c r="AD1954" s="16" t="s">
        <v>455</v>
      </c>
    </row>
    <row r="1955" spans="1:30" s="16" customFormat="1" ht="14.25" customHeight="1">
      <c r="A1955" s="16">
        <v>6366</v>
      </c>
      <c r="B1955" s="16">
        <v>6366</v>
      </c>
      <c r="C1955" s="3">
        <v>41400</v>
      </c>
      <c r="D1955" s="3">
        <v>41445</v>
      </c>
      <c r="E1955" s="16" t="s">
        <v>1307</v>
      </c>
      <c r="F1955" s="16" t="s">
        <v>1308</v>
      </c>
      <c r="G1955" s="16" t="s">
        <v>13837</v>
      </c>
      <c r="H1955" s="16" t="s">
        <v>19980</v>
      </c>
      <c r="I1955" s="3">
        <v>41450</v>
      </c>
      <c r="J1955" s="16" t="s">
        <v>18413</v>
      </c>
      <c r="K1955" s="16" t="s">
        <v>18414</v>
      </c>
      <c r="L1955" s="16" t="s">
        <v>18409</v>
      </c>
      <c r="M1955" s="16" t="s">
        <v>18415</v>
      </c>
      <c r="N1955" s="16" t="s">
        <v>20131</v>
      </c>
      <c r="O1955" s="16" t="s">
        <v>20132</v>
      </c>
      <c r="P1955" s="3">
        <v>41452</v>
      </c>
      <c r="Q1955" s="28" t="s">
        <v>455</v>
      </c>
      <c r="R1955" s="16" t="s">
        <v>19981</v>
      </c>
      <c r="S1955" s="16" t="s">
        <v>17970</v>
      </c>
      <c r="T1955" s="16" t="s">
        <v>14834</v>
      </c>
      <c r="U1955" s="16" t="s">
        <v>20133</v>
      </c>
      <c r="V1955" s="16">
        <v>17</v>
      </c>
      <c r="W1955" s="16">
        <v>14</v>
      </c>
      <c r="X1955" s="16">
        <v>33</v>
      </c>
      <c r="Y1955" s="16">
        <v>41</v>
      </c>
      <c r="Z1955" s="16">
        <v>56</v>
      </c>
      <c r="AA1955" s="16">
        <v>0</v>
      </c>
      <c r="AB1955" s="16" t="s">
        <v>455</v>
      </c>
      <c r="AC1955" s="16" t="s">
        <v>455</v>
      </c>
      <c r="AD1955" s="16" t="s">
        <v>455</v>
      </c>
    </row>
    <row r="1956" spans="1:30" s="16" customFormat="1" ht="14.25" customHeight="1">
      <c r="A1956" s="16">
        <v>6367</v>
      </c>
      <c r="B1956" s="16">
        <v>6367</v>
      </c>
      <c r="C1956" s="3">
        <v>41400</v>
      </c>
      <c r="D1956" s="3">
        <v>41445</v>
      </c>
      <c r="E1956" s="16" t="s">
        <v>1307</v>
      </c>
      <c r="F1956" s="16" t="s">
        <v>1308</v>
      </c>
      <c r="G1956" s="16" t="s">
        <v>13837</v>
      </c>
      <c r="H1956" s="16" t="s">
        <v>19821</v>
      </c>
      <c r="I1956" s="3">
        <v>41445</v>
      </c>
      <c r="J1956" s="16" t="s">
        <v>18416</v>
      </c>
      <c r="K1956" s="16" t="s">
        <v>18417</v>
      </c>
      <c r="L1956" s="16" t="s">
        <v>18409</v>
      </c>
      <c r="M1956" s="16" t="s">
        <v>18418</v>
      </c>
      <c r="N1956" s="16" t="s">
        <v>19822</v>
      </c>
      <c r="O1956" s="16" t="s">
        <v>4593</v>
      </c>
      <c r="P1956" s="3">
        <v>41449</v>
      </c>
      <c r="Q1956" s="28" t="s">
        <v>455</v>
      </c>
      <c r="R1956" s="16" t="s">
        <v>19823</v>
      </c>
      <c r="S1956" s="16" t="s">
        <v>17971</v>
      </c>
      <c r="T1956" s="16" t="s">
        <v>14834</v>
      </c>
      <c r="U1956" s="16" t="s">
        <v>14926</v>
      </c>
      <c r="V1956" s="16">
        <v>17</v>
      </c>
      <c r="W1956" s="16">
        <v>33</v>
      </c>
      <c r="X1956" s="16">
        <v>83</v>
      </c>
      <c r="Y1956" s="16">
        <v>41</v>
      </c>
      <c r="Z1956" s="16">
        <v>56</v>
      </c>
      <c r="AA1956" s="16">
        <v>48</v>
      </c>
      <c r="AB1956" s="16" t="s">
        <v>455</v>
      </c>
      <c r="AC1956" s="16" t="s">
        <v>455</v>
      </c>
      <c r="AD1956" s="16" t="s">
        <v>455</v>
      </c>
    </row>
    <row r="1957" spans="1:30" s="16" customFormat="1" ht="14.25" customHeight="1">
      <c r="A1957" s="16">
        <v>6368</v>
      </c>
      <c r="B1957" s="16">
        <v>6368</v>
      </c>
      <c r="C1957" s="3">
        <v>41400</v>
      </c>
      <c r="D1957" s="3">
        <v>41445</v>
      </c>
      <c r="E1957" s="16" t="s">
        <v>1307</v>
      </c>
      <c r="F1957" s="16" t="s">
        <v>1308</v>
      </c>
      <c r="G1957" s="16" t="s">
        <v>13837</v>
      </c>
      <c r="H1957" s="16" t="s">
        <v>19982</v>
      </c>
      <c r="I1957" s="3">
        <v>41450</v>
      </c>
      <c r="J1957" s="16" t="s">
        <v>18407</v>
      </c>
      <c r="K1957" s="16" t="s">
        <v>18419</v>
      </c>
      <c r="L1957" s="16" t="s">
        <v>18409</v>
      </c>
      <c r="M1957" s="16" t="s">
        <v>18420</v>
      </c>
      <c r="N1957" s="16" t="s">
        <v>19983</v>
      </c>
      <c r="O1957" s="16" t="s">
        <v>4593</v>
      </c>
      <c r="P1957" s="3">
        <v>41452</v>
      </c>
      <c r="Q1957" s="28" t="s">
        <v>455</v>
      </c>
      <c r="R1957" s="16" t="s">
        <v>19984</v>
      </c>
      <c r="S1957" s="16" t="s">
        <v>18421</v>
      </c>
      <c r="T1957" s="16" t="s">
        <v>14834</v>
      </c>
      <c r="U1957" s="16" t="s">
        <v>15044</v>
      </c>
      <c r="V1957" s="16">
        <v>17</v>
      </c>
      <c r="W1957" s="16">
        <v>25</v>
      </c>
      <c r="X1957" s="16">
        <v>13</v>
      </c>
      <c r="Y1957" s="16">
        <v>41</v>
      </c>
      <c r="Z1957" s="16">
        <v>49</v>
      </c>
      <c r="AA1957" s="16">
        <v>72</v>
      </c>
      <c r="AB1957" s="16" t="s">
        <v>455</v>
      </c>
      <c r="AC1957" s="16" t="s">
        <v>455</v>
      </c>
      <c r="AD1957" s="16" t="s">
        <v>455</v>
      </c>
    </row>
    <row r="1958" spans="1:30" s="16" customFormat="1" ht="14.25" customHeight="1">
      <c r="A1958" s="16">
        <v>6369</v>
      </c>
      <c r="B1958" s="16">
        <v>6369</v>
      </c>
      <c r="C1958" s="3">
        <v>41400</v>
      </c>
      <c r="D1958" s="3">
        <v>41445</v>
      </c>
      <c r="E1958" s="16" t="s">
        <v>1307</v>
      </c>
      <c r="F1958" s="16" t="s">
        <v>1308</v>
      </c>
      <c r="G1958" s="16" t="s">
        <v>13837</v>
      </c>
      <c r="H1958" s="16" t="s">
        <v>19824</v>
      </c>
      <c r="I1958" s="3">
        <v>41444</v>
      </c>
      <c r="J1958" s="16" t="s">
        <v>18407</v>
      </c>
      <c r="K1958" s="16" t="s">
        <v>18422</v>
      </c>
      <c r="L1958" s="16" t="s">
        <v>18409</v>
      </c>
      <c r="M1958" s="16" t="s">
        <v>18410</v>
      </c>
      <c r="N1958" s="16" t="s">
        <v>19825</v>
      </c>
      <c r="O1958" s="16" t="s">
        <v>4593</v>
      </c>
      <c r="P1958" s="3">
        <v>41445</v>
      </c>
      <c r="Q1958" s="28" t="s">
        <v>455</v>
      </c>
      <c r="R1958" s="16" t="s">
        <v>19826</v>
      </c>
      <c r="S1958" s="16" t="s">
        <v>18423</v>
      </c>
      <c r="T1958" s="16" t="s">
        <v>14834</v>
      </c>
      <c r="U1958" s="16" t="s">
        <v>15400</v>
      </c>
      <c r="V1958" s="16">
        <v>17</v>
      </c>
      <c r="W1958" s="16">
        <v>27</v>
      </c>
      <c r="X1958" s="16">
        <v>72</v>
      </c>
      <c r="Y1958" s="16">
        <v>42</v>
      </c>
      <c r="Z1958" s="16">
        <v>3</v>
      </c>
      <c r="AA1958" s="16">
        <v>75</v>
      </c>
      <c r="AB1958" s="16" t="s">
        <v>455</v>
      </c>
      <c r="AC1958" s="16" t="s">
        <v>455</v>
      </c>
      <c r="AD1958" s="16" t="s">
        <v>455</v>
      </c>
    </row>
    <row r="1959" spans="1:30" s="16" customFormat="1" ht="14.25" customHeight="1">
      <c r="A1959" s="16">
        <v>6378</v>
      </c>
      <c r="B1959" s="16">
        <v>6378</v>
      </c>
      <c r="C1959" s="3">
        <v>41400</v>
      </c>
      <c r="D1959" s="3">
        <v>41445</v>
      </c>
      <c r="E1959" s="16" t="s">
        <v>1307</v>
      </c>
      <c r="F1959" s="16" t="s">
        <v>14084</v>
      </c>
      <c r="G1959" s="16" t="s">
        <v>13837</v>
      </c>
      <c r="H1959" s="16" t="s">
        <v>19985</v>
      </c>
      <c r="I1959" s="3">
        <v>41450</v>
      </c>
      <c r="J1959" s="16" t="s">
        <v>18424</v>
      </c>
      <c r="K1959" s="16" t="s">
        <v>18425</v>
      </c>
      <c r="L1959" s="16" t="s">
        <v>18409</v>
      </c>
      <c r="M1959" s="16" t="s">
        <v>18426</v>
      </c>
      <c r="N1959" s="16" t="s">
        <v>19986</v>
      </c>
      <c r="O1959" s="16" t="s">
        <v>19987</v>
      </c>
      <c r="P1959" s="3">
        <v>41452</v>
      </c>
      <c r="Q1959" s="28" t="s">
        <v>455</v>
      </c>
      <c r="R1959" s="16" t="s">
        <v>19988</v>
      </c>
      <c r="S1959" s="16" t="s">
        <v>18427</v>
      </c>
      <c r="T1959" s="16" t="s">
        <v>3997</v>
      </c>
      <c r="U1959" s="16" t="s">
        <v>19989</v>
      </c>
      <c r="V1959" s="16">
        <v>17</v>
      </c>
      <c r="W1959" s="16">
        <v>30</v>
      </c>
      <c r="X1959" s="16">
        <v>45</v>
      </c>
      <c r="Y1959" s="16">
        <v>42</v>
      </c>
      <c r="Z1959" s="16">
        <v>7</v>
      </c>
      <c r="AA1959" s="16">
        <v>20</v>
      </c>
      <c r="AB1959" s="16" t="s">
        <v>455</v>
      </c>
      <c r="AC1959" s="16" t="s">
        <v>455</v>
      </c>
      <c r="AD1959" s="16" t="s">
        <v>455</v>
      </c>
    </row>
    <row r="1960" spans="1:30" s="16" customFormat="1" ht="14.25" customHeight="1">
      <c r="A1960" s="16">
        <v>6379</v>
      </c>
      <c r="B1960" s="16">
        <v>6379</v>
      </c>
      <c r="C1960" s="3">
        <v>41400</v>
      </c>
      <c r="D1960" s="3">
        <v>41445</v>
      </c>
      <c r="E1960" s="16" t="s">
        <v>1307</v>
      </c>
      <c r="F1960" s="16" t="s">
        <v>1308</v>
      </c>
      <c r="G1960" s="16" t="s">
        <v>13837</v>
      </c>
      <c r="H1960" s="16" t="s">
        <v>19827</v>
      </c>
      <c r="I1960" s="3">
        <v>41444</v>
      </c>
      <c r="J1960" s="16" t="s">
        <v>18407</v>
      </c>
      <c r="K1960" s="16" t="s">
        <v>18428</v>
      </c>
      <c r="L1960" s="16" t="s">
        <v>18409</v>
      </c>
      <c r="M1960" s="16" t="s">
        <v>18429</v>
      </c>
      <c r="N1960" s="16" t="s">
        <v>19828</v>
      </c>
      <c r="O1960" s="16" t="s">
        <v>4593</v>
      </c>
      <c r="P1960" s="3">
        <v>41444</v>
      </c>
      <c r="Q1960" s="28" t="s">
        <v>455</v>
      </c>
      <c r="R1960" s="16" t="s">
        <v>19829</v>
      </c>
      <c r="S1960" s="16" t="s">
        <v>18430</v>
      </c>
      <c r="T1960" s="16" t="s">
        <v>14834</v>
      </c>
      <c r="U1960" s="16" t="s">
        <v>15400</v>
      </c>
      <c r="V1960" s="16">
        <v>17</v>
      </c>
      <c r="W1960" s="16">
        <v>27</v>
      </c>
      <c r="X1960" s="16">
        <v>85</v>
      </c>
      <c r="Y1960" s="16">
        <v>41</v>
      </c>
      <c r="Z1960" s="16">
        <v>53</v>
      </c>
      <c r="AA1960" s="16">
        <v>62</v>
      </c>
      <c r="AB1960" s="16" t="s">
        <v>455</v>
      </c>
      <c r="AC1960" s="16" t="s">
        <v>455</v>
      </c>
      <c r="AD1960" s="16" t="s">
        <v>455</v>
      </c>
    </row>
    <row r="1961" spans="1:30" s="16" customFormat="1" ht="14.25" customHeight="1">
      <c r="A1961" s="16">
        <v>6380</v>
      </c>
      <c r="B1961" s="16">
        <v>6380</v>
      </c>
      <c r="C1961" s="3">
        <v>41400</v>
      </c>
      <c r="D1961" s="3">
        <v>41445</v>
      </c>
      <c r="E1961" s="16" t="s">
        <v>1307</v>
      </c>
      <c r="F1961" s="16" t="s">
        <v>14084</v>
      </c>
      <c r="G1961" s="16" t="s">
        <v>13837</v>
      </c>
      <c r="H1961" s="16" t="s">
        <v>19990</v>
      </c>
      <c r="I1961" s="3">
        <v>41450</v>
      </c>
      <c r="J1961" s="16" t="s">
        <v>18431</v>
      </c>
      <c r="K1961" s="16" t="s">
        <v>18414</v>
      </c>
      <c r="L1961" s="16" t="s">
        <v>18409</v>
      </c>
      <c r="M1961" s="16" t="s">
        <v>18429</v>
      </c>
      <c r="N1961" s="16" t="s">
        <v>19991</v>
      </c>
      <c r="O1961" s="16" t="s">
        <v>19881</v>
      </c>
      <c r="P1961" s="3">
        <v>41452</v>
      </c>
      <c r="Q1961" s="28" t="s">
        <v>455</v>
      </c>
      <c r="R1961" s="16" t="s">
        <v>19992</v>
      </c>
      <c r="S1961" s="16" t="s">
        <v>18432</v>
      </c>
      <c r="T1961" s="16" t="s">
        <v>14834</v>
      </c>
      <c r="U1961" s="16" t="s">
        <v>18318</v>
      </c>
      <c r="V1961" s="16">
        <v>17</v>
      </c>
      <c r="W1961" s="16">
        <v>17</v>
      </c>
      <c r="X1961" s="16">
        <v>1</v>
      </c>
      <c r="Y1961" s="16">
        <v>42</v>
      </c>
      <c r="Z1961" s="16">
        <v>0</v>
      </c>
      <c r="AA1961" s="16">
        <v>54</v>
      </c>
      <c r="AB1961" s="16" t="s">
        <v>455</v>
      </c>
      <c r="AC1961" s="16" t="s">
        <v>455</v>
      </c>
      <c r="AD1961" s="16" t="s">
        <v>455</v>
      </c>
    </row>
    <row r="1962" spans="1:30" s="16" customFormat="1" ht="14.25" customHeight="1">
      <c r="A1962" s="16" t="s">
        <v>19474</v>
      </c>
      <c r="B1962" s="16">
        <v>5343</v>
      </c>
      <c r="C1962" s="3">
        <v>41409</v>
      </c>
      <c r="D1962" s="3">
        <v>41454</v>
      </c>
      <c r="E1962" s="16" t="s">
        <v>1454</v>
      </c>
      <c r="F1962" s="16" t="s">
        <v>14084</v>
      </c>
      <c r="G1962" s="16" t="s">
        <v>7713</v>
      </c>
      <c r="H1962" s="16" t="s">
        <v>455</v>
      </c>
      <c r="I1962" s="16" t="s">
        <v>455</v>
      </c>
      <c r="J1962" s="16" t="s">
        <v>18669</v>
      </c>
      <c r="K1962" s="16" t="s">
        <v>18670</v>
      </c>
      <c r="L1962" s="16" t="s">
        <v>7716</v>
      </c>
      <c r="M1962" s="16" t="s">
        <v>18671</v>
      </c>
      <c r="N1962" s="16" t="s">
        <v>455</v>
      </c>
      <c r="O1962" s="16" t="s">
        <v>455</v>
      </c>
      <c r="P1962" s="16" t="s">
        <v>455</v>
      </c>
      <c r="Q1962" s="28" t="s">
        <v>19475</v>
      </c>
      <c r="R1962" s="16" t="s">
        <v>455</v>
      </c>
      <c r="S1962" s="16" t="s">
        <v>18672</v>
      </c>
      <c r="T1962" s="16" t="s">
        <v>14834</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14.25" customHeight="1">
      <c r="A1963" s="16">
        <v>5346</v>
      </c>
      <c r="B1963" s="16">
        <v>5346</v>
      </c>
      <c r="C1963" s="3">
        <v>41409</v>
      </c>
      <c r="D1963" s="3">
        <v>41454</v>
      </c>
      <c r="E1963" s="16" t="s">
        <v>1316</v>
      </c>
      <c r="F1963" s="16" t="s">
        <v>1308</v>
      </c>
      <c r="G1963" s="16" t="s">
        <v>13730</v>
      </c>
      <c r="H1963" s="16" t="s">
        <v>455</v>
      </c>
      <c r="I1963" s="16" t="s">
        <v>455</v>
      </c>
      <c r="J1963" s="16" t="s">
        <v>18673</v>
      </c>
      <c r="K1963" s="16" t="s">
        <v>18674</v>
      </c>
      <c r="L1963" s="16" t="s">
        <v>18675</v>
      </c>
      <c r="M1963" s="16" t="s">
        <v>18676</v>
      </c>
      <c r="N1963" s="16" t="s">
        <v>455</v>
      </c>
      <c r="O1963" s="16" t="s">
        <v>455</v>
      </c>
      <c r="P1963" s="16" t="s">
        <v>455</v>
      </c>
      <c r="Q1963" s="28" t="s">
        <v>20395</v>
      </c>
      <c r="R1963" s="16" t="s">
        <v>455</v>
      </c>
      <c r="S1963" s="16" t="s">
        <v>18677</v>
      </c>
      <c r="T1963" s="16" t="s">
        <v>14834</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4.25" customHeight="1">
      <c r="A1964" s="16">
        <v>5347</v>
      </c>
      <c r="B1964" s="16">
        <v>5347</v>
      </c>
      <c r="C1964" s="3">
        <v>41409</v>
      </c>
      <c r="D1964" s="3">
        <v>41454</v>
      </c>
      <c r="E1964" s="16" t="s">
        <v>1307</v>
      </c>
      <c r="F1964" s="16" t="s">
        <v>14084</v>
      </c>
      <c r="G1964" s="16" t="s">
        <v>13938</v>
      </c>
      <c r="H1964" s="16" t="s">
        <v>20134</v>
      </c>
      <c r="I1964" s="3">
        <v>41452</v>
      </c>
      <c r="J1964" s="16" t="s">
        <v>18678</v>
      </c>
      <c r="K1964" s="16" t="s">
        <v>20135</v>
      </c>
      <c r="L1964" s="16" t="s">
        <v>18679</v>
      </c>
      <c r="M1964" s="16" t="s">
        <v>18680</v>
      </c>
      <c r="N1964" s="16" t="s">
        <v>20136</v>
      </c>
      <c r="O1964" s="16" t="s">
        <v>20137</v>
      </c>
      <c r="P1964" s="3">
        <v>41453</v>
      </c>
      <c r="Q1964" s="28" t="s">
        <v>455</v>
      </c>
      <c r="R1964" s="16" t="s">
        <v>20138</v>
      </c>
      <c r="S1964" s="16" t="s">
        <v>18681</v>
      </c>
      <c r="T1964" s="16" t="s">
        <v>14834</v>
      </c>
      <c r="U1964" s="16" t="s">
        <v>17564</v>
      </c>
      <c r="V1964" s="16">
        <v>17</v>
      </c>
      <c r="W1964" s="16">
        <v>23</v>
      </c>
      <c r="X1964" s="16">
        <v>39</v>
      </c>
      <c r="Y1964" s="16">
        <v>42</v>
      </c>
      <c r="Z1964" s="16">
        <v>44</v>
      </c>
      <c r="AA1964" s="16">
        <v>12</v>
      </c>
      <c r="AB1964" s="16" t="s">
        <v>455</v>
      </c>
      <c r="AC1964" s="16" t="s">
        <v>455</v>
      </c>
      <c r="AD1964" s="16" t="s">
        <v>455</v>
      </c>
    </row>
    <row r="1965" spans="1:30" s="16" customFormat="1" ht="14.25" customHeight="1">
      <c r="A1965" s="16">
        <v>5350</v>
      </c>
      <c r="B1965" s="16">
        <v>5350</v>
      </c>
      <c r="C1965" s="3">
        <v>41409</v>
      </c>
      <c r="D1965" s="3">
        <v>41454</v>
      </c>
      <c r="E1965" s="16" t="s">
        <v>1307</v>
      </c>
      <c r="F1965" s="16" t="s">
        <v>1308</v>
      </c>
      <c r="G1965" s="16" t="s">
        <v>13774</v>
      </c>
      <c r="H1965" s="16" t="s">
        <v>20242</v>
      </c>
      <c r="I1965" s="16">
        <v>41458</v>
      </c>
      <c r="J1965" s="16" t="s">
        <v>18682</v>
      </c>
      <c r="K1965" s="16" t="s">
        <v>18683</v>
      </c>
      <c r="L1965" s="16" t="s">
        <v>18684</v>
      </c>
      <c r="M1965" s="16">
        <v>3388335791</v>
      </c>
      <c r="N1965" s="16" t="s">
        <v>20243</v>
      </c>
      <c r="O1965" s="16" t="s">
        <v>4884</v>
      </c>
      <c r="P1965" s="16">
        <v>41459</v>
      </c>
      <c r="Q1965" s="28" t="s">
        <v>455</v>
      </c>
      <c r="R1965" s="16" t="s">
        <v>20244</v>
      </c>
      <c r="S1965" s="16" t="s">
        <v>18685</v>
      </c>
      <c r="T1965" s="16" t="s">
        <v>14834</v>
      </c>
      <c r="U1965" s="16" t="s">
        <v>15044</v>
      </c>
      <c r="V1965" s="16">
        <v>19</v>
      </c>
      <c r="W1965" s="16">
        <v>37</v>
      </c>
      <c r="X1965" s="16">
        <v>5</v>
      </c>
      <c r="Y1965" s="16">
        <v>42</v>
      </c>
      <c r="Z1965" s="16">
        <v>2</v>
      </c>
      <c r="AA1965" s="16">
        <v>10</v>
      </c>
      <c r="AB1965" s="16" t="s">
        <v>455</v>
      </c>
      <c r="AC1965" s="16" t="s">
        <v>455</v>
      </c>
      <c r="AD1965" s="16" t="s">
        <v>455</v>
      </c>
    </row>
    <row r="1966" spans="1:30" s="16" customFormat="1" ht="14.25" customHeight="1">
      <c r="A1966" s="16">
        <v>5380</v>
      </c>
      <c r="B1966" s="16">
        <v>5380</v>
      </c>
      <c r="C1966" s="3">
        <v>41409</v>
      </c>
      <c r="D1966" s="3">
        <v>41454</v>
      </c>
      <c r="E1966" s="16" t="s">
        <v>1307</v>
      </c>
      <c r="F1966" s="16" t="s">
        <v>1308</v>
      </c>
      <c r="G1966" s="16" t="s">
        <v>3128</v>
      </c>
      <c r="H1966" s="16" t="s">
        <v>20139</v>
      </c>
      <c r="I1966" s="3">
        <v>41451</v>
      </c>
      <c r="J1966" s="16" t="s">
        <v>18686</v>
      </c>
      <c r="K1966" s="16" t="s">
        <v>18687</v>
      </c>
      <c r="L1966" s="16" t="s">
        <v>4581</v>
      </c>
      <c r="M1966" s="16" t="s">
        <v>18688</v>
      </c>
      <c r="N1966" s="16" t="s">
        <v>20140</v>
      </c>
      <c r="O1966" s="16" t="s">
        <v>20141</v>
      </c>
      <c r="P1966" s="3">
        <v>41453</v>
      </c>
      <c r="Q1966" s="28" t="s">
        <v>455</v>
      </c>
      <c r="R1966" s="16" t="s">
        <v>20142</v>
      </c>
      <c r="S1966" s="16" t="s">
        <v>18689</v>
      </c>
      <c r="T1966" s="16" t="s">
        <v>14834</v>
      </c>
      <c r="U1966" s="16" t="s">
        <v>15400</v>
      </c>
      <c r="V1966" s="16">
        <v>18</v>
      </c>
      <c r="W1966" s="16">
        <v>25</v>
      </c>
      <c r="X1966" s="16">
        <v>87</v>
      </c>
      <c r="Y1966" s="16">
        <v>42</v>
      </c>
      <c r="Z1966" s="16">
        <v>51</v>
      </c>
      <c r="AA1966" s="16">
        <v>97</v>
      </c>
      <c r="AB1966" s="16" t="s">
        <v>455</v>
      </c>
      <c r="AC1966" s="16" t="s">
        <v>455</v>
      </c>
      <c r="AD1966" s="16" t="s">
        <v>455</v>
      </c>
    </row>
    <row r="1967" spans="1:30" s="16" customFormat="1" ht="14.25" customHeight="1">
      <c r="A1967" s="16">
        <v>5414</v>
      </c>
      <c r="B1967" s="16">
        <v>5414</v>
      </c>
      <c r="C1967" s="3">
        <v>41409</v>
      </c>
      <c r="D1967" s="3">
        <v>41454</v>
      </c>
      <c r="E1967" s="16" t="s">
        <v>1307</v>
      </c>
      <c r="F1967" s="16" t="s">
        <v>14084</v>
      </c>
      <c r="G1967" s="16" t="s">
        <v>1813</v>
      </c>
      <c r="H1967" s="16" t="s">
        <v>19403</v>
      </c>
      <c r="I1967" s="3">
        <v>41423</v>
      </c>
      <c r="J1967" s="16" t="s">
        <v>18690</v>
      </c>
      <c r="K1967" s="16" t="s">
        <v>18691</v>
      </c>
      <c r="L1967" s="16" t="s">
        <v>4369</v>
      </c>
      <c r="M1967" s="16" t="s">
        <v>18692</v>
      </c>
      <c r="N1967" s="16" t="s">
        <v>19404</v>
      </c>
      <c r="O1967" s="16" t="s">
        <v>19359</v>
      </c>
      <c r="P1967" s="3">
        <v>41423</v>
      </c>
      <c r="Q1967" s="28" t="s">
        <v>455</v>
      </c>
      <c r="R1967" s="16" t="s">
        <v>19405</v>
      </c>
      <c r="S1967" s="16" t="s">
        <v>18693</v>
      </c>
      <c r="T1967" s="16" t="s">
        <v>14834</v>
      </c>
      <c r="U1967" s="16" t="s">
        <v>14926</v>
      </c>
      <c r="V1967" s="16">
        <v>21</v>
      </c>
      <c r="W1967" s="16">
        <v>1</v>
      </c>
      <c r="X1967" s="16">
        <v>7</v>
      </c>
      <c r="Y1967" s="16">
        <v>46</v>
      </c>
      <c r="Z1967" s="16">
        <v>31</v>
      </c>
      <c r="AA1967" s="16">
        <v>98</v>
      </c>
      <c r="AB1967" s="16" t="s">
        <v>455</v>
      </c>
      <c r="AC1967" s="16" t="s">
        <v>455</v>
      </c>
      <c r="AD1967" s="16" t="s">
        <v>455</v>
      </c>
    </row>
    <row r="1968" spans="1:30" s="16" customFormat="1" ht="14.25" customHeight="1">
      <c r="A1968" s="16">
        <v>5415</v>
      </c>
      <c r="B1968" s="16">
        <v>5415</v>
      </c>
      <c r="C1968" s="3">
        <v>41409</v>
      </c>
      <c r="D1968" s="3">
        <v>41454</v>
      </c>
      <c r="E1968" s="16" t="s">
        <v>1307</v>
      </c>
      <c r="F1968" s="16" t="s">
        <v>14084</v>
      </c>
      <c r="G1968" s="16" t="s">
        <v>1813</v>
      </c>
      <c r="H1968" s="16" t="s">
        <v>19406</v>
      </c>
      <c r="I1968" s="3">
        <v>41423</v>
      </c>
      <c r="J1968" s="16" t="s">
        <v>18690</v>
      </c>
      <c r="K1968" s="16" t="s">
        <v>18718</v>
      </c>
      <c r="L1968" s="16" t="s">
        <v>4369</v>
      </c>
      <c r="M1968" s="16" t="s">
        <v>18719</v>
      </c>
      <c r="N1968" s="16" t="s">
        <v>19407</v>
      </c>
      <c r="O1968" s="16" t="s">
        <v>19364</v>
      </c>
      <c r="P1968" s="3">
        <v>41423</v>
      </c>
      <c r="Q1968" s="28" t="s">
        <v>455</v>
      </c>
      <c r="R1968" s="16" t="s">
        <v>19408</v>
      </c>
      <c r="S1968" s="16" t="s">
        <v>18720</v>
      </c>
      <c r="T1968" s="16" t="s">
        <v>14834</v>
      </c>
      <c r="U1968" s="16" t="s">
        <v>15400</v>
      </c>
      <c r="V1968" s="16">
        <v>21</v>
      </c>
      <c r="W1968" s="16">
        <v>1</v>
      </c>
      <c r="X1968" s="16">
        <v>7</v>
      </c>
      <c r="Y1968" s="16">
        <v>46</v>
      </c>
      <c r="Z1968" s="16">
        <v>30</v>
      </c>
      <c r="AA1968" s="16">
        <v>97</v>
      </c>
      <c r="AB1968" s="16" t="s">
        <v>455</v>
      </c>
      <c r="AC1968" s="16" t="s">
        <v>455</v>
      </c>
      <c r="AD1968" s="16" t="s">
        <v>455</v>
      </c>
    </row>
    <row r="1969" spans="1:30" s="16" customFormat="1" ht="14.25" customHeight="1">
      <c r="A1969" s="16">
        <v>5416</v>
      </c>
      <c r="B1969" s="16">
        <v>5416</v>
      </c>
      <c r="C1969" s="3">
        <v>41409</v>
      </c>
      <c r="D1969" s="3">
        <v>41454</v>
      </c>
      <c r="E1969" s="16" t="s">
        <v>1307</v>
      </c>
      <c r="F1969" s="16" t="s">
        <v>14084</v>
      </c>
      <c r="G1969" s="16" t="s">
        <v>13693</v>
      </c>
      <c r="H1969" s="16" t="s">
        <v>19322</v>
      </c>
      <c r="I1969" s="3">
        <v>41418</v>
      </c>
      <c r="J1969" s="16" t="s">
        <v>18721</v>
      </c>
      <c r="K1969" s="16" t="s">
        <v>18722</v>
      </c>
      <c r="L1969" s="16" t="s">
        <v>18723</v>
      </c>
      <c r="M1969" s="16" t="s">
        <v>18724</v>
      </c>
      <c r="N1969" s="16" t="s">
        <v>19323</v>
      </c>
      <c r="O1969" s="16" t="s">
        <v>11992</v>
      </c>
      <c r="P1969" s="3">
        <v>41422</v>
      </c>
      <c r="Q1969" s="28" t="s">
        <v>455</v>
      </c>
      <c r="R1969" s="16" t="s">
        <v>19324</v>
      </c>
      <c r="S1969" s="16" t="s">
        <v>18725</v>
      </c>
      <c r="T1969" s="16" t="s">
        <v>14834</v>
      </c>
      <c r="U1969" s="16" t="s">
        <v>14926</v>
      </c>
      <c r="V1969" s="16">
        <v>22</v>
      </c>
      <c r="W1969" s="16">
        <v>28</v>
      </c>
      <c r="X1969" s="16">
        <v>72</v>
      </c>
      <c r="Y1969" s="16">
        <v>45</v>
      </c>
      <c r="Z1969" s="16">
        <v>36</v>
      </c>
      <c r="AA1969" s="16">
        <v>93</v>
      </c>
      <c r="AB1969" s="16" t="s">
        <v>455</v>
      </c>
      <c r="AC1969" s="16" t="s">
        <v>455</v>
      </c>
      <c r="AD1969" s="16" t="s">
        <v>455</v>
      </c>
    </row>
    <row r="1970" spans="1:30" s="16" customFormat="1" ht="14.25" customHeight="1">
      <c r="A1970" s="16">
        <v>5433</v>
      </c>
      <c r="B1970" s="16">
        <v>5433</v>
      </c>
      <c r="C1970" s="3">
        <v>41409</v>
      </c>
      <c r="D1970" s="3">
        <v>41454</v>
      </c>
      <c r="E1970" s="16" t="s">
        <v>1307</v>
      </c>
      <c r="F1970" s="16" t="s">
        <v>1308</v>
      </c>
      <c r="G1970" s="16" t="s">
        <v>13706</v>
      </c>
      <c r="H1970" s="16" t="s">
        <v>19830</v>
      </c>
      <c r="I1970" s="3">
        <v>41428</v>
      </c>
      <c r="J1970" s="16" t="s">
        <v>18726</v>
      </c>
      <c r="K1970" s="16" t="s">
        <v>18727</v>
      </c>
      <c r="L1970" s="16" t="s">
        <v>18728</v>
      </c>
      <c r="M1970" s="16" t="s">
        <v>18729</v>
      </c>
      <c r="N1970" s="16" t="s">
        <v>19993</v>
      </c>
      <c r="O1970" s="16" t="s">
        <v>19301</v>
      </c>
      <c r="P1970" s="3">
        <v>41449</v>
      </c>
      <c r="Q1970" s="28" t="s">
        <v>455</v>
      </c>
      <c r="R1970" s="16" t="s">
        <v>19831</v>
      </c>
      <c r="S1970" s="16" t="s">
        <v>18730</v>
      </c>
      <c r="T1970" s="16" t="s">
        <v>14834</v>
      </c>
      <c r="U1970" s="16" t="s">
        <v>14926</v>
      </c>
      <c r="V1970" s="16">
        <v>20</v>
      </c>
      <c r="W1970" s="16">
        <v>31</v>
      </c>
      <c r="X1970" s="16">
        <v>38</v>
      </c>
      <c r="Y1970" s="16">
        <v>41</v>
      </c>
      <c r="Z1970" s="16">
        <v>54</v>
      </c>
      <c r="AA1970" s="16">
        <v>23</v>
      </c>
      <c r="AB1970" s="16" t="s">
        <v>455</v>
      </c>
      <c r="AC1970" s="16" t="s">
        <v>455</v>
      </c>
      <c r="AD1970" s="16" t="s">
        <v>455</v>
      </c>
    </row>
    <row r="1971" spans="1:30" s="16" customFormat="1" ht="14.25" customHeight="1">
      <c r="A1971" s="16">
        <v>5434</v>
      </c>
      <c r="B1971" s="16">
        <v>5434</v>
      </c>
      <c r="C1971" s="3">
        <v>41409</v>
      </c>
      <c r="D1971" s="3">
        <v>41454</v>
      </c>
      <c r="E1971" s="16" t="s">
        <v>1307</v>
      </c>
      <c r="F1971" s="16" t="s">
        <v>1308</v>
      </c>
      <c r="G1971" s="16" t="s">
        <v>13706</v>
      </c>
      <c r="H1971" s="16" t="s">
        <v>19994</v>
      </c>
      <c r="I1971" s="3">
        <v>41428</v>
      </c>
      <c r="J1971" s="16" t="s">
        <v>18731</v>
      </c>
      <c r="K1971" s="16" t="s">
        <v>18732</v>
      </c>
      <c r="L1971" s="16" t="s">
        <v>18728</v>
      </c>
      <c r="M1971" s="16" t="s">
        <v>18733</v>
      </c>
      <c r="N1971" s="16" t="s">
        <v>19995</v>
      </c>
      <c r="O1971" s="16" t="s">
        <v>19772</v>
      </c>
      <c r="P1971" s="3">
        <v>41450</v>
      </c>
      <c r="Q1971" s="28" t="s">
        <v>455</v>
      </c>
      <c r="R1971" s="16" t="s">
        <v>19996</v>
      </c>
      <c r="S1971" s="16" t="s">
        <v>18734</v>
      </c>
      <c r="T1971" s="16" t="s">
        <v>14834</v>
      </c>
      <c r="U1971" s="16" t="s">
        <v>14926</v>
      </c>
      <c r="V1971" s="16">
        <v>20</v>
      </c>
      <c r="W1971" s="16">
        <v>33</v>
      </c>
      <c r="X1971" s="16">
        <v>2</v>
      </c>
      <c r="Y1971" s="16">
        <v>41</v>
      </c>
      <c r="Z1971" s="16">
        <v>58</v>
      </c>
      <c r="AA1971" s="16">
        <v>51</v>
      </c>
      <c r="AB1971" s="16" t="s">
        <v>455</v>
      </c>
      <c r="AC1971" s="16" t="s">
        <v>455</v>
      </c>
      <c r="AD1971" s="16" t="s">
        <v>455</v>
      </c>
    </row>
    <row r="1972" spans="1:30" s="16" customFormat="1" ht="14.25" customHeight="1">
      <c r="A1972" s="16">
        <v>5435</v>
      </c>
      <c r="B1972" s="16">
        <v>5435</v>
      </c>
      <c r="C1972" s="3">
        <v>41409</v>
      </c>
      <c r="D1972" s="3">
        <v>41454</v>
      </c>
      <c r="E1972" s="16" t="s">
        <v>1307</v>
      </c>
      <c r="F1972" s="16" t="s">
        <v>1308</v>
      </c>
      <c r="G1972" s="16" t="s">
        <v>13706</v>
      </c>
      <c r="H1972" s="16" t="s">
        <v>19997</v>
      </c>
      <c r="I1972" s="3">
        <v>41428</v>
      </c>
      <c r="J1972" s="16" t="s">
        <v>18731</v>
      </c>
      <c r="K1972" s="16" t="s">
        <v>18735</v>
      </c>
      <c r="L1972" s="16" t="s">
        <v>18736</v>
      </c>
      <c r="M1972" s="16" t="s">
        <v>18733</v>
      </c>
      <c r="N1972" s="16" t="s">
        <v>19998</v>
      </c>
      <c r="O1972" s="16" t="s">
        <v>19878</v>
      </c>
      <c r="P1972" s="3">
        <v>41449</v>
      </c>
      <c r="Q1972" s="28" t="s">
        <v>455</v>
      </c>
      <c r="R1972" s="16" t="s">
        <v>19999</v>
      </c>
      <c r="S1972" s="16" t="s">
        <v>18737</v>
      </c>
      <c r="T1972" s="16" t="s">
        <v>14834</v>
      </c>
      <c r="U1972" s="16" t="s">
        <v>14926</v>
      </c>
      <c r="V1972" s="16">
        <v>20</v>
      </c>
      <c r="W1972" s="16">
        <v>30</v>
      </c>
      <c r="X1972" s="16">
        <v>13</v>
      </c>
      <c r="Y1972" s="16">
        <v>41</v>
      </c>
      <c r="Z1972" s="16">
        <v>52</v>
      </c>
      <c r="AA1972" s="16">
        <v>55</v>
      </c>
      <c r="AB1972" s="16" t="s">
        <v>455</v>
      </c>
      <c r="AC1972" s="16" t="s">
        <v>455</v>
      </c>
      <c r="AD1972" s="16" t="s">
        <v>455</v>
      </c>
    </row>
    <row r="1973" spans="1:30" s="16" customFormat="1" ht="14.25" customHeight="1">
      <c r="A1973" s="16" t="s">
        <v>20143</v>
      </c>
      <c r="B1973" s="16">
        <v>5436</v>
      </c>
      <c r="C1973" s="3">
        <v>41409</v>
      </c>
      <c r="D1973" s="3">
        <v>41454</v>
      </c>
      <c r="E1973" s="16" t="s">
        <v>1370</v>
      </c>
      <c r="F1973" s="16" t="s">
        <v>1308</v>
      </c>
      <c r="G1973" s="16" t="s">
        <v>13706</v>
      </c>
      <c r="H1973" s="16" t="s">
        <v>455</v>
      </c>
      <c r="I1973" s="3">
        <v>41428</v>
      </c>
      <c r="J1973" s="16" t="s">
        <v>18731</v>
      </c>
      <c r="K1973" s="16" t="s">
        <v>18738</v>
      </c>
      <c r="L1973" s="16" t="s">
        <v>18728</v>
      </c>
      <c r="M1973" s="16" t="s">
        <v>18733</v>
      </c>
      <c r="N1973" s="16" t="s">
        <v>455</v>
      </c>
      <c r="O1973" s="16" t="s">
        <v>455</v>
      </c>
      <c r="P1973" s="16" t="s">
        <v>455</v>
      </c>
      <c r="Q1973" s="28" t="s">
        <v>455</v>
      </c>
      <c r="R1973" s="16" t="s">
        <v>455</v>
      </c>
      <c r="S1973" s="16" t="s">
        <v>18739</v>
      </c>
      <c r="T1973" s="16" t="s">
        <v>14834</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4.25" customHeight="1">
      <c r="A1974" s="16">
        <v>5454</v>
      </c>
      <c r="B1974" s="16">
        <v>5454</v>
      </c>
      <c r="C1974" s="3">
        <v>41409</v>
      </c>
      <c r="D1974" s="3">
        <v>41517</v>
      </c>
      <c r="E1974" s="16" t="s">
        <v>1307</v>
      </c>
      <c r="F1974" s="16" t="s">
        <v>1540</v>
      </c>
      <c r="G1974" s="16" t="s">
        <v>13748</v>
      </c>
      <c r="H1974" s="16" t="s">
        <v>20396</v>
      </c>
      <c r="I1974" s="3">
        <v>41432</v>
      </c>
      <c r="J1974" s="16" t="s">
        <v>18740</v>
      </c>
      <c r="K1974" s="16" t="s">
        <v>20397</v>
      </c>
      <c r="L1974" s="16" t="s">
        <v>18741</v>
      </c>
      <c r="M1974" s="260">
        <v>3858.7362355953906</v>
      </c>
      <c r="N1974" s="16" t="s">
        <v>20832</v>
      </c>
      <c r="O1974" s="16" t="s">
        <v>455</v>
      </c>
      <c r="P1974" s="16">
        <v>41578</v>
      </c>
      <c r="Q1974" s="28" t="s">
        <v>20821</v>
      </c>
      <c r="R1974" s="16" t="s">
        <v>20398</v>
      </c>
      <c r="S1974" s="16" t="s">
        <v>18742</v>
      </c>
      <c r="T1974" s="16" t="s">
        <v>14834</v>
      </c>
      <c r="U1974" s="16" t="s">
        <v>455</v>
      </c>
      <c r="V1974" s="16">
        <v>19</v>
      </c>
      <c r="W1974" s="16">
        <v>50</v>
      </c>
      <c r="X1974" s="16">
        <v>27</v>
      </c>
      <c r="Y1974" s="16">
        <v>42</v>
      </c>
      <c r="Z1974" s="16">
        <v>46</v>
      </c>
      <c r="AA1974" s="16">
        <v>40</v>
      </c>
      <c r="AB1974" s="16" t="s">
        <v>455</v>
      </c>
      <c r="AC1974" s="16" t="s">
        <v>455</v>
      </c>
      <c r="AD1974" s="16" t="s">
        <v>455</v>
      </c>
    </row>
    <row r="1975" spans="1:30" s="16" customFormat="1" ht="14.25" customHeight="1">
      <c r="A1975" s="16">
        <v>5463</v>
      </c>
      <c r="B1975" s="16">
        <v>5463</v>
      </c>
      <c r="C1975" s="3">
        <v>41409</v>
      </c>
      <c r="D1975" s="3">
        <v>41454</v>
      </c>
      <c r="E1975" s="16" t="s">
        <v>1307</v>
      </c>
      <c r="F1975" s="16" t="s">
        <v>1308</v>
      </c>
      <c r="G1975" s="16" t="s">
        <v>13748</v>
      </c>
      <c r="H1975" s="16" t="s">
        <v>20000</v>
      </c>
      <c r="I1975" s="3">
        <v>41432</v>
      </c>
      <c r="J1975" s="16" t="s">
        <v>18743</v>
      </c>
      <c r="K1975" s="16" t="s">
        <v>18744</v>
      </c>
      <c r="L1975" s="16" t="s">
        <v>18745</v>
      </c>
      <c r="M1975" s="16" t="s">
        <v>18746</v>
      </c>
      <c r="N1975" s="16" t="s">
        <v>20144</v>
      </c>
      <c r="O1975" s="16" t="s">
        <v>5624</v>
      </c>
      <c r="P1975" s="3">
        <v>41452</v>
      </c>
      <c r="Q1975" s="28" t="s">
        <v>455</v>
      </c>
      <c r="R1975" s="16" t="s">
        <v>20001</v>
      </c>
      <c r="S1975" s="16" t="s">
        <v>18747</v>
      </c>
      <c r="T1975" s="16" t="s">
        <v>14834</v>
      </c>
      <c r="U1975" s="16" t="s">
        <v>17564</v>
      </c>
      <c r="V1975" s="16">
        <v>19</v>
      </c>
      <c r="W1975" s="16">
        <v>50</v>
      </c>
      <c r="X1975" s="16">
        <v>50</v>
      </c>
      <c r="Y1975" s="16">
        <v>42</v>
      </c>
      <c r="Z1975" s="16">
        <v>47</v>
      </c>
      <c r="AA1975" s="16">
        <v>27</v>
      </c>
      <c r="AB1975" s="16" t="s">
        <v>455</v>
      </c>
      <c r="AC1975" s="16" t="s">
        <v>455</v>
      </c>
      <c r="AD1975" s="16" t="s">
        <v>455</v>
      </c>
    </row>
    <row r="1976" spans="1:30" s="16" customFormat="1" ht="14.25" customHeight="1">
      <c r="A1976" s="16">
        <v>5464</v>
      </c>
      <c r="B1976" s="16">
        <v>5464</v>
      </c>
      <c r="C1976" s="3">
        <v>41409</v>
      </c>
      <c r="D1976" s="3">
        <v>41454</v>
      </c>
      <c r="E1976" s="16" t="s">
        <v>1307</v>
      </c>
      <c r="F1976" s="16" t="s">
        <v>1308</v>
      </c>
      <c r="G1976" s="16" t="s">
        <v>13748</v>
      </c>
      <c r="H1976" s="16" t="s">
        <v>20002</v>
      </c>
      <c r="I1976" s="3">
        <v>41432</v>
      </c>
      <c r="J1976" s="16" t="s">
        <v>18748</v>
      </c>
      <c r="K1976" s="16" t="s">
        <v>18749</v>
      </c>
      <c r="L1976" s="16" t="s">
        <v>18745</v>
      </c>
      <c r="M1976" s="16">
        <v>3138589246</v>
      </c>
      <c r="N1976" s="16" t="s">
        <v>20003</v>
      </c>
      <c r="O1976" s="16" t="s">
        <v>4884</v>
      </c>
      <c r="P1976" s="3">
        <v>41452</v>
      </c>
      <c r="Q1976" s="28" t="s">
        <v>455</v>
      </c>
      <c r="R1976" s="16" t="s">
        <v>20004</v>
      </c>
      <c r="S1976" s="16" t="s">
        <v>18750</v>
      </c>
      <c r="T1976" s="16" t="s">
        <v>14834</v>
      </c>
      <c r="U1976" s="16" t="s">
        <v>15400</v>
      </c>
      <c r="V1976" s="16">
        <v>19</v>
      </c>
      <c r="W1976" s="16">
        <v>49</v>
      </c>
      <c r="X1976" s="16">
        <v>43</v>
      </c>
      <c r="Y1976" s="16">
        <v>42</v>
      </c>
      <c r="Z1976" s="16">
        <v>38</v>
      </c>
      <c r="AA1976" s="16">
        <v>1</v>
      </c>
      <c r="AB1976" s="16" t="s">
        <v>455</v>
      </c>
      <c r="AC1976" s="16" t="s">
        <v>455</v>
      </c>
      <c r="AD1976" s="16" t="s">
        <v>455</v>
      </c>
    </row>
    <row r="1977" spans="1:30" s="16" customFormat="1" ht="14.25" customHeight="1">
      <c r="A1977" s="16">
        <v>5465</v>
      </c>
      <c r="B1977" s="16">
        <v>5465</v>
      </c>
      <c r="C1977" s="3">
        <v>41409</v>
      </c>
      <c r="D1977" s="3">
        <v>41454</v>
      </c>
      <c r="E1977" s="16" t="s">
        <v>1307</v>
      </c>
      <c r="F1977" s="16" t="s">
        <v>14084</v>
      </c>
      <c r="G1977" s="16" t="s">
        <v>13748</v>
      </c>
      <c r="H1977" s="16" t="s">
        <v>19697</v>
      </c>
      <c r="I1977" s="3">
        <v>41432</v>
      </c>
      <c r="J1977" s="16" t="s">
        <v>18748</v>
      </c>
      <c r="K1977" s="16" t="s">
        <v>18751</v>
      </c>
      <c r="L1977" s="16" t="s">
        <v>18745</v>
      </c>
      <c r="M1977" s="16" t="s">
        <v>18752</v>
      </c>
      <c r="N1977" s="16" t="s">
        <v>19698</v>
      </c>
      <c r="O1977" s="16" t="s">
        <v>19601</v>
      </c>
      <c r="P1977" s="3">
        <v>41438</v>
      </c>
      <c r="Q1977" s="28" t="s">
        <v>455</v>
      </c>
      <c r="R1977" s="16" t="s">
        <v>19699</v>
      </c>
      <c r="S1977" s="16" t="s">
        <v>18753</v>
      </c>
      <c r="T1977" s="16" t="s">
        <v>14834</v>
      </c>
      <c r="U1977" s="16" t="s">
        <v>15400</v>
      </c>
      <c r="V1977" s="16">
        <v>19</v>
      </c>
      <c r="W1977" s="16">
        <v>47</v>
      </c>
      <c r="X1977" s="16">
        <v>10</v>
      </c>
      <c r="Y1977" s="16">
        <v>42</v>
      </c>
      <c r="Z1977" s="16">
        <v>41</v>
      </c>
      <c r="AA1977" s="16">
        <v>65</v>
      </c>
      <c r="AB1977" s="16" t="s">
        <v>455</v>
      </c>
      <c r="AC1977" s="16" t="s">
        <v>455</v>
      </c>
      <c r="AD1977" s="16" t="s">
        <v>455</v>
      </c>
    </row>
    <row r="1978" spans="1:30" s="16" customFormat="1" ht="14.25" customHeight="1">
      <c r="A1978" s="16">
        <v>5501</v>
      </c>
      <c r="B1978" s="16">
        <v>5501</v>
      </c>
      <c r="C1978" s="3">
        <v>41409</v>
      </c>
      <c r="D1978" s="3">
        <v>41454</v>
      </c>
      <c r="E1978" s="16" t="s">
        <v>1307</v>
      </c>
      <c r="F1978" s="16" t="s">
        <v>14084</v>
      </c>
      <c r="G1978" s="16" t="s">
        <v>2369</v>
      </c>
      <c r="H1978" s="16" t="s">
        <v>20145</v>
      </c>
      <c r="I1978" s="3">
        <v>41453</v>
      </c>
      <c r="J1978" s="16" t="s">
        <v>18754</v>
      </c>
      <c r="K1978" s="16" t="s">
        <v>18755</v>
      </c>
      <c r="L1978" s="16" t="s">
        <v>4456</v>
      </c>
      <c r="M1978" s="16" t="s">
        <v>18756</v>
      </c>
      <c r="N1978" s="16" t="s">
        <v>20146</v>
      </c>
      <c r="O1978" s="16" t="s">
        <v>20050</v>
      </c>
      <c r="P1978" s="3">
        <v>41453</v>
      </c>
      <c r="Q1978" s="28" t="s">
        <v>455</v>
      </c>
      <c r="R1978" s="16" t="s">
        <v>20147</v>
      </c>
      <c r="S1978" s="16" t="s">
        <v>18757</v>
      </c>
      <c r="T1978" s="16" t="s">
        <v>14834</v>
      </c>
      <c r="U1978" s="16" t="s">
        <v>18318</v>
      </c>
      <c r="V1978" s="16">
        <v>15</v>
      </c>
      <c r="W1978" s="16">
        <v>43</v>
      </c>
      <c r="X1978" s="16">
        <v>31</v>
      </c>
      <c r="Y1978" s="16">
        <v>40</v>
      </c>
      <c r="Z1978" s="16">
        <v>59</v>
      </c>
      <c r="AA1978" s="16">
        <v>53</v>
      </c>
      <c r="AB1978" s="16" t="s">
        <v>455</v>
      </c>
      <c r="AC1978" s="16" t="s">
        <v>455</v>
      </c>
      <c r="AD1978" s="16" t="s">
        <v>455</v>
      </c>
    </row>
    <row r="1979" spans="1:30" s="16" customFormat="1" ht="14.25" customHeight="1">
      <c r="A1979" s="16">
        <v>5502</v>
      </c>
      <c r="B1979" s="16">
        <v>5502</v>
      </c>
      <c r="C1979" s="3">
        <v>41409</v>
      </c>
      <c r="D1979" s="3">
        <v>41454</v>
      </c>
      <c r="E1979" s="16" t="s">
        <v>1307</v>
      </c>
      <c r="F1979" s="16" t="s">
        <v>14084</v>
      </c>
      <c r="G1979" s="16" t="s">
        <v>2369</v>
      </c>
      <c r="H1979" s="16" t="s">
        <v>20148</v>
      </c>
      <c r="I1979" s="3">
        <v>41453</v>
      </c>
      <c r="J1979" s="16" t="s">
        <v>18758</v>
      </c>
      <c r="K1979" s="16" t="s">
        <v>18759</v>
      </c>
      <c r="L1979" s="16" t="s">
        <v>4456</v>
      </c>
      <c r="M1979" s="16" t="s">
        <v>18756</v>
      </c>
      <c r="N1979" s="16" t="s">
        <v>20149</v>
      </c>
      <c r="O1979" s="16" t="s">
        <v>12721</v>
      </c>
      <c r="P1979" s="3">
        <v>41453</v>
      </c>
      <c r="Q1979" s="28" t="s">
        <v>455</v>
      </c>
      <c r="R1979" s="16" t="s">
        <v>4085</v>
      </c>
      <c r="S1979" s="16" t="s">
        <v>18760</v>
      </c>
      <c r="T1979" s="16" t="s">
        <v>3997</v>
      </c>
      <c r="U1979" s="16" t="s">
        <v>20150</v>
      </c>
      <c r="V1979" s="16">
        <v>15</v>
      </c>
      <c r="W1979" s="16">
        <v>43</v>
      </c>
      <c r="X1979" s="16">
        <v>6</v>
      </c>
      <c r="Y1979" s="16">
        <v>41</v>
      </c>
      <c r="Z1979" s="16">
        <v>0</v>
      </c>
      <c r="AA1979" s="16">
        <v>5</v>
      </c>
      <c r="AB1979" s="16" t="s">
        <v>455</v>
      </c>
      <c r="AC1979" s="16" t="s">
        <v>455</v>
      </c>
      <c r="AD1979" s="16" t="s">
        <v>455</v>
      </c>
    </row>
    <row r="1980" spans="1:30" s="16" customFormat="1" ht="14.25" customHeight="1">
      <c r="A1980" s="16">
        <v>5513</v>
      </c>
      <c r="B1980" s="16">
        <v>5513</v>
      </c>
      <c r="C1980" s="3">
        <v>41409</v>
      </c>
      <c r="D1980" s="3">
        <v>41454</v>
      </c>
      <c r="E1980" s="16" t="s">
        <v>1307</v>
      </c>
      <c r="F1980" s="16" t="s">
        <v>14084</v>
      </c>
      <c r="G1980" s="16" t="s">
        <v>7777</v>
      </c>
      <c r="H1980" s="16" t="s">
        <v>19476</v>
      </c>
      <c r="I1980" s="3">
        <v>41425</v>
      </c>
      <c r="J1980" s="16" t="s">
        <v>18761</v>
      </c>
      <c r="K1980" s="16" t="s">
        <v>18762</v>
      </c>
      <c r="L1980" s="16" t="s">
        <v>7780</v>
      </c>
      <c r="M1980" s="16" t="s">
        <v>18763</v>
      </c>
      <c r="N1980" s="16" t="s">
        <v>19477</v>
      </c>
      <c r="O1980" s="16" t="s">
        <v>19364</v>
      </c>
      <c r="P1980" s="3">
        <v>41428</v>
      </c>
      <c r="Q1980" s="28" t="s">
        <v>455</v>
      </c>
      <c r="R1980" s="16" t="s">
        <v>19478</v>
      </c>
      <c r="S1980" s="16" t="s">
        <v>18764</v>
      </c>
      <c r="T1980" s="16" t="s">
        <v>14834</v>
      </c>
      <c r="U1980" s="16" t="s">
        <v>19448</v>
      </c>
      <c r="V1980" s="16">
        <v>20</v>
      </c>
      <c r="W1980" s="16">
        <v>26</v>
      </c>
      <c r="X1980" s="16">
        <v>97</v>
      </c>
      <c r="Y1980" s="16">
        <v>46</v>
      </c>
      <c r="Z1980" s="16">
        <v>43</v>
      </c>
      <c r="AA1980" s="16">
        <v>73</v>
      </c>
      <c r="AB1980" s="16" t="s">
        <v>455</v>
      </c>
      <c r="AC1980" s="16" t="s">
        <v>455</v>
      </c>
      <c r="AD1980" s="16" t="s">
        <v>455</v>
      </c>
    </row>
    <row r="1981" spans="1:30" s="16" customFormat="1" ht="14.25" customHeight="1">
      <c r="A1981" s="16">
        <v>5514</v>
      </c>
      <c r="B1981" s="16">
        <v>5514</v>
      </c>
      <c r="C1981" s="3">
        <v>41409</v>
      </c>
      <c r="D1981" s="3">
        <v>41454</v>
      </c>
      <c r="E1981" s="16" t="s">
        <v>1307</v>
      </c>
      <c r="F1981" s="16" t="s">
        <v>14084</v>
      </c>
      <c r="G1981" s="16" t="s">
        <v>7777</v>
      </c>
      <c r="H1981" s="16" t="s">
        <v>19479</v>
      </c>
      <c r="I1981" s="3">
        <v>41425</v>
      </c>
      <c r="J1981" s="16" t="s">
        <v>18765</v>
      </c>
      <c r="K1981" s="16" t="s">
        <v>18766</v>
      </c>
      <c r="L1981" s="16" t="s">
        <v>7780</v>
      </c>
      <c r="M1981" s="16" t="s">
        <v>18767</v>
      </c>
      <c r="N1981" s="16" t="s">
        <v>19480</v>
      </c>
      <c r="O1981" s="16" t="s">
        <v>14581</v>
      </c>
      <c r="P1981" s="3">
        <v>41428</v>
      </c>
      <c r="Q1981" s="28" t="s">
        <v>455</v>
      </c>
      <c r="R1981" s="16" t="s">
        <v>19481</v>
      </c>
      <c r="S1981" s="16" t="s">
        <v>18768</v>
      </c>
      <c r="T1981" s="16" t="s">
        <v>14834</v>
      </c>
      <c r="U1981" s="16" t="s">
        <v>14926</v>
      </c>
      <c r="V1981" s="16">
        <v>20</v>
      </c>
      <c r="W1981" s="16">
        <v>30</v>
      </c>
      <c r="X1981" s="16">
        <v>23</v>
      </c>
      <c r="Y1981" s="16">
        <v>46</v>
      </c>
      <c r="Z1981" s="16">
        <v>38</v>
      </c>
      <c r="AA1981" s="16">
        <v>22</v>
      </c>
      <c r="AB1981" s="16" t="s">
        <v>455</v>
      </c>
      <c r="AC1981" s="16" t="s">
        <v>455</v>
      </c>
      <c r="AD1981" s="16" t="s">
        <v>455</v>
      </c>
    </row>
    <row r="1982" spans="1:30" s="16" customFormat="1" ht="14.25" customHeight="1">
      <c r="A1982" s="16">
        <v>5516</v>
      </c>
      <c r="B1982" s="16">
        <v>5516</v>
      </c>
      <c r="C1982" s="3">
        <v>41409</v>
      </c>
      <c r="D1982" s="3">
        <v>41454</v>
      </c>
      <c r="E1982" s="16" t="s">
        <v>1307</v>
      </c>
      <c r="F1982" s="16" t="s">
        <v>14084</v>
      </c>
      <c r="G1982" s="16" t="s">
        <v>7777</v>
      </c>
      <c r="H1982" s="16" t="s">
        <v>19482</v>
      </c>
      <c r="I1982" s="3">
        <v>41425</v>
      </c>
      <c r="J1982" s="16" t="s">
        <v>18769</v>
      </c>
      <c r="K1982" s="16" t="s">
        <v>18770</v>
      </c>
      <c r="L1982" s="16" t="s">
        <v>7780</v>
      </c>
      <c r="M1982" s="16" t="s">
        <v>18771</v>
      </c>
      <c r="N1982" s="16" t="s">
        <v>19483</v>
      </c>
      <c r="O1982" s="16" t="s">
        <v>12723</v>
      </c>
      <c r="P1982" s="3">
        <v>41428</v>
      </c>
      <c r="Q1982" s="28" t="s">
        <v>455</v>
      </c>
      <c r="R1982" s="16" t="s">
        <v>19484</v>
      </c>
      <c r="S1982" s="16" t="s">
        <v>18772</v>
      </c>
      <c r="T1982" s="16" t="s">
        <v>14834</v>
      </c>
      <c r="U1982" s="16" t="s">
        <v>15400</v>
      </c>
      <c r="V1982" s="16">
        <v>20</v>
      </c>
      <c r="W1982" s="16">
        <v>20</v>
      </c>
      <c r="X1982" s="16">
        <v>87</v>
      </c>
      <c r="Y1982" s="16">
        <v>46</v>
      </c>
      <c r="Z1982" s="16">
        <v>51</v>
      </c>
      <c r="AA1982" s="16">
        <v>40</v>
      </c>
      <c r="AB1982" s="16" t="s">
        <v>455</v>
      </c>
      <c r="AC1982" s="16" t="s">
        <v>455</v>
      </c>
      <c r="AD1982" s="16" t="s">
        <v>455</v>
      </c>
    </row>
    <row r="1983" spans="1:30" s="16" customFormat="1" ht="14.25" customHeight="1">
      <c r="A1983" s="16">
        <v>5517</v>
      </c>
      <c r="B1983" s="16">
        <v>5517</v>
      </c>
      <c r="C1983" s="3">
        <v>41409</v>
      </c>
      <c r="D1983" s="3">
        <v>41454</v>
      </c>
      <c r="E1983" s="16" t="s">
        <v>1307</v>
      </c>
      <c r="F1983" s="16" t="s">
        <v>1308</v>
      </c>
      <c r="G1983" s="16" t="s">
        <v>926</v>
      </c>
      <c r="H1983" s="16" t="s">
        <v>19832</v>
      </c>
      <c r="I1983" s="3">
        <v>41446</v>
      </c>
      <c r="J1983" s="16" t="s">
        <v>18773</v>
      </c>
      <c r="K1983" s="16" t="s">
        <v>18774</v>
      </c>
      <c r="L1983" s="16" t="s">
        <v>4348</v>
      </c>
      <c r="M1983" s="16" t="s">
        <v>18775</v>
      </c>
      <c r="N1983" s="16" t="s">
        <v>20005</v>
      </c>
      <c r="O1983" s="16" t="s">
        <v>15537</v>
      </c>
      <c r="P1983" s="3">
        <v>41449</v>
      </c>
      <c r="Q1983" s="28" t="s">
        <v>455</v>
      </c>
      <c r="R1983" s="16" t="s">
        <v>19833</v>
      </c>
      <c r="S1983" s="16" t="s">
        <v>18776</v>
      </c>
      <c r="T1983" s="16" t="s">
        <v>14834</v>
      </c>
      <c r="U1983" s="16" t="s">
        <v>14926</v>
      </c>
      <c r="V1983" s="16">
        <v>20</v>
      </c>
      <c r="W1983" s="16">
        <v>9</v>
      </c>
      <c r="X1983" s="16">
        <v>82</v>
      </c>
      <c r="Y1983" s="16">
        <v>42</v>
      </c>
      <c r="Z1983" s="16">
        <v>58</v>
      </c>
      <c r="AA1983" s="16">
        <v>15</v>
      </c>
      <c r="AB1983" s="16" t="s">
        <v>455</v>
      </c>
      <c r="AC1983" s="16" t="s">
        <v>455</v>
      </c>
      <c r="AD1983" s="16" t="s">
        <v>455</v>
      </c>
    </row>
    <row r="1984" spans="1:30" s="16" customFormat="1" ht="14.25" customHeight="1">
      <c r="A1984" s="16">
        <v>5518</v>
      </c>
      <c r="B1984" s="16">
        <v>5518</v>
      </c>
      <c r="C1984" s="3">
        <v>41409</v>
      </c>
      <c r="D1984" s="3">
        <v>41454</v>
      </c>
      <c r="E1984" s="16" t="s">
        <v>1307</v>
      </c>
      <c r="F1984" s="16" t="s">
        <v>1308</v>
      </c>
      <c r="G1984" s="16" t="s">
        <v>926</v>
      </c>
      <c r="H1984" s="16" t="s">
        <v>20006</v>
      </c>
      <c r="I1984" s="3">
        <v>41449</v>
      </c>
      <c r="J1984" s="16" t="s">
        <v>18777</v>
      </c>
      <c r="K1984" s="16" t="s">
        <v>18778</v>
      </c>
      <c r="L1984" s="16" t="s">
        <v>4348</v>
      </c>
      <c r="M1984" s="16" t="s">
        <v>18779</v>
      </c>
      <c r="N1984" s="16" t="s">
        <v>20007</v>
      </c>
      <c r="O1984" s="16" t="s">
        <v>20008</v>
      </c>
      <c r="P1984" s="3">
        <v>41452</v>
      </c>
      <c r="Q1984" s="28" t="s">
        <v>455</v>
      </c>
      <c r="R1984" s="16" t="s">
        <v>20009</v>
      </c>
      <c r="S1984" s="16" t="s">
        <v>18780</v>
      </c>
      <c r="T1984" s="16" t="s">
        <v>14834</v>
      </c>
      <c r="U1984" s="16" t="s">
        <v>17564</v>
      </c>
      <c r="V1984" s="16">
        <v>20</v>
      </c>
      <c r="W1984" s="16">
        <v>9</v>
      </c>
      <c r="X1984" s="16">
        <v>70</v>
      </c>
      <c r="Y1984" s="16">
        <v>42</v>
      </c>
      <c r="Z1984" s="16">
        <v>57</v>
      </c>
      <c r="AA1984" s="16">
        <v>87</v>
      </c>
      <c r="AB1984" s="16" t="s">
        <v>455</v>
      </c>
      <c r="AC1984" s="16" t="s">
        <v>455</v>
      </c>
      <c r="AD1984" s="16" t="s">
        <v>455</v>
      </c>
    </row>
    <row r="1985" spans="1:30" s="16" customFormat="1" ht="14.25" customHeight="1">
      <c r="A1985" s="16">
        <v>5600</v>
      </c>
      <c r="B1985" s="16">
        <v>5600</v>
      </c>
      <c r="C1985" s="3">
        <v>41409</v>
      </c>
      <c r="D1985" s="3">
        <v>41454</v>
      </c>
      <c r="E1985" s="16" t="s">
        <v>1307</v>
      </c>
      <c r="F1985" s="16" t="s">
        <v>14084</v>
      </c>
      <c r="G1985" s="16" t="s">
        <v>13689</v>
      </c>
      <c r="H1985" s="16" t="s">
        <v>19485</v>
      </c>
      <c r="I1985" s="3">
        <v>41429</v>
      </c>
      <c r="J1985" s="16" t="s">
        <v>18781</v>
      </c>
      <c r="K1985" s="16" t="s">
        <v>18782</v>
      </c>
      <c r="L1985" s="16" t="s">
        <v>18783</v>
      </c>
      <c r="M1985" s="16" t="s">
        <v>18784</v>
      </c>
      <c r="N1985" s="16" t="s">
        <v>19486</v>
      </c>
      <c r="O1985" s="16" t="s">
        <v>12026</v>
      </c>
      <c r="P1985" s="3">
        <v>41429</v>
      </c>
      <c r="Q1985" s="28" t="s">
        <v>455</v>
      </c>
      <c r="R1985" s="16" t="s">
        <v>19487</v>
      </c>
      <c r="S1985" s="16" t="s">
        <v>18785</v>
      </c>
      <c r="T1985" s="16" t="s">
        <v>14834</v>
      </c>
      <c r="U1985" s="16" t="s">
        <v>19488</v>
      </c>
      <c r="V1985" s="16">
        <v>21</v>
      </c>
      <c r="W1985" s="16">
        <v>2</v>
      </c>
      <c r="X1985" s="16">
        <v>15</v>
      </c>
      <c r="Y1985" s="16">
        <v>44</v>
      </c>
      <c r="Z1985" s="16">
        <v>45</v>
      </c>
      <c r="AA1985" s="16">
        <v>75</v>
      </c>
      <c r="AB1985" s="16" t="s">
        <v>455</v>
      </c>
      <c r="AC1985" s="16" t="s">
        <v>455</v>
      </c>
      <c r="AD1985" s="16" t="s">
        <v>455</v>
      </c>
    </row>
    <row r="1986" spans="1:30" s="16" customFormat="1" ht="14.25" customHeight="1">
      <c r="A1986" s="16">
        <v>5603</v>
      </c>
      <c r="B1986" s="16">
        <v>5603</v>
      </c>
      <c r="C1986" s="3">
        <v>41409</v>
      </c>
      <c r="D1986" s="3">
        <v>41454</v>
      </c>
      <c r="E1986" s="16" t="s">
        <v>1307</v>
      </c>
      <c r="F1986" s="16" t="s">
        <v>1308</v>
      </c>
      <c r="G1986" s="16" t="s">
        <v>13822</v>
      </c>
      <c r="H1986" s="16" t="s">
        <v>19409</v>
      </c>
      <c r="I1986" s="3">
        <v>41423</v>
      </c>
      <c r="J1986" s="16" t="s">
        <v>18786</v>
      </c>
      <c r="K1986" s="16" t="s">
        <v>18787</v>
      </c>
      <c r="L1986" s="16" t="s">
        <v>18788</v>
      </c>
      <c r="M1986" s="16" t="s">
        <v>18789</v>
      </c>
      <c r="N1986" s="16" t="s">
        <v>19489</v>
      </c>
      <c r="O1986" s="16" t="s">
        <v>17774</v>
      </c>
      <c r="P1986" s="3">
        <v>41428</v>
      </c>
      <c r="Q1986" s="28" t="s">
        <v>455</v>
      </c>
      <c r="R1986" s="16" t="s">
        <v>19410</v>
      </c>
      <c r="S1986" s="16" t="s">
        <v>18790</v>
      </c>
      <c r="T1986" s="16" t="s">
        <v>14834</v>
      </c>
      <c r="U1986" s="16" t="s">
        <v>15400</v>
      </c>
      <c r="V1986" s="16">
        <v>21</v>
      </c>
      <c r="W1986" s="16">
        <v>12</v>
      </c>
      <c r="X1986" s="16">
        <v>0</v>
      </c>
      <c r="Y1986" s="16">
        <v>42</v>
      </c>
      <c r="Z1986" s="16">
        <v>36</v>
      </c>
      <c r="AA1986" s="16">
        <v>63</v>
      </c>
      <c r="AB1986" s="16" t="s">
        <v>455</v>
      </c>
      <c r="AC1986" s="16" t="s">
        <v>455</v>
      </c>
      <c r="AD1986" s="16" t="s">
        <v>455</v>
      </c>
    </row>
    <row r="1987" spans="1:30" s="16" customFormat="1" ht="14.25" customHeight="1">
      <c r="A1987" s="16" t="s">
        <v>19762</v>
      </c>
      <c r="B1987" s="16">
        <v>5604</v>
      </c>
      <c r="C1987" s="3">
        <v>41409</v>
      </c>
      <c r="D1987" s="3">
        <v>41457</v>
      </c>
      <c r="E1987" s="16" t="s">
        <v>1370</v>
      </c>
      <c r="F1987" s="16" t="s">
        <v>14084</v>
      </c>
      <c r="G1987" s="16" t="s">
        <v>7005</v>
      </c>
      <c r="H1987" s="16" t="s">
        <v>455</v>
      </c>
      <c r="I1987" s="3">
        <v>41442</v>
      </c>
      <c r="J1987" s="16" t="s">
        <v>18791</v>
      </c>
      <c r="K1987" s="16" t="s">
        <v>19572</v>
      </c>
      <c r="L1987" s="16" t="s">
        <v>7000</v>
      </c>
      <c r="M1987" s="16" t="s">
        <v>18792</v>
      </c>
      <c r="N1987" s="16" t="s">
        <v>455</v>
      </c>
      <c r="O1987" s="16" t="s">
        <v>455</v>
      </c>
      <c r="P1987" s="16" t="s">
        <v>455</v>
      </c>
      <c r="Q1987" s="28" t="s">
        <v>19573</v>
      </c>
      <c r="R1987" s="16" t="s">
        <v>455</v>
      </c>
      <c r="S1987" s="16" t="s">
        <v>18793</v>
      </c>
      <c r="T1987" s="16" t="s">
        <v>14834</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4.25" customHeight="1">
      <c r="A1988" s="16">
        <v>5648</v>
      </c>
      <c r="B1988" s="16">
        <v>5648</v>
      </c>
      <c r="C1988" s="3">
        <v>41409</v>
      </c>
      <c r="D1988" s="3">
        <v>41454</v>
      </c>
      <c r="E1988" s="16" t="s">
        <v>1307</v>
      </c>
      <c r="F1988" s="16" t="s">
        <v>14084</v>
      </c>
      <c r="G1988" s="16" t="s">
        <v>13781</v>
      </c>
      <c r="H1988" s="16" t="s">
        <v>19275</v>
      </c>
      <c r="I1988" s="3">
        <v>41415</v>
      </c>
      <c r="J1988" s="16" t="s">
        <v>18794</v>
      </c>
      <c r="K1988" s="16" t="s">
        <v>18795</v>
      </c>
      <c r="L1988" s="16" t="s">
        <v>18796</v>
      </c>
      <c r="M1988" s="16" t="s">
        <v>18797</v>
      </c>
      <c r="N1988" s="16" t="s">
        <v>19276</v>
      </c>
      <c r="O1988" s="16" t="s">
        <v>11992</v>
      </c>
      <c r="P1988" s="3">
        <v>41416</v>
      </c>
      <c r="Q1988" s="28" t="s">
        <v>455</v>
      </c>
      <c r="R1988" s="16" t="s">
        <v>19277</v>
      </c>
      <c r="S1988" s="16" t="s">
        <v>18798</v>
      </c>
      <c r="T1988" s="16" t="s">
        <v>14834</v>
      </c>
      <c r="U1988" s="16" t="s">
        <v>14926</v>
      </c>
      <c r="V1988" s="16">
        <v>22</v>
      </c>
      <c r="W1988" s="16">
        <v>5</v>
      </c>
      <c r="X1988" s="16">
        <v>93</v>
      </c>
      <c r="Y1988" s="16">
        <v>46</v>
      </c>
      <c r="Z1988" s="16">
        <v>11</v>
      </c>
      <c r="AA1988" s="16">
        <v>55</v>
      </c>
      <c r="AB1988" s="16" t="s">
        <v>455</v>
      </c>
      <c r="AC1988" s="16" t="s">
        <v>455</v>
      </c>
      <c r="AD1988" s="16" t="s">
        <v>455</v>
      </c>
    </row>
    <row r="1989" spans="1:30" s="16" customFormat="1" ht="14.25" customHeight="1">
      <c r="A1989" s="16">
        <v>5649</v>
      </c>
      <c r="B1989" s="16">
        <v>5649</v>
      </c>
      <c r="C1989" s="3">
        <v>41409</v>
      </c>
      <c r="D1989" s="3">
        <v>41454</v>
      </c>
      <c r="E1989" s="16" t="s">
        <v>1307</v>
      </c>
      <c r="F1989" s="16" t="s">
        <v>14084</v>
      </c>
      <c r="G1989" s="16" t="s">
        <v>13781</v>
      </c>
      <c r="H1989" s="16" t="s">
        <v>19278</v>
      </c>
      <c r="I1989" s="3">
        <v>41416</v>
      </c>
      <c r="J1989" s="16" t="s">
        <v>18799</v>
      </c>
      <c r="K1989" s="16" t="s">
        <v>18800</v>
      </c>
      <c r="L1989" s="16" t="s">
        <v>18796</v>
      </c>
      <c r="M1989" s="16" t="s">
        <v>18801</v>
      </c>
      <c r="N1989" s="16" t="s">
        <v>19279</v>
      </c>
      <c r="O1989" s="16" t="s">
        <v>11992</v>
      </c>
      <c r="P1989" s="3">
        <v>41417</v>
      </c>
      <c r="Q1989" s="28" t="s">
        <v>455</v>
      </c>
      <c r="R1989" s="16" t="s">
        <v>19280</v>
      </c>
      <c r="S1989" s="16" t="s">
        <v>18802</v>
      </c>
      <c r="T1989" s="16" t="s">
        <v>14834</v>
      </c>
      <c r="U1989" s="16" t="s">
        <v>14926</v>
      </c>
      <c r="V1989" s="16">
        <v>22</v>
      </c>
      <c r="W1989" s="16">
        <v>5</v>
      </c>
      <c r="X1989" s="16">
        <v>93</v>
      </c>
      <c r="Y1989" s="16">
        <v>46</v>
      </c>
      <c r="Z1989" s="16">
        <v>11</v>
      </c>
      <c r="AA1989" s="16">
        <v>55</v>
      </c>
      <c r="AB1989" s="16" t="s">
        <v>455</v>
      </c>
      <c r="AC1989" s="16" t="s">
        <v>455</v>
      </c>
      <c r="AD1989" s="16" t="s">
        <v>455</v>
      </c>
    </row>
    <row r="1990" spans="1:30" s="16" customFormat="1" ht="14.25" customHeight="1">
      <c r="A1990" s="16">
        <v>5740</v>
      </c>
      <c r="B1990" s="16">
        <v>5740</v>
      </c>
      <c r="C1990" s="3">
        <v>41409</v>
      </c>
      <c r="D1990" s="3">
        <v>41454</v>
      </c>
      <c r="E1990" s="16" t="s">
        <v>1307</v>
      </c>
      <c r="F1990" s="16" t="s">
        <v>14084</v>
      </c>
      <c r="G1990" s="16" t="s">
        <v>13797</v>
      </c>
      <c r="H1990" s="16" t="s">
        <v>19574</v>
      </c>
      <c r="I1990" s="3">
        <v>41450</v>
      </c>
      <c r="J1990" s="16" t="s">
        <v>18803</v>
      </c>
      <c r="K1990" s="16" t="s">
        <v>18804</v>
      </c>
      <c r="L1990" s="16" t="s">
        <v>18805</v>
      </c>
      <c r="M1990" s="16" t="s">
        <v>18806</v>
      </c>
      <c r="N1990" s="16" t="s">
        <v>20151</v>
      </c>
      <c r="O1990" s="16" t="s">
        <v>19525</v>
      </c>
      <c r="P1990" s="3">
        <v>41452</v>
      </c>
      <c r="Q1990" s="28" t="s">
        <v>455</v>
      </c>
      <c r="R1990" s="16" t="s">
        <v>19575</v>
      </c>
      <c r="S1990" s="16" t="s">
        <v>18807</v>
      </c>
      <c r="T1990" s="16" t="s">
        <v>14834</v>
      </c>
      <c r="U1990" s="16" t="s">
        <v>18318</v>
      </c>
      <c r="V1990" s="16">
        <v>20</v>
      </c>
      <c r="W1990" s="16">
        <v>32</v>
      </c>
      <c r="X1990" s="16">
        <v>10</v>
      </c>
      <c r="Y1990" s="16">
        <v>43</v>
      </c>
      <c r="Z1990" s="16">
        <v>59</v>
      </c>
      <c r="AA1990" s="16">
        <v>5</v>
      </c>
      <c r="AB1990" s="16" t="s">
        <v>455</v>
      </c>
      <c r="AC1990" s="16" t="s">
        <v>455</v>
      </c>
      <c r="AD1990" s="16" t="s">
        <v>455</v>
      </c>
    </row>
    <row r="1991" spans="1:30" s="16" customFormat="1" ht="14.25" customHeight="1">
      <c r="A1991" s="16">
        <v>5741</v>
      </c>
      <c r="B1991" s="16">
        <v>5741</v>
      </c>
      <c r="C1991" s="3">
        <v>41409</v>
      </c>
      <c r="D1991" s="3">
        <v>41454</v>
      </c>
      <c r="E1991" s="16" t="s">
        <v>1307</v>
      </c>
      <c r="F1991" s="16" t="s">
        <v>14084</v>
      </c>
      <c r="G1991" s="16" t="s">
        <v>13797</v>
      </c>
      <c r="H1991" s="16" t="s">
        <v>19576</v>
      </c>
      <c r="I1991" s="3">
        <v>41450</v>
      </c>
      <c r="J1991" s="16" t="s">
        <v>18803</v>
      </c>
      <c r="K1991" s="16" t="s">
        <v>18808</v>
      </c>
      <c r="L1991" s="16" t="s">
        <v>18805</v>
      </c>
      <c r="M1991" s="16" t="s">
        <v>18806</v>
      </c>
      <c r="N1991" s="16" t="s">
        <v>20152</v>
      </c>
      <c r="O1991" s="16" t="s">
        <v>19429</v>
      </c>
      <c r="P1991" s="16">
        <v>41453</v>
      </c>
      <c r="Q1991" s="28" t="s">
        <v>455</v>
      </c>
      <c r="R1991" s="16" t="s">
        <v>19577</v>
      </c>
      <c r="S1991" s="16" t="s">
        <v>18809</v>
      </c>
      <c r="T1991" s="16" t="s">
        <v>14834</v>
      </c>
      <c r="U1991" s="16" t="s">
        <v>17564</v>
      </c>
      <c r="V1991" s="16">
        <v>20</v>
      </c>
      <c r="W1991" s="16">
        <v>32</v>
      </c>
      <c r="X1991" s="16">
        <v>63</v>
      </c>
      <c r="Y1991" s="16">
        <v>43</v>
      </c>
      <c r="Z1991" s="16">
        <v>59</v>
      </c>
      <c r="AA1991" s="16">
        <v>3</v>
      </c>
      <c r="AB1991" s="16" t="s">
        <v>455</v>
      </c>
      <c r="AC1991" s="16" t="s">
        <v>455</v>
      </c>
      <c r="AD1991" s="16" t="s">
        <v>455</v>
      </c>
    </row>
    <row r="1992" spans="1:30" s="16" customFormat="1" ht="14.25" customHeight="1">
      <c r="A1992" s="16">
        <v>5742</v>
      </c>
      <c r="B1992" s="16">
        <v>5742</v>
      </c>
      <c r="C1992" s="3">
        <v>41409</v>
      </c>
      <c r="D1992" s="3">
        <v>41454</v>
      </c>
      <c r="E1992" s="16" t="s">
        <v>1307</v>
      </c>
      <c r="F1992" s="16" t="s">
        <v>14084</v>
      </c>
      <c r="G1992" s="16" t="s">
        <v>13797</v>
      </c>
      <c r="H1992" s="16" t="s">
        <v>19578</v>
      </c>
      <c r="I1992" s="3">
        <v>41432</v>
      </c>
      <c r="J1992" s="16" t="s">
        <v>18803</v>
      </c>
      <c r="K1992" s="16" t="s">
        <v>18810</v>
      </c>
      <c r="L1992" s="16" t="s">
        <v>18805</v>
      </c>
      <c r="M1992" s="16" t="s">
        <v>18806</v>
      </c>
      <c r="N1992" s="16" t="s">
        <v>19579</v>
      </c>
      <c r="O1992" s="16" t="s">
        <v>12721</v>
      </c>
      <c r="P1992" s="3">
        <v>41432</v>
      </c>
      <c r="Q1992" s="28" t="s">
        <v>455</v>
      </c>
      <c r="R1992" s="16" t="s">
        <v>19580</v>
      </c>
      <c r="S1992" s="16" t="s">
        <v>18811</v>
      </c>
      <c r="T1992" s="16" t="s">
        <v>14834</v>
      </c>
      <c r="U1992" s="16" t="s">
        <v>15400</v>
      </c>
      <c r="V1992" s="16">
        <v>20</v>
      </c>
      <c r="W1992" s="16">
        <v>32</v>
      </c>
      <c r="X1992" s="16">
        <v>45</v>
      </c>
      <c r="Y1992" s="16">
        <v>44</v>
      </c>
      <c r="Z1992" s="16">
        <v>5</v>
      </c>
      <c r="AA1992" s="16">
        <v>7</v>
      </c>
      <c r="AB1992" s="16" t="s">
        <v>455</v>
      </c>
      <c r="AC1992" s="16" t="s">
        <v>455</v>
      </c>
      <c r="AD1992" s="16" t="s">
        <v>455</v>
      </c>
    </row>
    <row r="1993" spans="1:30" s="16" customFormat="1" ht="14.25" customHeight="1">
      <c r="A1993" s="16">
        <v>5743</v>
      </c>
      <c r="B1993" s="16">
        <v>5743</v>
      </c>
      <c r="C1993" s="3">
        <v>41409</v>
      </c>
      <c r="D1993" s="3">
        <v>41454</v>
      </c>
      <c r="E1993" s="16" t="s">
        <v>1307</v>
      </c>
      <c r="F1993" s="16" t="s">
        <v>14084</v>
      </c>
      <c r="G1993" s="16" t="s">
        <v>13797</v>
      </c>
      <c r="H1993" s="16" t="s">
        <v>19581</v>
      </c>
      <c r="I1993" s="3">
        <v>41451</v>
      </c>
      <c r="J1993" s="16" t="s">
        <v>18803</v>
      </c>
      <c r="K1993" s="16" t="s">
        <v>18812</v>
      </c>
      <c r="L1993" s="16" t="s">
        <v>18805</v>
      </c>
      <c r="M1993" s="16" t="s">
        <v>18806</v>
      </c>
      <c r="N1993" s="16" t="s">
        <v>20153</v>
      </c>
      <c r="O1993" s="16" t="s">
        <v>19525</v>
      </c>
      <c r="P1993" s="3">
        <v>41453</v>
      </c>
      <c r="Q1993" s="28" t="s">
        <v>455</v>
      </c>
      <c r="R1993" s="16" t="s">
        <v>19582</v>
      </c>
      <c r="S1993" s="16" t="s">
        <v>18813</v>
      </c>
      <c r="T1993" s="16" t="s">
        <v>14834</v>
      </c>
      <c r="U1993" s="16" t="s">
        <v>15400</v>
      </c>
      <c r="V1993" s="16">
        <v>20</v>
      </c>
      <c r="W1993" s="16">
        <v>34</v>
      </c>
      <c r="X1993" s="16">
        <v>0</v>
      </c>
      <c r="Y1993" s="16">
        <v>44</v>
      </c>
      <c r="Z1993" s="16">
        <v>2</v>
      </c>
      <c r="AA1993" s="16">
        <v>31</v>
      </c>
      <c r="AB1993" s="16" t="s">
        <v>455</v>
      </c>
      <c r="AC1993" s="16" t="s">
        <v>455</v>
      </c>
      <c r="AD1993" s="16" t="s">
        <v>455</v>
      </c>
    </row>
    <row r="1994" spans="1:30" s="16" customFormat="1" ht="14.25" customHeight="1">
      <c r="A1994" s="16">
        <v>5744</v>
      </c>
      <c r="B1994" s="16">
        <v>5744</v>
      </c>
      <c r="C1994" s="3">
        <v>41409</v>
      </c>
      <c r="D1994" s="3">
        <v>41454</v>
      </c>
      <c r="E1994" s="16" t="s">
        <v>1307</v>
      </c>
      <c r="F1994" s="16" t="s">
        <v>14084</v>
      </c>
      <c r="G1994" s="16" t="s">
        <v>13796</v>
      </c>
      <c r="H1994" s="16" t="s">
        <v>19834</v>
      </c>
      <c r="I1994" s="3">
        <v>41443</v>
      </c>
      <c r="J1994" s="16" t="s">
        <v>18814</v>
      </c>
      <c r="K1994" s="16" t="s">
        <v>18815</v>
      </c>
      <c r="L1994" s="16" t="s">
        <v>18816</v>
      </c>
      <c r="M1994" s="16" t="s">
        <v>18817</v>
      </c>
      <c r="N1994" s="16" t="s">
        <v>19835</v>
      </c>
      <c r="O1994" s="16" t="s">
        <v>11992</v>
      </c>
      <c r="P1994" s="3">
        <v>41445</v>
      </c>
      <c r="Q1994" s="28" t="s">
        <v>455</v>
      </c>
      <c r="R1994" s="16" t="s">
        <v>19836</v>
      </c>
      <c r="S1994" s="16" t="s">
        <v>18818</v>
      </c>
      <c r="T1994" s="16" t="s">
        <v>14834</v>
      </c>
      <c r="U1994" s="16" t="s">
        <v>14926</v>
      </c>
      <c r="V1994" s="16">
        <v>18</v>
      </c>
      <c r="W1994" s="16">
        <v>27</v>
      </c>
      <c r="X1994" s="16">
        <v>62</v>
      </c>
      <c r="Y1994" s="16">
        <v>41</v>
      </c>
      <c r="Z1994" s="16">
        <v>48</v>
      </c>
      <c r="AA1994" s="16">
        <v>65</v>
      </c>
      <c r="AB1994" s="16" t="s">
        <v>455</v>
      </c>
      <c r="AC1994" s="16" t="s">
        <v>455</v>
      </c>
      <c r="AD1994" s="16" t="s">
        <v>455</v>
      </c>
    </row>
    <row r="1995" spans="1:30" s="16" customFormat="1" ht="14.25" customHeight="1">
      <c r="A1995" s="16">
        <v>5745</v>
      </c>
      <c r="B1995" s="16">
        <v>5745</v>
      </c>
      <c r="C1995" s="3">
        <v>41409</v>
      </c>
      <c r="D1995" s="3">
        <v>41454</v>
      </c>
      <c r="E1995" s="16" t="s">
        <v>1307</v>
      </c>
      <c r="F1995" s="16" t="s">
        <v>14084</v>
      </c>
      <c r="G1995" s="16" t="s">
        <v>13796</v>
      </c>
      <c r="H1995" s="16" t="s">
        <v>19837</v>
      </c>
      <c r="I1995" s="3">
        <v>41444</v>
      </c>
      <c r="J1995" s="16" t="s">
        <v>18819</v>
      </c>
      <c r="K1995" s="16" t="s">
        <v>18820</v>
      </c>
      <c r="L1995" s="16" t="s">
        <v>18816</v>
      </c>
      <c r="M1995" s="16" t="s">
        <v>18821</v>
      </c>
      <c r="N1995" s="16" t="s">
        <v>19838</v>
      </c>
      <c r="O1995" s="16" t="s">
        <v>11992</v>
      </c>
      <c r="P1995" s="3">
        <v>41446</v>
      </c>
      <c r="Q1995" s="28" t="s">
        <v>455</v>
      </c>
      <c r="R1995" s="16" t="s">
        <v>19839</v>
      </c>
      <c r="S1995" s="16" t="s">
        <v>18822</v>
      </c>
      <c r="T1995" s="16" t="s">
        <v>14834</v>
      </c>
      <c r="U1995" s="16" t="s">
        <v>15400</v>
      </c>
      <c r="V1995" s="16">
        <v>18</v>
      </c>
      <c r="W1995" s="16">
        <v>27</v>
      </c>
      <c r="X1995" s="16">
        <v>63</v>
      </c>
      <c r="Y1995" s="16">
        <v>41</v>
      </c>
      <c r="Z1995" s="16">
        <v>48</v>
      </c>
      <c r="AA1995" s="16">
        <v>45</v>
      </c>
      <c r="AB1995" s="16" t="s">
        <v>455</v>
      </c>
      <c r="AC1995" s="16" t="s">
        <v>455</v>
      </c>
      <c r="AD1995" s="16" t="s">
        <v>455</v>
      </c>
    </row>
    <row r="1996" spans="1:30" s="16" customFormat="1" ht="14.25" customHeight="1">
      <c r="A1996" s="16">
        <v>5754</v>
      </c>
      <c r="B1996" s="16">
        <v>5754</v>
      </c>
      <c r="C1996" s="3">
        <v>41409</v>
      </c>
      <c r="D1996" s="3">
        <v>41454</v>
      </c>
      <c r="E1996" s="16" t="s">
        <v>1307</v>
      </c>
      <c r="F1996" s="16" t="s">
        <v>1308</v>
      </c>
      <c r="G1996" s="16" t="s">
        <v>13802</v>
      </c>
      <c r="H1996" s="16" t="s">
        <v>20325</v>
      </c>
      <c r="I1996" s="3">
        <v>41466</v>
      </c>
      <c r="J1996" s="16" t="s">
        <v>18823</v>
      </c>
      <c r="K1996" s="16" t="s">
        <v>18824</v>
      </c>
      <c r="L1996" s="16" t="s">
        <v>18825</v>
      </c>
      <c r="M1996" s="16" t="s">
        <v>18826</v>
      </c>
      <c r="N1996" s="16" t="s">
        <v>20326</v>
      </c>
      <c r="O1996" s="16" t="s">
        <v>7415</v>
      </c>
      <c r="P1996" s="16">
        <v>41470</v>
      </c>
      <c r="Q1996" s="28" t="s">
        <v>455</v>
      </c>
      <c r="R1996" s="16" t="s">
        <v>20327</v>
      </c>
      <c r="S1996" s="16" t="s">
        <v>18827</v>
      </c>
      <c r="T1996" s="16" t="s">
        <v>14834</v>
      </c>
      <c r="U1996" s="16" t="s">
        <v>15400</v>
      </c>
      <c r="V1996" s="16">
        <v>14</v>
      </c>
      <c r="W1996" s="16">
        <v>16</v>
      </c>
      <c r="X1996" s="16">
        <v>19</v>
      </c>
      <c r="Y1996" s="16">
        <v>44</v>
      </c>
      <c r="Z1996" s="16">
        <v>29</v>
      </c>
      <c r="AA1996" s="16">
        <v>52</v>
      </c>
      <c r="AB1996" s="16" t="s">
        <v>455</v>
      </c>
      <c r="AC1996" s="16" t="s">
        <v>455</v>
      </c>
      <c r="AD1996" s="16" t="s">
        <v>455</v>
      </c>
    </row>
    <row r="1997" spans="1:30" s="16" customFormat="1" ht="14.25" customHeight="1">
      <c r="A1997" s="16">
        <v>5755</v>
      </c>
      <c r="B1997" s="16">
        <v>5755</v>
      </c>
      <c r="C1997" s="3">
        <v>41409</v>
      </c>
      <c r="D1997" s="3">
        <v>41454</v>
      </c>
      <c r="E1997" s="16" t="s">
        <v>1307</v>
      </c>
      <c r="F1997" s="16" t="s">
        <v>1308</v>
      </c>
      <c r="G1997" s="16" t="s">
        <v>13802</v>
      </c>
      <c r="H1997" s="16" t="s">
        <v>20328</v>
      </c>
      <c r="I1997" s="3">
        <v>41446</v>
      </c>
      <c r="J1997" s="16" t="s">
        <v>18823</v>
      </c>
      <c r="K1997" s="16" t="s">
        <v>18828</v>
      </c>
      <c r="L1997" s="16" t="s">
        <v>18829</v>
      </c>
      <c r="M1997" s="16" t="s">
        <v>18830</v>
      </c>
      <c r="N1997" s="16" t="s">
        <v>20455</v>
      </c>
      <c r="O1997" s="16" t="s">
        <v>8955</v>
      </c>
      <c r="P1997" s="16">
        <v>41486</v>
      </c>
      <c r="Q1997" s="28" t="s">
        <v>455</v>
      </c>
      <c r="R1997" s="16" t="s">
        <v>20329</v>
      </c>
      <c r="S1997" s="16" t="s">
        <v>18831</v>
      </c>
      <c r="T1997" s="16" t="s">
        <v>14834</v>
      </c>
      <c r="U1997" s="16" t="s">
        <v>455</v>
      </c>
      <c r="V1997" s="16">
        <v>14</v>
      </c>
      <c r="W1997" s="16">
        <v>29</v>
      </c>
      <c r="X1997" s="16">
        <v>13</v>
      </c>
      <c r="Y1997" s="16">
        <v>44</v>
      </c>
      <c r="Z1997" s="16">
        <v>12</v>
      </c>
      <c r="AA1997" s="16">
        <v>56</v>
      </c>
      <c r="AB1997" s="16" t="s">
        <v>455</v>
      </c>
      <c r="AC1997" s="16" t="s">
        <v>455</v>
      </c>
      <c r="AD1997" s="16" t="s">
        <v>455</v>
      </c>
    </row>
    <row r="1998" spans="1:30" s="16" customFormat="1" ht="14.25" customHeight="1">
      <c r="A1998" s="16">
        <v>5756</v>
      </c>
      <c r="B1998" s="16">
        <v>5756</v>
      </c>
      <c r="C1998" s="3">
        <v>41409</v>
      </c>
      <c r="D1998" s="3">
        <v>41454</v>
      </c>
      <c r="E1998" s="16" t="s">
        <v>1307</v>
      </c>
      <c r="F1998" s="16" t="s">
        <v>1308</v>
      </c>
      <c r="G1998" s="16" t="s">
        <v>13802</v>
      </c>
      <c r="H1998" s="16" t="s">
        <v>20365</v>
      </c>
      <c r="I1998" s="3">
        <v>41446</v>
      </c>
      <c r="J1998" s="16" t="s">
        <v>18823</v>
      </c>
      <c r="K1998" s="16" t="s">
        <v>18832</v>
      </c>
      <c r="L1998" s="16" t="s">
        <v>18833</v>
      </c>
      <c r="M1998" s="16" t="s">
        <v>18826</v>
      </c>
      <c r="N1998" s="16" t="s">
        <v>20366</v>
      </c>
      <c r="O1998" s="16" t="s">
        <v>4884</v>
      </c>
      <c r="P1998" s="16">
        <v>41473</v>
      </c>
      <c r="Q1998" s="28" t="s">
        <v>455</v>
      </c>
      <c r="R1998" s="16" t="s">
        <v>20367</v>
      </c>
      <c r="S1998" s="16" t="s">
        <v>18834</v>
      </c>
      <c r="T1998" s="16" t="s">
        <v>14834</v>
      </c>
      <c r="U1998" s="16" t="s">
        <v>14926</v>
      </c>
      <c r="V1998" s="16">
        <v>14</v>
      </c>
      <c r="W1998" s="16">
        <v>22</v>
      </c>
      <c r="X1998" s="16">
        <v>24</v>
      </c>
      <c r="Y1998" s="16">
        <v>43</v>
      </c>
      <c r="Z1998" s="16">
        <v>49</v>
      </c>
      <c r="AA1998" s="16">
        <v>11</v>
      </c>
      <c r="AB1998" s="16" t="s">
        <v>455</v>
      </c>
      <c r="AC1998" s="16" t="s">
        <v>455</v>
      </c>
      <c r="AD1998" s="16" t="s">
        <v>455</v>
      </c>
    </row>
    <row r="1999" spans="1:30" s="16" customFormat="1" ht="14.25" customHeight="1">
      <c r="A1999" s="16">
        <v>5782</v>
      </c>
      <c r="B1999" s="16">
        <v>5782</v>
      </c>
      <c r="C1999" s="3">
        <v>41409</v>
      </c>
      <c r="D1999" s="3">
        <v>41454</v>
      </c>
      <c r="E1999" s="16" t="s">
        <v>1307</v>
      </c>
      <c r="F1999" s="16" t="s">
        <v>14084</v>
      </c>
      <c r="G1999" s="16" t="s">
        <v>920</v>
      </c>
      <c r="H1999" s="16" t="s">
        <v>20010</v>
      </c>
      <c r="I1999" s="3">
        <v>41446</v>
      </c>
      <c r="J1999" s="16" t="s">
        <v>18835</v>
      </c>
      <c r="K1999" s="16" t="s">
        <v>18836</v>
      </c>
      <c r="L1999" s="16" t="s">
        <v>4341</v>
      </c>
      <c r="M1999" s="16" t="s">
        <v>18837</v>
      </c>
      <c r="N1999" s="16" t="s">
        <v>20011</v>
      </c>
      <c r="O1999" s="16" t="s">
        <v>19525</v>
      </c>
      <c r="P1999" s="3">
        <v>41449</v>
      </c>
      <c r="Q1999" s="28" t="s">
        <v>455</v>
      </c>
      <c r="R1999" s="16" t="s">
        <v>20012</v>
      </c>
      <c r="S1999" s="16" t="s">
        <v>18838</v>
      </c>
      <c r="T1999" s="16" t="s">
        <v>14834</v>
      </c>
      <c r="U1999" s="16" t="s">
        <v>14926</v>
      </c>
      <c r="V1999" s="16">
        <v>21</v>
      </c>
      <c r="W1999" s="16">
        <v>19</v>
      </c>
      <c r="X1999" s="16">
        <v>27</v>
      </c>
      <c r="Y1999" s="16">
        <v>42</v>
      </c>
      <c r="Z1999" s="16">
        <v>26</v>
      </c>
      <c r="AA1999" s="16">
        <v>83</v>
      </c>
      <c r="AB1999" s="16" t="s">
        <v>455</v>
      </c>
      <c r="AC1999" s="16" t="s">
        <v>455</v>
      </c>
      <c r="AD1999" s="16" t="s">
        <v>455</v>
      </c>
    </row>
    <row r="2000" spans="1:30" s="16" customFormat="1" ht="14.25" customHeight="1">
      <c r="A2000" s="16">
        <v>5783</v>
      </c>
      <c r="B2000" s="16">
        <v>5783</v>
      </c>
      <c r="C2000" s="3">
        <v>41409</v>
      </c>
      <c r="D2000" s="3">
        <v>41454</v>
      </c>
      <c r="E2000" s="16" t="s">
        <v>1307</v>
      </c>
      <c r="F2000" s="16" t="s">
        <v>14084</v>
      </c>
      <c r="G2000" s="16" t="s">
        <v>920</v>
      </c>
      <c r="H2000" s="16" t="s">
        <v>20013</v>
      </c>
      <c r="I2000" s="3">
        <v>41446</v>
      </c>
      <c r="J2000" s="16" t="s">
        <v>18839</v>
      </c>
      <c r="K2000" s="16" t="s">
        <v>18840</v>
      </c>
      <c r="L2000" s="16" t="s">
        <v>4341</v>
      </c>
      <c r="M2000" s="16" t="s">
        <v>18841</v>
      </c>
      <c r="N2000" s="16" t="s">
        <v>20014</v>
      </c>
      <c r="O2000" s="16" t="s">
        <v>19525</v>
      </c>
      <c r="P2000" s="3">
        <v>41449</v>
      </c>
      <c r="Q2000" s="28" t="s">
        <v>455</v>
      </c>
      <c r="R2000" s="16" t="s">
        <v>20015</v>
      </c>
      <c r="S2000" s="16" t="s">
        <v>18842</v>
      </c>
      <c r="T2000" s="16" t="s">
        <v>14834</v>
      </c>
      <c r="U2000" s="16" t="s">
        <v>14926</v>
      </c>
      <c r="V2000" s="16">
        <v>21</v>
      </c>
      <c r="W2000" s="16">
        <v>21</v>
      </c>
      <c r="X2000" s="16">
        <v>70</v>
      </c>
      <c r="Y2000" s="16">
        <v>42</v>
      </c>
      <c r="Z2000" s="16">
        <v>28</v>
      </c>
      <c r="AA2000" s="16">
        <v>87</v>
      </c>
      <c r="AB2000" s="16" t="s">
        <v>455</v>
      </c>
      <c r="AC2000" s="16" t="s">
        <v>455</v>
      </c>
      <c r="AD2000" s="16" t="s">
        <v>455</v>
      </c>
    </row>
    <row r="2001" spans="1:30" s="16" customFormat="1" ht="14.25" customHeight="1">
      <c r="A2001" s="16">
        <v>5785</v>
      </c>
      <c r="B2001" s="16">
        <v>5785</v>
      </c>
      <c r="C2001" s="3">
        <v>41409</v>
      </c>
      <c r="D2001" s="3">
        <v>41454</v>
      </c>
      <c r="E2001" s="16" t="s">
        <v>1307</v>
      </c>
      <c r="F2001" s="16" t="s">
        <v>14084</v>
      </c>
      <c r="G2001" s="16" t="s">
        <v>125</v>
      </c>
      <c r="H2001" s="16" t="s">
        <v>19700</v>
      </c>
      <c r="I2001" s="3">
        <v>41432</v>
      </c>
      <c r="J2001" s="16" t="s">
        <v>18843</v>
      </c>
      <c r="K2001" s="16" t="s">
        <v>18844</v>
      </c>
      <c r="L2001" s="16" t="s">
        <v>18845</v>
      </c>
      <c r="M2001" s="16" t="s">
        <v>18846</v>
      </c>
      <c r="N2001" s="16" t="s">
        <v>19701</v>
      </c>
      <c r="O2001" s="16" t="s">
        <v>19303</v>
      </c>
      <c r="P2001" s="3">
        <v>41442</v>
      </c>
      <c r="Q2001" s="28" t="s">
        <v>455</v>
      </c>
      <c r="R2001" s="16" t="s">
        <v>19702</v>
      </c>
      <c r="S2001" s="16" t="s">
        <v>18847</v>
      </c>
      <c r="T2001" s="16" t="s">
        <v>14834</v>
      </c>
      <c r="U2001" s="16" t="s">
        <v>15400</v>
      </c>
      <c r="V2001" s="16">
        <v>19</v>
      </c>
      <c r="W2001" s="16">
        <v>13</v>
      </c>
      <c r="X2001" s="16">
        <v>57</v>
      </c>
      <c r="Y2001" s="16">
        <v>42</v>
      </c>
      <c r="Z2001" s="16">
        <v>36</v>
      </c>
      <c r="AA2001" s="16">
        <v>68</v>
      </c>
      <c r="AB2001" s="16" t="s">
        <v>455</v>
      </c>
      <c r="AC2001" s="16" t="s">
        <v>455</v>
      </c>
      <c r="AD2001" s="16" t="s">
        <v>455</v>
      </c>
    </row>
    <row r="2002" spans="1:30" s="16" customFormat="1" ht="14.25" customHeight="1">
      <c r="A2002" s="16">
        <v>5787</v>
      </c>
      <c r="B2002" s="16">
        <v>5787</v>
      </c>
      <c r="C2002" s="3">
        <v>41409</v>
      </c>
      <c r="D2002" s="3">
        <v>41454</v>
      </c>
      <c r="E2002" s="16" t="s">
        <v>1307</v>
      </c>
      <c r="F2002" s="16" t="s">
        <v>14084</v>
      </c>
      <c r="G2002" s="16" t="s">
        <v>125</v>
      </c>
      <c r="H2002" s="16" t="s">
        <v>19703</v>
      </c>
      <c r="I2002" s="3">
        <v>41432</v>
      </c>
      <c r="J2002" s="16" t="s">
        <v>18843</v>
      </c>
      <c r="K2002" s="16" t="s">
        <v>18848</v>
      </c>
      <c r="L2002" s="16" t="s">
        <v>18845</v>
      </c>
      <c r="M2002" s="16" t="s">
        <v>18846</v>
      </c>
      <c r="N2002" s="16" t="s">
        <v>19704</v>
      </c>
      <c r="O2002" s="16" t="s">
        <v>19432</v>
      </c>
      <c r="P2002" s="3">
        <v>41442</v>
      </c>
      <c r="Q2002" s="28" t="s">
        <v>455</v>
      </c>
      <c r="R2002" s="16" t="s">
        <v>19705</v>
      </c>
      <c r="S2002" s="16" t="s">
        <v>18849</v>
      </c>
      <c r="T2002" s="16" t="s">
        <v>14834</v>
      </c>
      <c r="U2002" s="16" t="s">
        <v>17564</v>
      </c>
      <c r="V2002" s="16">
        <v>19</v>
      </c>
      <c r="W2002" s="16">
        <v>10</v>
      </c>
      <c r="X2002" s="16">
        <v>88</v>
      </c>
      <c r="Y2002" s="16">
        <v>42</v>
      </c>
      <c r="Z2002" s="16">
        <v>36</v>
      </c>
      <c r="AA2002" s="16">
        <v>83</v>
      </c>
      <c r="AB2002" s="16" t="s">
        <v>455</v>
      </c>
      <c r="AC2002" s="16" t="s">
        <v>455</v>
      </c>
      <c r="AD2002" s="16" t="s">
        <v>455</v>
      </c>
    </row>
    <row r="2003" spans="1:30" s="16" customFormat="1" ht="14.25" customHeight="1">
      <c r="A2003" s="16">
        <v>5788</v>
      </c>
      <c r="B2003" s="16">
        <v>5788</v>
      </c>
      <c r="C2003" s="3">
        <v>41409</v>
      </c>
      <c r="D2003" s="3">
        <v>41454</v>
      </c>
      <c r="E2003" s="16" t="s">
        <v>1307</v>
      </c>
      <c r="F2003" s="16" t="s">
        <v>14084</v>
      </c>
      <c r="G2003" s="16" t="s">
        <v>125</v>
      </c>
      <c r="H2003" s="16" t="s">
        <v>19706</v>
      </c>
      <c r="I2003" s="3">
        <v>41432</v>
      </c>
      <c r="J2003" s="16" t="s">
        <v>18843</v>
      </c>
      <c r="K2003" s="16" t="s">
        <v>18850</v>
      </c>
      <c r="L2003" s="16" t="s">
        <v>4253</v>
      </c>
      <c r="M2003" s="16" t="s">
        <v>18846</v>
      </c>
      <c r="N2003" s="16" t="s">
        <v>19707</v>
      </c>
      <c r="O2003" s="16" t="s">
        <v>19303</v>
      </c>
      <c r="P2003" s="3">
        <v>41438</v>
      </c>
      <c r="Q2003" s="28" t="s">
        <v>455</v>
      </c>
      <c r="R2003" s="16" t="s">
        <v>19708</v>
      </c>
      <c r="S2003" s="16" t="s">
        <v>18851</v>
      </c>
      <c r="T2003" s="16" t="s">
        <v>14834</v>
      </c>
      <c r="U2003" s="16" t="s">
        <v>15400</v>
      </c>
      <c r="V2003" s="16">
        <v>19</v>
      </c>
      <c r="W2003" s="16">
        <v>17</v>
      </c>
      <c r="X2003" s="16">
        <v>63</v>
      </c>
      <c r="Y2003" s="16">
        <v>42</v>
      </c>
      <c r="Z2003" s="16">
        <v>39</v>
      </c>
      <c r="AA2003" s="16">
        <v>65</v>
      </c>
      <c r="AB2003" s="16" t="s">
        <v>455</v>
      </c>
      <c r="AC2003" s="16" t="s">
        <v>455</v>
      </c>
      <c r="AD2003" s="16" t="s">
        <v>455</v>
      </c>
    </row>
    <row r="2004" spans="1:30" s="16" customFormat="1" ht="14.25" customHeight="1">
      <c r="A2004" s="16">
        <v>5791</v>
      </c>
      <c r="B2004" s="16">
        <v>5791</v>
      </c>
      <c r="C2004" s="3">
        <v>41409</v>
      </c>
      <c r="D2004" s="3">
        <v>41454</v>
      </c>
      <c r="E2004" s="16" t="s">
        <v>1307</v>
      </c>
      <c r="F2004" s="16" t="s">
        <v>14084</v>
      </c>
      <c r="G2004" s="16" t="s">
        <v>118</v>
      </c>
      <c r="H2004" s="16" t="s">
        <v>19840</v>
      </c>
      <c r="I2004" s="3">
        <v>41444</v>
      </c>
      <c r="J2004" s="16" t="s">
        <v>18852</v>
      </c>
      <c r="K2004" s="16" t="s">
        <v>18853</v>
      </c>
      <c r="L2004" s="16" t="s">
        <v>4260</v>
      </c>
      <c r="M2004" s="16" t="s">
        <v>18854</v>
      </c>
      <c r="N2004" s="16" t="s">
        <v>19841</v>
      </c>
      <c r="O2004" s="16" t="s">
        <v>19364</v>
      </c>
      <c r="P2004" s="3">
        <v>41449</v>
      </c>
      <c r="Q2004" s="28" t="s">
        <v>455</v>
      </c>
      <c r="R2004" s="16" t="s">
        <v>19842</v>
      </c>
      <c r="S2004" s="16" t="s">
        <v>18855</v>
      </c>
      <c r="T2004" s="16" t="s">
        <v>14834</v>
      </c>
      <c r="U2004" s="16" t="s">
        <v>15400</v>
      </c>
      <c r="V2004" s="16">
        <v>21</v>
      </c>
      <c r="W2004" s="16">
        <v>27</v>
      </c>
      <c r="X2004" s="16">
        <v>67</v>
      </c>
      <c r="Y2004" s="16">
        <v>42</v>
      </c>
      <c r="Z2004" s="16">
        <v>21</v>
      </c>
      <c r="AA2004" s="16">
        <v>3</v>
      </c>
      <c r="AB2004" s="16" t="s">
        <v>455</v>
      </c>
      <c r="AC2004" s="16" t="s">
        <v>455</v>
      </c>
      <c r="AD2004" s="16" t="s">
        <v>455</v>
      </c>
    </row>
    <row r="2005" spans="1:30" s="16" customFormat="1" ht="14.25" customHeight="1">
      <c r="A2005" s="16">
        <v>5792</v>
      </c>
      <c r="B2005" s="16">
        <v>5792</v>
      </c>
      <c r="C2005" s="3">
        <v>41409</v>
      </c>
      <c r="D2005" s="3">
        <v>41454</v>
      </c>
      <c r="E2005" s="16" t="s">
        <v>1307</v>
      </c>
      <c r="F2005" s="16" t="s">
        <v>14084</v>
      </c>
      <c r="G2005" s="16" t="s">
        <v>118</v>
      </c>
      <c r="H2005" s="16" t="s">
        <v>19843</v>
      </c>
      <c r="I2005" s="3">
        <v>41444</v>
      </c>
      <c r="J2005" s="16" t="s">
        <v>18856</v>
      </c>
      <c r="K2005" s="16" t="s">
        <v>18857</v>
      </c>
      <c r="L2005" s="16" t="s">
        <v>4260</v>
      </c>
      <c r="M2005" s="16" t="s">
        <v>18854</v>
      </c>
      <c r="N2005" s="16" t="s">
        <v>19844</v>
      </c>
      <c r="O2005" s="16" t="s">
        <v>19364</v>
      </c>
      <c r="P2005" s="3">
        <v>41446</v>
      </c>
      <c r="Q2005" s="28" t="s">
        <v>455</v>
      </c>
      <c r="R2005" s="16" t="s">
        <v>19845</v>
      </c>
      <c r="S2005" s="16" t="s">
        <v>18858</v>
      </c>
      <c r="T2005" s="16" t="s">
        <v>14834</v>
      </c>
      <c r="U2005" s="16" t="s">
        <v>15044</v>
      </c>
      <c r="V2005" s="16">
        <v>21</v>
      </c>
      <c r="W2005" s="16">
        <v>22</v>
      </c>
      <c r="X2005" s="16">
        <v>52</v>
      </c>
      <c r="Y2005" s="16">
        <v>42</v>
      </c>
      <c r="Z2005" s="16">
        <v>18</v>
      </c>
      <c r="AA2005" s="16">
        <v>80</v>
      </c>
      <c r="AB2005" s="16" t="s">
        <v>455</v>
      </c>
      <c r="AC2005" s="16" t="s">
        <v>455</v>
      </c>
      <c r="AD2005" s="16" t="s">
        <v>455</v>
      </c>
    </row>
    <row r="2006" spans="1:30" s="16" customFormat="1" ht="14.25" customHeight="1">
      <c r="A2006" s="16">
        <v>5793</v>
      </c>
      <c r="B2006" s="16">
        <v>5793</v>
      </c>
      <c r="C2006" s="3">
        <v>41409</v>
      </c>
      <c r="D2006" s="3">
        <v>41454</v>
      </c>
      <c r="E2006" s="16" t="s">
        <v>1307</v>
      </c>
      <c r="F2006" s="16" t="s">
        <v>14084</v>
      </c>
      <c r="G2006" s="16" t="s">
        <v>118</v>
      </c>
      <c r="H2006" s="16" t="s">
        <v>19846</v>
      </c>
      <c r="I2006" s="3">
        <v>41432</v>
      </c>
      <c r="J2006" s="16" t="s">
        <v>18852</v>
      </c>
      <c r="K2006" s="16" t="s">
        <v>18859</v>
      </c>
      <c r="L2006" s="16" t="s">
        <v>4260</v>
      </c>
      <c r="M2006" s="16" t="s">
        <v>18860</v>
      </c>
      <c r="N2006" s="16" t="s">
        <v>19847</v>
      </c>
      <c r="O2006" s="16" t="s">
        <v>19364</v>
      </c>
      <c r="P2006" s="3">
        <v>41449</v>
      </c>
      <c r="Q2006" s="28" t="s">
        <v>455</v>
      </c>
      <c r="R2006" s="16" t="s">
        <v>19848</v>
      </c>
      <c r="S2006" s="16" t="s">
        <v>18861</v>
      </c>
      <c r="T2006" s="16" t="s">
        <v>14834</v>
      </c>
      <c r="U2006" s="16" t="s">
        <v>15400</v>
      </c>
      <c r="V2006" s="16">
        <v>21</v>
      </c>
      <c r="W2006" s="16">
        <v>26</v>
      </c>
      <c r="X2006" s="16">
        <v>37</v>
      </c>
      <c r="Y2006" s="16">
        <v>42</v>
      </c>
      <c r="Z2006" s="16">
        <v>21</v>
      </c>
      <c r="AA2006" s="16">
        <v>52</v>
      </c>
      <c r="AB2006" s="16" t="s">
        <v>455</v>
      </c>
      <c r="AC2006" s="16" t="s">
        <v>455</v>
      </c>
      <c r="AD2006" s="16" t="s">
        <v>455</v>
      </c>
    </row>
    <row r="2007" spans="1:30" s="16" customFormat="1" ht="14.25" customHeight="1">
      <c r="A2007" s="16">
        <v>5797</v>
      </c>
      <c r="B2007" s="16">
        <v>5797</v>
      </c>
      <c r="C2007" s="3">
        <v>41409</v>
      </c>
      <c r="D2007" s="3">
        <v>41454</v>
      </c>
      <c r="E2007" s="16" t="s">
        <v>1307</v>
      </c>
      <c r="F2007" s="16" t="s">
        <v>14084</v>
      </c>
      <c r="G2007" s="16" t="s">
        <v>1808</v>
      </c>
      <c r="H2007" s="16" t="s">
        <v>19325</v>
      </c>
      <c r="I2007" s="3">
        <v>41418</v>
      </c>
      <c r="J2007" s="16" t="s">
        <v>18862</v>
      </c>
      <c r="K2007" s="16" t="s">
        <v>18863</v>
      </c>
      <c r="L2007" s="16" t="s">
        <v>4365</v>
      </c>
      <c r="M2007" s="16" t="s">
        <v>18864</v>
      </c>
      <c r="N2007" s="16" t="s">
        <v>19326</v>
      </c>
      <c r="O2007" s="16" t="s">
        <v>19327</v>
      </c>
      <c r="P2007" s="3">
        <v>41421</v>
      </c>
      <c r="Q2007" s="28" t="s">
        <v>455</v>
      </c>
      <c r="R2007" s="16" t="s">
        <v>19328</v>
      </c>
      <c r="S2007" s="16" t="s">
        <v>18865</v>
      </c>
      <c r="T2007" s="16" t="s">
        <v>14834</v>
      </c>
      <c r="U2007" s="16" t="s">
        <v>17564</v>
      </c>
      <c r="V2007" s="16">
        <v>19</v>
      </c>
      <c r="W2007" s="16">
        <v>21</v>
      </c>
      <c r="X2007" s="16">
        <v>0</v>
      </c>
      <c r="Y2007" s="16">
        <v>47</v>
      </c>
      <c r="Z2007" s="16">
        <v>18</v>
      </c>
      <c r="AA2007" s="16">
        <v>10</v>
      </c>
      <c r="AB2007" s="16" t="s">
        <v>455</v>
      </c>
      <c r="AC2007" s="16" t="s">
        <v>455</v>
      </c>
      <c r="AD2007" s="16" t="s">
        <v>455</v>
      </c>
    </row>
    <row r="2008" spans="1:30" s="16" customFormat="1" ht="14.25" customHeight="1">
      <c r="A2008" s="16">
        <v>5798</v>
      </c>
      <c r="B2008" s="16">
        <v>5798</v>
      </c>
      <c r="C2008" s="3">
        <v>41409</v>
      </c>
      <c r="D2008" s="3">
        <v>41454</v>
      </c>
      <c r="E2008" s="16" t="s">
        <v>1307</v>
      </c>
      <c r="F2008" s="16" t="s">
        <v>14084</v>
      </c>
      <c r="G2008" s="16" t="s">
        <v>1808</v>
      </c>
      <c r="H2008" s="16" t="s">
        <v>19329</v>
      </c>
      <c r="I2008" s="3">
        <v>41419</v>
      </c>
      <c r="J2008" s="16" t="s">
        <v>18866</v>
      </c>
      <c r="K2008" s="16" t="s">
        <v>18867</v>
      </c>
      <c r="L2008" s="16" t="s">
        <v>4365</v>
      </c>
      <c r="M2008" s="16" t="s">
        <v>18868</v>
      </c>
      <c r="N2008" s="16" t="s">
        <v>19330</v>
      </c>
      <c r="O2008" s="16" t="s">
        <v>12721</v>
      </c>
      <c r="P2008" s="3">
        <v>41422</v>
      </c>
      <c r="Q2008" s="28" t="s">
        <v>455</v>
      </c>
      <c r="R2008" s="16" t="s">
        <v>19331</v>
      </c>
      <c r="S2008" s="16" t="s">
        <v>18869</v>
      </c>
      <c r="T2008" s="16" t="s">
        <v>14834</v>
      </c>
      <c r="U2008" s="16" t="s">
        <v>15044</v>
      </c>
      <c r="V2008" s="16">
        <v>19</v>
      </c>
      <c r="W2008" s="16">
        <v>21</v>
      </c>
      <c r="X2008" s="16">
        <v>22</v>
      </c>
      <c r="Y2008" s="16">
        <v>47</v>
      </c>
      <c r="Z2008" s="16">
        <v>17</v>
      </c>
      <c r="AA2008" s="16">
        <v>65</v>
      </c>
      <c r="AB2008" s="16" t="s">
        <v>455</v>
      </c>
      <c r="AC2008" s="16" t="s">
        <v>455</v>
      </c>
      <c r="AD2008" s="16" t="s">
        <v>455</v>
      </c>
    </row>
    <row r="2009" spans="1:30" s="16" customFormat="1" ht="14.25" customHeight="1">
      <c r="A2009" s="16">
        <v>5799</v>
      </c>
      <c r="B2009" s="16">
        <v>5799</v>
      </c>
      <c r="C2009" s="3">
        <v>41409</v>
      </c>
      <c r="D2009" s="3">
        <v>41454</v>
      </c>
      <c r="E2009" s="16" t="s">
        <v>1316</v>
      </c>
      <c r="F2009" s="16" t="s">
        <v>14084</v>
      </c>
      <c r="G2009" s="16" t="s">
        <v>1808</v>
      </c>
      <c r="H2009" s="16" t="s">
        <v>455</v>
      </c>
      <c r="I2009" s="16" t="s">
        <v>455</v>
      </c>
      <c r="J2009" s="16" t="s">
        <v>18870</v>
      </c>
      <c r="K2009" s="16" t="s">
        <v>18871</v>
      </c>
      <c r="L2009" s="16" t="s">
        <v>4365</v>
      </c>
      <c r="M2009" s="16" t="s">
        <v>18868</v>
      </c>
      <c r="N2009" s="16" t="s">
        <v>455</v>
      </c>
      <c r="O2009" s="16" t="s">
        <v>455</v>
      </c>
      <c r="P2009" s="16" t="s">
        <v>455</v>
      </c>
      <c r="Q2009" s="16" t="s">
        <v>19490</v>
      </c>
      <c r="R2009" s="16" t="s">
        <v>455</v>
      </c>
      <c r="S2009" s="16" t="s">
        <v>18872</v>
      </c>
      <c r="T2009" s="16" t="s">
        <v>14834</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4.25" customHeight="1">
      <c r="A2010" s="16">
        <v>5800</v>
      </c>
      <c r="B2010" s="16">
        <v>5800</v>
      </c>
      <c r="C2010" s="3">
        <v>41409</v>
      </c>
      <c r="D2010" s="3">
        <v>41454</v>
      </c>
      <c r="E2010" s="16" t="s">
        <v>1307</v>
      </c>
      <c r="F2010" s="16" t="s">
        <v>14084</v>
      </c>
      <c r="G2010" s="16" t="s">
        <v>1808</v>
      </c>
      <c r="H2010" s="16" t="s">
        <v>19332</v>
      </c>
      <c r="I2010" s="3">
        <v>41419</v>
      </c>
      <c r="J2010" s="16" t="s">
        <v>18873</v>
      </c>
      <c r="K2010" s="16" t="s">
        <v>18874</v>
      </c>
      <c r="L2010" s="16" t="s">
        <v>4365</v>
      </c>
      <c r="M2010" s="16" t="s">
        <v>18875</v>
      </c>
      <c r="N2010" s="16" t="s">
        <v>19333</v>
      </c>
      <c r="O2010" s="16" t="s">
        <v>12647</v>
      </c>
      <c r="P2010" s="3">
        <v>41421</v>
      </c>
      <c r="Q2010" s="28" t="s">
        <v>455</v>
      </c>
      <c r="R2010" s="16" t="s">
        <v>19334</v>
      </c>
      <c r="S2010" s="16" t="s">
        <v>18876</v>
      </c>
      <c r="T2010" s="16" t="s">
        <v>14834</v>
      </c>
      <c r="U2010" s="16" t="s">
        <v>14926</v>
      </c>
      <c r="V2010" s="16">
        <v>19</v>
      </c>
      <c r="W2010" s="16">
        <v>19</v>
      </c>
      <c r="X2010" s="16">
        <v>87</v>
      </c>
      <c r="Y2010" s="16">
        <v>47</v>
      </c>
      <c r="Z2010" s="16">
        <v>0</v>
      </c>
      <c r="AA2010" s="16">
        <v>98</v>
      </c>
      <c r="AB2010" s="16" t="s">
        <v>455</v>
      </c>
      <c r="AC2010" s="16" t="s">
        <v>455</v>
      </c>
      <c r="AD2010" s="16" t="s">
        <v>455</v>
      </c>
    </row>
    <row r="2011" spans="1:30" s="16" customFormat="1" ht="14.25" customHeight="1">
      <c r="A2011" s="16">
        <v>5801</v>
      </c>
      <c r="B2011" s="16">
        <v>5801</v>
      </c>
      <c r="C2011" s="3">
        <v>41409</v>
      </c>
      <c r="D2011" s="3">
        <v>41454</v>
      </c>
      <c r="E2011" s="16" t="s">
        <v>1307</v>
      </c>
      <c r="F2011" s="16" t="s">
        <v>14084</v>
      </c>
      <c r="G2011" s="16" t="s">
        <v>1808</v>
      </c>
      <c r="H2011" s="16" t="s">
        <v>19335</v>
      </c>
      <c r="I2011" s="3">
        <v>41418</v>
      </c>
      <c r="J2011" s="16" t="s">
        <v>18877</v>
      </c>
      <c r="K2011" s="16" t="s">
        <v>18878</v>
      </c>
      <c r="L2011" s="16" t="s">
        <v>4365</v>
      </c>
      <c r="M2011" s="16" t="s">
        <v>18868</v>
      </c>
      <c r="N2011" s="16" t="s">
        <v>19336</v>
      </c>
      <c r="O2011" s="16" t="s">
        <v>12798</v>
      </c>
      <c r="P2011" s="3">
        <v>41421</v>
      </c>
      <c r="Q2011" s="28" t="s">
        <v>455</v>
      </c>
      <c r="R2011" s="16" t="s">
        <v>19337</v>
      </c>
      <c r="S2011" s="16" t="s">
        <v>18879</v>
      </c>
      <c r="T2011" s="16" t="s">
        <v>14834</v>
      </c>
      <c r="U2011" s="16" t="s">
        <v>19338</v>
      </c>
      <c r="V2011" s="16">
        <v>19</v>
      </c>
      <c r="W2011" s="16">
        <v>19</v>
      </c>
      <c r="X2011" s="16">
        <v>90</v>
      </c>
      <c r="Y2011" s="16">
        <v>47</v>
      </c>
      <c r="Z2011" s="16">
        <v>17</v>
      </c>
      <c r="AA2011" s="16">
        <v>13</v>
      </c>
      <c r="AB2011" s="16" t="s">
        <v>455</v>
      </c>
      <c r="AC2011" s="16" t="s">
        <v>455</v>
      </c>
      <c r="AD2011" s="16" t="s">
        <v>455</v>
      </c>
    </row>
    <row r="2012" spans="1:30" s="16" customFormat="1" ht="14.25" customHeight="1">
      <c r="A2012" s="16">
        <v>5807</v>
      </c>
      <c r="B2012" s="16">
        <v>5807</v>
      </c>
      <c r="C2012" s="3">
        <v>41409</v>
      </c>
      <c r="D2012" s="3">
        <v>41454</v>
      </c>
      <c r="E2012" s="16" t="s">
        <v>1307</v>
      </c>
      <c r="F2012" s="16" t="s">
        <v>14084</v>
      </c>
      <c r="G2012" s="16" t="s">
        <v>13853</v>
      </c>
      <c r="H2012" s="16" t="s">
        <v>19709</v>
      </c>
      <c r="I2012" s="3">
        <v>41438</v>
      </c>
      <c r="J2012" s="16" t="s">
        <v>18880</v>
      </c>
      <c r="K2012" s="16" t="s">
        <v>18881</v>
      </c>
      <c r="L2012" s="16" t="s">
        <v>18882</v>
      </c>
      <c r="M2012" s="16" t="s">
        <v>18883</v>
      </c>
      <c r="N2012" s="16" t="s">
        <v>19710</v>
      </c>
      <c r="O2012" s="16" t="s">
        <v>11992</v>
      </c>
      <c r="P2012" s="3">
        <v>41443</v>
      </c>
      <c r="Q2012" s="28" t="s">
        <v>455</v>
      </c>
      <c r="R2012" s="16" t="s">
        <v>19711</v>
      </c>
      <c r="S2012" s="16" t="s">
        <v>18884</v>
      </c>
      <c r="T2012" s="16" t="s">
        <v>14834</v>
      </c>
      <c r="U2012" s="16" t="s">
        <v>14926</v>
      </c>
      <c r="V2012" s="16">
        <v>19</v>
      </c>
      <c r="W2012" s="16">
        <v>9</v>
      </c>
      <c r="X2012" s="16">
        <v>30</v>
      </c>
      <c r="Y2012" s="16">
        <v>41</v>
      </c>
      <c r="Z2012" s="16">
        <v>14</v>
      </c>
      <c r="AA2012" s="16">
        <v>98</v>
      </c>
      <c r="AB2012" s="16" t="s">
        <v>455</v>
      </c>
      <c r="AC2012" s="16" t="s">
        <v>455</v>
      </c>
      <c r="AD2012" s="16" t="s">
        <v>455</v>
      </c>
    </row>
    <row r="2013" spans="1:30" s="16" customFormat="1" ht="14.25" customHeight="1">
      <c r="A2013" s="16">
        <v>5809</v>
      </c>
      <c r="B2013" s="16">
        <v>5809</v>
      </c>
      <c r="C2013" s="3">
        <v>41409</v>
      </c>
      <c r="D2013" s="3">
        <v>41454</v>
      </c>
      <c r="E2013" s="16" t="s">
        <v>1307</v>
      </c>
      <c r="F2013" s="16" t="s">
        <v>14084</v>
      </c>
      <c r="G2013" s="16" t="s">
        <v>13853</v>
      </c>
      <c r="H2013" s="16" t="s">
        <v>19712</v>
      </c>
      <c r="I2013" s="3">
        <v>41438</v>
      </c>
      <c r="J2013" s="16" t="s">
        <v>18885</v>
      </c>
      <c r="K2013" s="16" t="s">
        <v>18886</v>
      </c>
      <c r="L2013" s="16" t="s">
        <v>18882</v>
      </c>
      <c r="M2013" s="16" t="s">
        <v>18883</v>
      </c>
      <c r="N2013" s="16" t="s">
        <v>19713</v>
      </c>
      <c r="O2013" s="16" t="s">
        <v>19714</v>
      </c>
      <c r="P2013" s="3">
        <v>41439</v>
      </c>
      <c r="Q2013" s="28" t="s">
        <v>455</v>
      </c>
      <c r="R2013" s="16" t="s">
        <v>19715</v>
      </c>
      <c r="S2013" s="16" t="s">
        <v>18887</v>
      </c>
      <c r="T2013" s="16" t="s">
        <v>14834</v>
      </c>
      <c r="U2013" s="16" t="s">
        <v>18318</v>
      </c>
      <c r="V2013" s="16">
        <v>19</v>
      </c>
      <c r="W2013" s="16">
        <v>6</v>
      </c>
      <c r="X2013" s="16">
        <v>13</v>
      </c>
      <c r="Y2013" s="16">
        <v>42</v>
      </c>
      <c r="Z2013" s="16">
        <v>16</v>
      </c>
      <c r="AA2013" s="16">
        <v>48</v>
      </c>
      <c r="AB2013" s="16" t="s">
        <v>455</v>
      </c>
      <c r="AC2013" s="16" t="s">
        <v>455</v>
      </c>
      <c r="AD2013" s="16" t="s">
        <v>455</v>
      </c>
    </row>
    <row r="2014" spans="1:30" s="16" customFormat="1" ht="14.25" customHeight="1">
      <c r="A2014" s="16">
        <v>5808</v>
      </c>
      <c r="B2014" s="16">
        <v>5808</v>
      </c>
      <c r="C2014" s="3">
        <v>41409</v>
      </c>
      <c r="D2014" s="3">
        <v>41454</v>
      </c>
      <c r="E2014" s="16" t="s">
        <v>1307</v>
      </c>
      <c r="F2014" s="16" t="s">
        <v>14084</v>
      </c>
      <c r="G2014" s="16" t="s">
        <v>13853</v>
      </c>
      <c r="H2014" s="16" t="s">
        <v>19716</v>
      </c>
      <c r="I2014" s="3">
        <v>41439</v>
      </c>
      <c r="J2014" s="16" t="s">
        <v>18888</v>
      </c>
      <c r="K2014" s="16" t="s">
        <v>18889</v>
      </c>
      <c r="L2014" s="16" t="s">
        <v>18882</v>
      </c>
      <c r="M2014" s="16" t="s">
        <v>18883</v>
      </c>
      <c r="N2014" s="16" t="s">
        <v>19717</v>
      </c>
      <c r="O2014" s="16" t="s">
        <v>11992</v>
      </c>
      <c r="P2014" s="3">
        <v>41443</v>
      </c>
      <c r="Q2014" s="28" t="s">
        <v>455</v>
      </c>
      <c r="R2014" s="16" t="s">
        <v>19718</v>
      </c>
      <c r="S2014" s="16" t="s">
        <v>18890</v>
      </c>
      <c r="T2014" s="16" t="s">
        <v>14834</v>
      </c>
      <c r="U2014" s="16" t="s">
        <v>18318</v>
      </c>
      <c r="V2014" s="16">
        <v>19</v>
      </c>
      <c r="W2014" s="16">
        <v>3</v>
      </c>
      <c r="X2014" s="16">
        <v>73</v>
      </c>
      <c r="Y2014" s="16">
        <v>42</v>
      </c>
      <c r="Z2014" s="16">
        <v>12</v>
      </c>
      <c r="AA2014" s="16">
        <v>45</v>
      </c>
      <c r="AB2014" s="16" t="s">
        <v>455</v>
      </c>
      <c r="AC2014" s="16" t="s">
        <v>455</v>
      </c>
      <c r="AD2014" s="16" t="s">
        <v>455</v>
      </c>
    </row>
    <row r="2015" spans="1:30" s="16" customFormat="1" ht="14.25" customHeight="1">
      <c r="A2015" s="16">
        <v>5810</v>
      </c>
      <c r="B2015" s="16">
        <v>5810</v>
      </c>
      <c r="C2015" s="3">
        <v>41409</v>
      </c>
      <c r="D2015" s="3">
        <v>41454</v>
      </c>
      <c r="E2015" s="16" t="s">
        <v>1307</v>
      </c>
      <c r="F2015" s="16" t="s">
        <v>14084</v>
      </c>
      <c r="G2015" s="16" t="s">
        <v>13853</v>
      </c>
      <c r="H2015" s="16" t="s">
        <v>19719</v>
      </c>
      <c r="I2015" s="3">
        <v>41439</v>
      </c>
      <c r="J2015" s="16" t="s">
        <v>18891</v>
      </c>
      <c r="K2015" s="16" t="s">
        <v>18892</v>
      </c>
      <c r="L2015" s="16" t="s">
        <v>18882</v>
      </c>
      <c r="M2015" s="16" t="s">
        <v>18883</v>
      </c>
      <c r="N2015" s="16" t="s">
        <v>19720</v>
      </c>
      <c r="O2015" s="16" t="s">
        <v>12026</v>
      </c>
      <c r="P2015" s="3">
        <v>41442</v>
      </c>
      <c r="Q2015" s="28" t="s">
        <v>455</v>
      </c>
      <c r="R2015" s="16" t="s">
        <v>19619</v>
      </c>
      <c r="S2015" s="16" t="s">
        <v>18893</v>
      </c>
      <c r="T2015" s="16" t="s">
        <v>14834</v>
      </c>
      <c r="U2015" s="16" t="s">
        <v>18318</v>
      </c>
      <c r="V2015" s="16">
        <v>19</v>
      </c>
      <c r="W2015" s="16">
        <v>5</v>
      </c>
      <c r="X2015" s="16">
        <v>55</v>
      </c>
      <c r="Y2015" s="16">
        <v>49</v>
      </c>
      <c r="Z2015" s="16">
        <v>9</v>
      </c>
      <c r="AA2015" s="16">
        <v>42</v>
      </c>
      <c r="AB2015" s="16" t="s">
        <v>455</v>
      </c>
      <c r="AC2015" s="16" t="s">
        <v>455</v>
      </c>
      <c r="AD2015" s="16" t="s">
        <v>455</v>
      </c>
    </row>
    <row r="2016" spans="1:30" s="16" customFormat="1" ht="14.25" customHeight="1">
      <c r="A2016" s="16">
        <v>5811</v>
      </c>
      <c r="B2016" s="16">
        <v>5811</v>
      </c>
      <c r="C2016" s="3">
        <v>41409</v>
      </c>
      <c r="D2016" s="3">
        <v>41454</v>
      </c>
      <c r="E2016" s="16" t="s">
        <v>1307</v>
      </c>
      <c r="F2016" s="16" t="s">
        <v>14084</v>
      </c>
      <c r="G2016" s="16" t="s">
        <v>13853</v>
      </c>
      <c r="H2016" s="16" t="s">
        <v>19721</v>
      </c>
      <c r="I2016" s="3">
        <v>41442</v>
      </c>
      <c r="J2016" s="16" t="s">
        <v>18894</v>
      </c>
      <c r="K2016" s="16" t="s">
        <v>18895</v>
      </c>
      <c r="L2016" s="16" t="s">
        <v>18882</v>
      </c>
      <c r="M2016" s="16" t="s">
        <v>18883</v>
      </c>
      <c r="N2016" s="16" t="s">
        <v>19849</v>
      </c>
      <c r="O2016" s="16" t="s">
        <v>11992</v>
      </c>
      <c r="P2016" s="3">
        <v>41449</v>
      </c>
      <c r="Q2016" s="28" t="s">
        <v>455</v>
      </c>
      <c r="R2016" s="16" t="s">
        <v>19722</v>
      </c>
      <c r="S2016" s="16" t="s">
        <v>18896</v>
      </c>
      <c r="T2016" s="16" t="s">
        <v>14834</v>
      </c>
      <c r="U2016" s="16" t="s">
        <v>14926</v>
      </c>
      <c r="V2016" s="16">
        <v>19</v>
      </c>
      <c r="W2016" s="16">
        <v>1</v>
      </c>
      <c r="X2016" s="16">
        <v>95</v>
      </c>
      <c r="Y2016" s="16">
        <v>42</v>
      </c>
      <c r="Z2016" s="16">
        <v>9</v>
      </c>
      <c r="AA2016" s="16">
        <v>88</v>
      </c>
      <c r="AB2016" s="16" t="s">
        <v>455</v>
      </c>
      <c r="AC2016" s="16" t="s">
        <v>455</v>
      </c>
      <c r="AD2016" s="16" t="s">
        <v>455</v>
      </c>
    </row>
    <row r="2017" spans="1:30" s="16" customFormat="1" ht="14.25" customHeight="1">
      <c r="A2017" s="16">
        <v>5790</v>
      </c>
      <c r="B2017" s="16">
        <v>5790</v>
      </c>
      <c r="C2017" s="3">
        <v>41409</v>
      </c>
      <c r="D2017" s="3">
        <v>41454</v>
      </c>
      <c r="E2017" s="16" t="s">
        <v>1307</v>
      </c>
      <c r="F2017" s="16" t="s">
        <v>14084</v>
      </c>
      <c r="G2017" s="16" t="s">
        <v>13833</v>
      </c>
      <c r="H2017" s="16" t="s">
        <v>19339</v>
      </c>
      <c r="I2017" s="3">
        <v>41421</v>
      </c>
      <c r="J2017" s="16" t="s">
        <v>18897</v>
      </c>
      <c r="K2017" s="16" t="s">
        <v>18898</v>
      </c>
      <c r="L2017" s="16" t="s">
        <v>18899</v>
      </c>
      <c r="M2017" s="16" t="s">
        <v>18900</v>
      </c>
      <c r="N2017" s="16" t="s">
        <v>19411</v>
      </c>
      <c r="O2017" s="16" t="s">
        <v>455</v>
      </c>
      <c r="P2017" s="3">
        <v>41422</v>
      </c>
      <c r="Q2017" s="28" t="s">
        <v>455</v>
      </c>
      <c r="R2017" s="16" t="s">
        <v>19340</v>
      </c>
      <c r="S2017" s="16" t="s">
        <v>18901</v>
      </c>
      <c r="T2017" s="16" t="s">
        <v>14834</v>
      </c>
      <c r="U2017" s="16" t="s">
        <v>17564</v>
      </c>
      <c r="V2017" s="16">
        <v>22</v>
      </c>
      <c r="W2017" s="16">
        <v>7</v>
      </c>
      <c r="X2017" s="16">
        <v>30</v>
      </c>
      <c r="Y2017" s="16">
        <v>45</v>
      </c>
      <c r="Z2017" s="16">
        <v>30</v>
      </c>
      <c r="AA2017" s="16">
        <v>47</v>
      </c>
      <c r="AB2017" s="16" t="s">
        <v>455</v>
      </c>
      <c r="AC2017" s="16" t="s">
        <v>455</v>
      </c>
      <c r="AD2017" s="16" t="s">
        <v>455</v>
      </c>
    </row>
    <row r="2018" spans="1:30" s="16" customFormat="1" ht="14.25" customHeight="1">
      <c r="A2018" s="16">
        <v>5796</v>
      </c>
      <c r="B2018" s="16">
        <v>5796</v>
      </c>
      <c r="C2018" s="3">
        <v>41409</v>
      </c>
      <c r="D2018" s="3">
        <v>41454</v>
      </c>
      <c r="E2018" s="16" t="s">
        <v>1307</v>
      </c>
      <c r="F2018" s="16" t="s">
        <v>1308</v>
      </c>
      <c r="G2018" s="16" t="s">
        <v>8711</v>
      </c>
      <c r="H2018" s="16" t="s">
        <v>20016</v>
      </c>
      <c r="I2018" s="3">
        <v>41450</v>
      </c>
      <c r="J2018" s="16" t="s">
        <v>18902</v>
      </c>
      <c r="K2018" s="16" t="s">
        <v>18903</v>
      </c>
      <c r="L2018" s="16" t="s">
        <v>8714</v>
      </c>
      <c r="M2018" s="16" t="s">
        <v>18904</v>
      </c>
      <c r="N2018" s="16" t="s">
        <v>20154</v>
      </c>
      <c r="O2018" s="16" t="s">
        <v>15537</v>
      </c>
      <c r="P2018" s="3">
        <v>41452</v>
      </c>
      <c r="Q2018" s="28" t="s">
        <v>455</v>
      </c>
      <c r="R2018" s="16" t="s">
        <v>20017</v>
      </c>
      <c r="S2018" s="16" t="s">
        <v>18905</v>
      </c>
      <c r="T2018" s="16" t="s">
        <v>14834</v>
      </c>
      <c r="U2018" s="16" t="s">
        <v>15044</v>
      </c>
      <c r="V2018" s="16">
        <v>20</v>
      </c>
      <c r="W2018" s="16">
        <v>35</v>
      </c>
      <c r="X2018" s="16">
        <v>55</v>
      </c>
      <c r="Y2018" s="16">
        <v>42</v>
      </c>
      <c r="Z2018" s="16">
        <v>42</v>
      </c>
      <c r="AA2018" s="16">
        <v>44</v>
      </c>
      <c r="AB2018" s="16" t="s">
        <v>455</v>
      </c>
      <c r="AC2018" s="16" t="s">
        <v>455</v>
      </c>
      <c r="AD2018" s="16" t="s">
        <v>455</v>
      </c>
    </row>
    <row r="2019" spans="1:30" s="16" customFormat="1" ht="14.25" customHeight="1">
      <c r="A2019" s="16">
        <v>5835</v>
      </c>
      <c r="B2019" s="16">
        <v>5835</v>
      </c>
      <c r="C2019" s="3">
        <v>41409</v>
      </c>
      <c r="D2019" s="3">
        <v>41454</v>
      </c>
      <c r="E2019" s="16" t="s">
        <v>1307</v>
      </c>
      <c r="F2019" s="16" t="s">
        <v>1308</v>
      </c>
      <c r="G2019" s="16" t="s">
        <v>13721</v>
      </c>
      <c r="H2019" s="16" t="s">
        <v>20018</v>
      </c>
      <c r="I2019" s="3">
        <v>41449</v>
      </c>
      <c r="J2019" s="16" t="s">
        <v>18906</v>
      </c>
      <c r="K2019" s="16" t="s">
        <v>18907</v>
      </c>
      <c r="L2019" s="16" t="s">
        <v>18908</v>
      </c>
      <c r="M2019" s="16" t="s">
        <v>18909</v>
      </c>
      <c r="N2019" s="16" t="s">
        <v>20019</v>
      </c>
      <c r="O2019" s="16" t="s">
        <v>1844</v>
      </c>
      <c r="P2019" s="3">
        <v>41452</v>
      </c>
      <c r="Q2019" s="28" t="s">
        <v>455</v>
      </c>
      <c r="R2019" s="16" t="s">
        <v>4085</v>
      </c>
      <c r="S2019" s="16" t="s">
        <v>18910</v>
      </c>
      <c r="T2019" s="16" t="s">
        <v>14834</v>
      </c>
      <c r="U2019" s="16" t="s">
        <v>15400</v>
      </c>
      <c r="V2019" s="16">
        <v>15</v>
      </c>
      <c r="W2019" s="16">
        <v>21</v>
      </c>
      <c r="X2019" s="16">
        <v>80</v>
      </c>
      <c r="Y2019" s="16">
        <v>42</v>
      </c>
      <c r="Z2019" s="16">
        <v>57</v>
      </c>
      <c r="AA2019" s="16">
        <v>58</v>
      </c>
      <c r="AB2019" s="16" t="s">
        <v>455</v>
      </c>
      <c r="AC2019" s="16" t="s">
        <v>455</v>
      </c>
      <c r="AD2019" s="16" t="s">
        <v>455</v>
      </c>
    </row>
    <row r="2020" spans="1:30" s="16" customFormat="1" ht="14.25" customHeight="1">
      <c r="A2020" s="16">
        <v>5836</v>
      </c>
      <c r="B2020" s="16">
        <v>5836</v>
      </c>
      <c r="C2020" s="3">
        <v>41409</v>
      </c>
      <c r="D2020" s="3">
        <v>41454</v>
      </c>
      <c r="E2020" s="16" t="s">
        <v>1307</v>
      </c>
      <c r="F2020" s="16" t="s">
        <v>1308</v>
      </c>
      <c r="G2020" s="16" t="s">
        <v>13721</v>
      </c>
      <c r="H2020" s="16" t="s">
        <v>20020</v>
      </c>
      <c r="I2020" s="3">
        <v>41449</v>
      </c>
      <c r="J2020" s="16" t="s">
        <v>18906</v>
      </c>
      <c r="K2020" s="16" t="s">
        <v>18911</v>
      </c>
      <c r="L2020" s="16" t="s">
        <v>18908</v>
      </c>
      <c r="M2020" s="16" t="s">
        <v>18909</v>
      </c>
      <c r="N2020" s="16" t="s">
        <v>20021</v>
      </c>
      <c r="O2020" s="16" t="s">
        <v>1844</v>
      </c>
      <c r="P2020" s="3">
        <v>41452</v>
      </c>
      <c r="Q2020" s="28" t="s">
        <v>455</v>
      </c>
      <c r="R2020" s="16" t="s">
        <v>20022</v>
      </c>
      <c r="S2020" s="16" t="s">
        <v>18912</v>
      </c>
      <c r="T2020" s="16" t="s">
        <v>14834</v>
      </c>
      <c r="U2020" s="16" t="s">
        <v>14872</v>
      </c>
      <c r="V2020" s="16">
        <v>15</v>
      </c>
      <c r="W2020" s="16">
        <v>23</v>
      </c>
      <c r="X2020" s="16">
        <v>19</v>
      </c>
      <c r="Y2020" s="16">
        <v>43</v>
      </c>
      <c r="Z2020" s="16">
        <v>6</v>
      </c>
      <c r="AA2020" s="16">
        <v>44</v>
      </c>
      <c r="AB2020" s="16" t="s">
        <v>455</v>
      </c>
      <c r="AC2020" s="16" t="s">
        <v>455</v>
      </c>
      <c r="AD2020" s="16" t="s">
        <v>455</v>
      </c>
    </row>
    <row r="2021" spans="1:30" s="16" customFormat="1" ht="14.25" customHeight="1">
      <c r="A2021" s="16">
        <v>5843</v>
      </c>
      <c r="B2021" s="16">
        <v>5843</v>
      </c>
      <c r="C2021" s="3">
        <v>41409</v>
      </c>
      <c r="D2021" s="3">
        <v>41454</v>
      </c>
      <c r="E2021" s="16" t="s">
        <v>1307</v>
      </c>
      <c r="F2021" s="16" t="s">
        <v>1308</v>
      </c>
      <c r="G2021" s="16" t="s">
        <v>13712</v>
      </c>
      <c r="H2021" s="16" t="s">
        <v>19652</v>
      </c>
      <c r="I2021" s="3">
        <v>41436</v>
      </c>
      <c r="J2021" s="16" t="s">
        <v>18913</v>
      </c>
      <c r="K2021" s="16" t="s">
        <v>18914</v>
      </c>
      <c r="L2021" s="16" t="s">
        <v>16222</v>
      </c>
      <c r="M2021" s="16" t="s">
        <v>18915</v>
      </c>
      <c r="N2021" s="16" t="s">
        <v>19653</v>
      </c>
      <c r="O2021" s="16" t="s">
        <v>19654</v>
      </c>
      <c r="P2021" s="3">
        <v>41437</v>
      </c>
      <c r="Q2021" s="28" t="s">
        <v>455</v>
      </c>
      <c r="R2021" s="16" t="s">
        <v>19655</v>
      </c>
      <c r="S2021" s="16" t="s">
        <v>18916</v>
      </c>
      <c r="T2021" s="16" t="s">
        <v>14834</v>
      </c>
      <c r="U2021" s="16" t="s">
        <v>15400</v>
      </c>
      <c r="V2021" s="16">
        <v>17</v>
      </c>
      <c r="W2021" s="16">
        <v>42</v>
      </c>
      <c r="X2021" s="16">
        <v>65</v>
      </c>
      <c r="Y2021" s="16">
        <v>40</v>
      </c>
      <c r="Z2021" s="16">
        <v>45</v>
      </c>
      <c r="AA2021" s="16">
        <v>63</v>
      </c>
      <c r="AB2021" s="16" t="s">
        <v>455</v>
      </c>
      <c r="AC2021" s="16" t="s">
        <v>455</v>
      </c>
      <c r="AD2021" s="16" t="s">
        <v>455</v>
      </c>
    </row>
    <row r="2022" spans="1:30" s="16" customFormat="1" ht="14.25" customHeight="1">
      <c r="A2022" s="16">
        <v>5887</v>
      </c>
      <c r="B2022" s="16">
        <v>5887</v>
      </c>
      <c r="C2022" s="3">
        <v>41409</v>
      </c>
      <c r="D2022" s="3">
        <v>41454</v>
      </c>
      <c r="E2022" s="16" t="s">
        <v>1307</v>
      </c>
      <c r="F2022" s="16" t="s">
        <v>14084</v>
      </c>
      <c r="G2022" s="16" t="s">
        <v>13744</v>
      </c>
      <c r="H2022" s="16" t="s">
        <v>19763</v>
      </c>
      <c r="I2022" s="3">
        <v>41443</v>
      </c>
      <c r="J2022" s="16" t="s">
        <v>18917</v>
      </c>
      <c r="K2022" s="16" t="s">
        <v>18918</v>
      </c>
      <c r="L2022" s="16" t="s">
        <v>18919</v>
      </c>
      <c r="M2022" s="16" t="s">
        <v>18920</v>
      </c>
      <c r="N2022" s="16" t="s">
        <v>20185</v>
      </c>
      <c r="O2022" s="16" t="s">
        <v>11992</v>
      </c>
      <c r="P2022" s="16">
        <v>41457</v>
      </c>
      <c r="Q2022" s="28" t="s">
        <v>455</v>
      </c>
      <c r="R2022" s="16" t="s">
        <v>19764</v>
      </c>
      <c r="S2022" s="16" t="s">
        <v>18921</v>
      </c>
      <c r="T2022" s="16" t="s">
        <v>14834</v>
      </c>
      <c r="U2022" s="16" t="s">
        <v>14926</v>
      </c>
      <c r="V2022" s="16">
        <v>18</v>
      </c>
      <c r="W2022" s="16">
        <v>57</v>
      </c>
      <c r="X2022" s="16">
        <v>59</v>
      </c>
      <c r="Y2022" s="16">
        <v>41</v>
      </c>
      <c r="Z2022" s="16">
        <v>6</v>
      </c>
      <c r="AA2022" s="16">
        <v>3</v>
      </c>
      <c r="AB2022" s="16" t="s">
        <v>455</v>
      </c>
      <c r="AC2022" s="16" t="s">
        <v>455</v>
      </c>
      <c r="AD2022" s="16" t="s">
        <v>455</v>
      </c>
    </row>
    <row r="2023" spans="1:30" s="16" customFormat="1" ht="14.25" customHeight="1">
      <c r="A2023" s="16">
        <v>5888</v>
      </c>
      <c r="B2023" s="16">
        <v>5888</v>
      </c>
      <c r="C2023" s="3">
        <v>41409</v>
      </c>
      <c r="D2023" s="3">
        <v>41454</v>
      </c>
      <c r="E2023" s="16" t="s">
        <v>1307</v>
      </c>
      <c r="F2023" s="16" t="s">
        <v>14084</v>
      </c>
      <c r="G2023" s="16" t="s">
        <v>13744</v>
      </c>
      <c r="H2023" s="16" t="s">
        <v>19765</v>
      </c>
      <c r="I2023" s="3">
        <v>41443</v>
      </c>
      <c r="J2023" s="16" t="s">
        <v>18917</v>
      </c>
      <c r="K2023" s="16" t="s">
        <v>18922</v>
      </c>
      <c r="L2023" s="16" t="s">
        <v>18923</v>
      </c>
      <c r="M2023" s="16" t="s">
        <v>18924</v>
      </c>
      <c r="N2023" s="16" t="s">
        <v>19766</v>
      </c>
      <c r="O2023" s="16" t="s">
        <v>12026</v>
      </c>
      <c r="P2023" s="3">
        <v>41444</v>
      </c>
      <c r="Q2023" s="28" t="s">
        <v>455</v>
      </c>
      <c r="R2023" s="16" t="s">
        <v>19767</v>
      </c>
      <c r="S2023" s="16" t="s">
        <v>18925</v>
      </c>
      <c r="T2023" s="16" t="s">
        <v>14834</v>
      </c>
      <c r="U2023" s="16" t="s">
        <v>15400</v>
      </c>
      <c r="V2023" s="16">
        <v>19</v>
      </c>
      <c r="W2023" s="16">
        <v>0</v>
      </c>
      <c r="X2023" s="16">
        <v>48</v>
      </c>
      <c r="Y2023" s="16">
        <v>41</v>
      </c>
      <c r="Z2023" s="16">
        <v>6</v>
      </c>
      <c r="AA2023" s="16">
        <v>65</v>
      </c>
      <c r="AB2023" s="16" t="s">
        <v>455</v>
      </c>
      <c r="AC2023" s="16" t="s">
        <v>455</v>
      </c>
      <c r="AD2023" s="16" t="s">
        <v>455</v>
      </c>
    </row>
    <row r="2024" spans="1:30" s="16" customFormat="1" ht="14.25" customHeight="1">
      <c r="A2024" s="16">
        <v>5901</v>
      </c>
      <c r="B2024" s="16">
        <v>5901</v>
      </c>
      <c r="C2024" s="3">
        <v>41409</v>
      </c>
      <c r="D2024" s="3">
        <v>41454</v>
      </c>
      <c r="E2024" s="16" t="s">
        <v>1316</v>
      </c>
      <c r="F2024" s="16" t="s">
        <v>14084</v>
      </c>
      <c r="G2024" s="16" t="s">
        <v>7706</v>
      </c>
      <c r="H2024" s="16" t="s">
        <v>455</v>
      </c>
      <c r="I2024" s="16" t="s">
        <v>455</v>
      </c>
      <c r="J2024" s="16" t="s">
        <v>18926</v>
      </c>
      <c r="K2024" s="16" t="s">
        <v>18927</v>
      </c>
      <c r="L2024" s="16" t="s">
        <v>7709</v>
      </c>
      <c r="M2024" s="16" t="s">
        <v>18928</v>
      </c>
      <c r="N2024" s="16" t="s">
        <v>455</v>
      </c>
      <c r="O2024" s="16" t="s">
        <v>455</v>
      </c>
      <c r="P2024" s="16" t="s">
        <v>455</v>
      </c>
      <c r="Q2024" s="28" t="s">
        <v>19583</v>
      </c>
      <c r="R2024" s="16" t="s">
        <v>455</v>
      </c>
      <c r="S2024" s="16" t="s">
        <v>18929</v>
      </c>
      <c r="T2024" s="16" t="s">
        <v>14834</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4.25" customHeight="1">
      <c r="A2025" s="16">
        <v>5982</v>
      </c>
      <c r="B2025" s="16">
        <v>5982</v>
      </c>
      <c r="C2025" s="3">
        <v>41409</v>
      </c>
      <c r="D2025" s="3">
        <v>41454</v>
      </c>
      <c r="E2025" s="16" t="s">
        <v>1307</v>
      </c>
      <c r="F2025" s="16" t="s">
        <v>14084</v>
      </c>
      <c r="G2025" s="16" t="s">
        <v>7739</v>
      </c>
      <c r="H2025" s="16" t="s">
        <v>19491</v>
      </c>
      <c r="I2025" s="3">
        <v>41425</v>
      </c>
      <c r="J2025" s="16" t="s">
        <v>18930</v>
      </c>
      <c r="K2025" s="16" t="s">
        <v>18931</v>
      </c>
      <c r="L2025" s="16" t="s">
        <v>7742</v>
      </c>
      <c r="M2025" s="16" t="s">
        <v>18932</v>
      </c>
      <c r="N2025" s="16" t="s">
        <v>19492</v>
      </c>
      <c r="O2025" s="16" t="s">
        <v>11992</v>
      </c>
      <c r="P2025" s="3">
        <v>41428</v>
      </c>
      <c r="Q2025" s="28" t="s">
        <v>455</v>
      </c>
      <c r="R2025" s="16" t="s">
        <v>19493</v>
      </c>
      <c r="S2025" s="16" t="s">
        <v>18933</v>
      </c>
      <c r="T2025" s="16" t="s">
        <v>14834</v>
      </c>
      <c r="U2025" s="16" t="s">
        <v>14926</v>
      </c>
      <c r="V2025" s="16">
        <v>21</v>
      </c>
      <c r="W2025" s="16">
        <v>29</v>
      </c>
      <c r="X2025" s="16">
        <v>27</v>
      </c>
      <c r="Y2025" s="16">
        <v>44</v>
      </c>
      <c r="Z2025" s="16">
        <v>38</v>
      </c>
      <c r="AA2025" s="16">
        <v>67</v>
      </c>
      <c r="AB2025" s="16" t="s">
        <v>455</v>
      </c>
      <c r="AC2025" s="16" t="s">
        <v>455</v>
      </c>
      <c r="AD2025" s="16" t="s">
        <v>455</v>
      </c>
    </row>
    <row r="2026" spans="1:30" s="16" customFormat="1" ht="14.25" customHeight="1">
      <c r="A2026" s="16">
        <v>5987</v>
      </c>
      <c r="B2026" s="16">
        <v>5987</v>
      </c>
      <c r="C2026" s="3">
        <v>41409</v>
      </c>
      <c r="D2026" s="3">
        <v>41454</v>
      </c>
      <c r="E2026" s="16" t="s">
        <v>1307</v>
      </c>
      <c r="F2026" s="16" t="s">
        <v>1308</v>
      </c>
      <c r="G2026" s="16" t="s">
        <v>9050</v>
      </c>
      <c r="H2026" s="16" t="s">
        <v>19281</v>
      </c>
      <c r="I2026" s="3">
        <v>41416</v>
      </c>
      <c r="J2026" s="16" t="s">
        <v>18934</v>
      </c>
      <c r="K2026" s="16" t="s">
        <v>18935</v>
      </c>
      <c r="L2026" s="16" t="s">
        <v>9053</v>
      </c>
      <c r="M2026" s="16" t="s">
        <v>18936</v>
      </c>
      <c r="N2026" s="16" t="s">
        <v>19282</v>
      </c>
      <c r="O2026" s="16" t="s">
        <v>7415</v>
      </c>
      <c r="P2026" s="3">
        <v>41417</v>
      </c>
      <c r="Q2026" s="28" t="s">
        <v>455</v>
      </c>
      <c r="R2026" s="16" t="s">
        <v>19283</v>
      </c>
      <c r="S2026" s="16" t="s">
        <v>18937</v>
      </c>
      <c r="T2026" s="16" t="s">
        <v>14834</v>
      </c>
      <c r="U2026" s="16" t="s">
        <v>15400</v>
      </c>
      <c r="V2026" s="16">
        <v>19</v>
      </c>
      <c r="W2026" s="16">
        <v>31</v>
      </c>
      <c r="X2026" s="16">
        <v>33</v>
      </c>
      <c r="Y2026" s="16">
        <v>43</v>
      </c>
      <c r="Z2026" s="16">
        <v>44</v>
      </c>
      <c r="AA2026" s="16">
        <v>82</v>
      </c>
      <c r="AB2026" s="16" t="s">
        <v>455</v>
      </c>
      <c r="AC2026" s="16" t="s">
        <v>455</v>
      </c>
      <c r="AD2026" s="16" t="s">
        <v>455</v>
      </c>
    </row>
    <row r="2027" spans="1:30" s="16" customFormat="1" ht="14.25" customHeight="1">
      <c r="A2027" s="16">
        <v>5988</v>
      </c>
      <c r="B2027" s="16">
        <v>5988</v>
      </c>
      <c r="C2027" s="3">
        <v>41409</v>
      </c>
      <c r="D2027" s="3">
        <v>41454</v>
      </c>
      <c r="E2027" s="16" t="s">
        <v>1307</v>
      </c>
      <c r="F2027" s="16" t="s">
        <v>1308</v>
      </c>
      <c r="G2027" s="16" t="s">
        <v>9050</v>
      </c>
      <c r="H2027" s="16" t="s">
        <v>19284</v>
      </c>
      <c r="I2027" s="3">
        <v>41416</v>
      </c>
      <c r="J2027" s="16" t="s">
        <v>18938</v>
      </c>
      <c r="K2027" s="16" t="s">
        <v>18939</v>
      </c>
      <c r="L2027" s="16" t="s">
        <v>9053</v>
      </c>
      <c r="M2027" s="16" t="s">
        <v>18940</v>
      </c>
      <c r="N2027" s="16" t="s">
        <v>19285</v>
      </c>
      <c r="O2027" s="16" t="s">
        <v>8957</v>
      </c>
      <c r="P2027" s="3">
        <v>41417</v>
      </c>
      <c r="Q2027" s="28" t="s">
        <v>455</v>
      </c>
      <c r="R2027" s="16" t="s">
        <v>19286</v>
      </c>
      <c r="S2027" s="16" t="s">
        <v>18941</v>
      </c>
      <c r="T2027" s="16" t="s">
        <v>14834</v>
      </c>
      <c r="U2027" s="16" t="s">
        <v>14926</v>
      </c>
      <c r="V2027" s="16">
        <v>19</v>
      </c>
      <c r="W2027" s="16">
        <v>29</v>
      </c>
      <c r="X2027" s="16">
        <v>97</v>
      </c>
      <c r="Y2027" s="16">
        <v>43</v>
      </c>
      <c r="Z2027" s="16">
        <v>49</v>
      </c>
      <c r="AA2027" s="16">
        <v>93</v>
      </c>
      <c r="AB2027" s="16" t="s">
        <v>455</v>
      </c>
      <c r="AC2027" s="16" t="s">
        <v>455</v>
      </c>
      <c r="AD2027" s="16" t="s">
        <v>455</v>
      </c>
    </row>
    <row r="2028" spans="1:30" s="16" customFormat="1" ht="14.25" customHeight="1">
      <c r="A2028" s="16">
        <v>5989</v>
      </c>
      <c r="B2028" s="16">
        <v>5989</v>
      </c>
      <c r="C2028" s="3">
        <v>41409</v>
      </c>
      <c r="D2028" s="3">
        <v>41454</v>
      </c>
      <c r="E2028" s="16" t="s">
        <v>1307</v>
      </c>
      <c r="F2028" s="16" t="s">
        <v>1308</v>
      </c>
      <c r="G2028" s="16" t="s">
        <v>9050</v>
      </c>
      <c r="H2028" s="16" t="s">
        <v>19287</v>
      </c>
      <c r="I2028" s="3">
        <v>41416</v>
      </c>
      <c r="J2028" s="16" t="s">
        <v>18942</v>
      </c>
      <c r="K2028" s="16" t="s">
        <v>18943</v>
      </c>
      <c r="L2028" s="16" t="s">
        <v>9053</v>
      </c>
      <c r="M2028" s="16" t="s">
        <v>18944</v>
      </c>
      <c r="N2028" s="16" t="s">
        <v>19341</v>
      </c>
      <c r="O2028" s="16" t="s">
        <v>9302</v>
      </c>
      <c r="P2028" s="3">
        <v>41418</v>
      </c>
      <c r="Q2028" s="28" t="s">
        <v>455</v>
      </c>
      <c r="R2028" s="16" t="s">
        <v>19342</v>
      </c>
      <c r="S2028" s="16" t="s">
        <v>18945</v>
      </c>
      <c r="T2028" s="16" t="s">
        <v>14834</v>
      </c>
      <c r="U2028" s="16" t="s">
        <v>15044</v>
      </c>
      <c r="V2028" s="16">
        <v>19</v>
      </c>
      <c r="W2028" s="16">
        <v>31</v>
      </c>
      <c r="X2028" s="16">
        <v>3</v>
      </c>
      <c r="Y2028" s="16">
        <v>43</v>
      </c>
      <c r="Z2028" s="16">
        <v>44</v>
      </c>
      <c r="AA2028" s="16">
        <v>73</v>
      </c>
      <c r="AB2028" s="16" t="s">
        <v>455</v>
      </c>
      <c r="AC2028" s="16" t="s">
        <v>455</v>
      </c>
      <c r="AD2028" s="16" t="s">
        <v>455</v>
      </c>
    </row>
    <row r="2029" spans="1:30" s="16" customFormat="1" ht="14.25" customHeight="1">
      <c r="A2029" s="16">
        <v>5991</v>
      </c>
      <c r="B2029" s="16">
        <v>5991</v>
      </c>
      <c r="C2029" s="3">
        <v>41409</v>
      </c>
      <c r="D2029" s="3">
        <v>41454</v>
      </c>
      <c r="E2029" s="16" t="s">
        <v>1307</v>
      </c>
      <c r="F2029" s="16" t="s">
        <v>14084</v>
      </c>
      <c r="G2029" s="16" t="s">
        <v>212</v>
      </c>
      <c r="H2029" s="16" t="s">
        <v>19494</v>
      </c>
      <c r="I2029" s="3">
        <v>41425</v>
      </c>
      <c r="J2029" s="16" t="s">
        <v>18946</v>
      </c>
      <c r="K2029" s="16" t="s">
        <v>18947</v>
      </c>
      <c r="L2029" s="16" t="s">
        <v>4218</v>
      </c>
      <c r="M2029" s="16">
        <v>3538251526</v>
      </c>
      <c r="N2029" s="16" t="s">
        <v>19495</v>
      </c>
      <c r="O2029" s="16" t="s">
        <v>11992</v>
      </c>
      <c r="P2029" s="3">
        <v>41428</v>
      </c>
      <c r="Q2029" s="28" t="s">
        <v>455</v>
      </c>
      <c r="R2029" s="16" t="s">
        <v>19496</v>
      </c>
      <c r="S2029" s="16" t="s">
        <v>18948</v>
      </c>
      <c r="T2029" s="16" t="s">
        <v>14834</v>
      </c>
      <c r="U2029" s="16" t="s">
        <v>15044</v>
      </c>
      <c r="V2029" s="16">
        <v>21</v>
      </c>
      <c r="W2029" s="16">
        <v>17</v>
      </c>
      <c r="X2029" s="16">
        <v>92</v>
      </c>
      <c r="Y2029" s="16">
        <v>44</v>
      </c>
      <c r="Z2029" s="16">
        <v>39</v>
      </c>
      <c r="AA2029" s="16">
        <v>20</v>
      </c>
      <c r="AB2029" s="16" t="s">
        <v>455</v>
      </c>
      <c r="AC2029" s="16" t="s">
        <v>455</v>
      </c>
      <c r="AD2029" s="16" t="s">
        <v>455</v>
      </c>
    </row>
    <row r="2030" spans="1:30" s="16" customFormat="1" ht="14.25" customHeight="1">
      <c r="A2030" s="16">
        <v>5992</v>
      </c>
      <c r="B2030" s="16">
        <v>5992</v>
      </c>
      <c r="C2030" s="3">
        <v>41409</v>
      </c>
      <c r="D2030" s="3">
        <v>41454</v>
      </c>
      <c r="E2030" s="16" t="s">
        <v>1307</v>
      </c>
      <c r="F2030" s="16" t="s">
        <v>14084</v>
      </c>
      <c r="G2030" s="16" t="s">
        <v>1904</v>
      </c>
      <c r="H2030" s="16" t="s">
        <v>19497</v>
      </c>
      <c r="I2030" s="3">
        <v>41428</v>
      </c>
      <c r="J2030" s="16" t="s">
        <v>18949</v>
      </c>
      <c r="K2030" s="16" t="s">
        <v>18950</v>
      </c>
      <c r="L2030" s="16" t="s">
        <v>4408</v>
      </c>
      <c r="M2030" s="16" t="s">
        <v>18951</v>
      </c>
      <c r="N2030" s="16" t="s">
        <v>19498</v>
      </c>
      <c r="O2030" s="16" t="s">
        <v>11992</v>
      </c>
      <c r="P2030" s="3">
        <v>41428</v>
      </c>
      <c r="Q2030" s="28" t="s">
        <v>455</v>
      </c>
      <c r="R2030" s="16" t="s">
        <v>19499</v>
      </c>
      <c r="S2030" s="16" t="s">
        <v>18952</v>
      </c>
      <c r="T2030" s="16" t="s">
        <v>14834</v>
      </c>
      <c r="U2030" s="16" t="s">
        <v>14926</v>
      </c>
      <c r="V2030" s="16">
        <v>21</v>
      </c>
      <c r="W2030" s="16">
        <v>18</v>
      </c>
      <c r="X2030" s="16">
        <v>97</v>
      </c>
      <c r="Y2030" s="16">
        <v>44</v>
      </c>
      <c r="Z2030" s="16">
        <v>52</v>
      </c>
      <c r="AA2030" s="16">
        <v>33</v>
      </c>
      <c r="AB2030" s="16" t="s">
        <v>455</v>
      </c>
      <c r="AC2030" s="16" t="s">
        <v>455</v>
      </c>
      <c r="AD2030" s="16" t="s">
        <v>455</v>
      </c>
    </row>
    <row r="2031" spans="1:30" s="16" customFormat="1" ht="14.25" customHeight="1">
      <c r="A2031" s="16">
        <v>5993</v>
      </c>
      <c r="B2031" s="16">
        <v>5993</v>
      </c>
      <c r="C2031" s="3">
        <v>41409</v>
      </c>
      <c r="D2031" s="3">
        <v>41454</v>
      </c>
      <c r="E2031" s="16" t="s">
        <v>1307</v>
      </c>
      <c r="F2031" s="16" t="s">
        <v>14084</v>
      </c>
      <c r="G2031" s="16" t="s">
        <v>1904</v>
      </c>
      <c r="H2031" s="16" t="s">
        <v>19500</v>
      </c>
      <c r="I2031" s="3">
        <v>41429</v>
      </c>
      <c r="J2031" s="16" t="s">
        <v>18953</v>
      </c>
      <c r="K2031" s="16" t="s">
        <v>18954</v>
      </c>
      <c r="L2031" s="16" t="s">
        <v>4408</v>
      </c>
      <c r="M2031" s="16" t="s">
        <v>18955</v>
      </c>
      <c r="N2031" s="16" t="s">
        <v>19501</v>
      </c>
      <c r="O2031" s="16" t="s">
        <v>19225</v>
      </c>
      <c r="P2031" s="3">
        <v>41429</v>
      </c>
      <c r="Q2031" s="28" t="s">
        <v>455</v>
      </c>
      <c r="R2031" s="16" t="s">
        <v>19502</v>
      </c>
      <c r="S2031" s="16" t="s">
        <v>18956</v>
      </c>
      <c r="T2031" s="16" t="s">
        <v>14834</v>
      </c>
      <c r="U2031" s="16" t="s">
        <v>17564</v>
      </c>
      <c r="V2031" s="16">
        <v>21</v>
      </c>
      <c r="W2031" s="16">
        <v>16</v>
      </c>
      <c r="X2031" s="16">
        <v>95</v>
      </c>
      <c r="Y2031" s="16">
        <v>44</v>
      </c>
      <c r="Z2031" s="16">
        <v>45</v>
      </c>
      <c r="AA2031" s="16">
        <v>30</v>
      </c>
      <c r="AB2031" s="16" t="s">
        <v>455</v>
      </c>
      <c r="AC2031" s="16" t="s">
        <v>455</v>
      </c>
      <c r="AD2031" s="16" t="s">
        <v>455</v>
      </c>
    </row>
    <row r="2032" spans="1:30" s="16" customFormat="1" ht="14.25" customHeight="1">
      <c r="A2032" s="16">
        <v>6011</v>
      </c>
      <c r="B2032" s="16">
        <v>6011</v>
      </c>
      <c r="C2032" s="3">
        <v>41409</v>
      </c>
      <c r="D2032" s="3">
        <v>41454</v>
      </c>
      <c r="E2032" s="16" t="s">
        <v>1307</v>
      </c>
      <c r="F2032" s="16" t="s">
        <v>1308</v>
      </c>
      <c r="G2032" s="16" t="s">
        <v>197</v>
      </c>
      <c r="H2032" s="16" t="s">
        <v>19503</v>
      </c>
      <c r="I2032" s="3">
        <v>41429</v>
      </c>
      <c r="J2032" s="16" t="s">
        <v>18957</v>
      </c>
      <c r="K2032" s="16" t="s">
        <v>18958</v>
      </c>
      <c r="L2032" s="16" t="s">
        <v>4246</v>
      </c>
      <c r="M2032" s="16" t="s">
        <v>18959</v>
      </c>
      <c r="N2032" s="16" t="s">
        <v>19504</v>
      </c>
      <c r="O2032" s="16" t="s">
        <v>6136</v>
      </c>
      <c r="P2032" s="3">
        <v>41431</v>
      </c>
      <c r="Q2032" s="28" t="s">
        <v>455</v>
      </c>
      <c r="R2032" s="16" t="s">
        <v>19505</v>
      </c>
      <c r="S2032" s="16" t="s">
        <v>18960</v>
      </c>
      <c r="T2032" s="16" t="s">
        <v>14834</v>
      </c>
      <c r="U2032" s="16" t="s">
        <v>17564</v>
      </c>
      <c r="V2032" s="16">
        <v>19</v>
      </c>
      <c r="W2032" s="16">
        <v>21</v>
      </c>
      <c r="X2032" s="16">
        <v>38</v>
      </c>
      <c r="Y2032" s="16">
        <v>44</v>
      </c>
      <c r="Z2032" s="16">
        <v>19</v>
      </c>
      <c r="AA2032" s="16">
        <v>28</v>
      </c>
      <c r="AB2032" s="16" t="s">
        <v>455</v>
      </c>
      <c r="AC2032" s="16" t="s">
        <v>455</v>
      </c>
      <c r="AD2032" s="16" t="s">
        <v>455</v>
      </c>
    </row>
    <row r="2033" spans="1:30" s="16" customFormat="1" ht="14.25" customHeight="1">
      <c r="A2033" s="16">
        <v>6012</v>
      </c>
      <c r="B2033" s="16">
        <v>6012</v>
      </c>
      <c r="C2033" s="3">
        <v>41409</v>
      </c>
      <c r="D2033" s="3">
        <v>41454</v>
      </c>
      <c r="E2033" s="16" t="s">
        <v>1307</v>
      </c>
      <c r="F2033" s="16" t="s">
        <v>1308</v>
      </c>
      <c r="G2033" s="16" t="s">
        <v>197</v>
      </c>
      <c r="H2033" s="16" t="s">
        <v>19506</v>
      </c>
      <c r="I2033" s="3">
        <v>41429</v>
      </c>
      <c r="J2033" s="16" t="s">
        <v>4818</v>
      </c>
      <c r="K2033" s="16" t="s">
        <v>18961</v>
      </c>
      <c r="L2033" s="16" t="s">
        <v>4246</v>
      </c>
      <c r="M2033" s="16" t="s">
        <v>18962</v>
      </c>
      <c r="N2033" s="16" t="s">
        <v>19507</v>
      </c>
      <c r="O2033" s="16" t="s">
        <v>7415</v>
      </c>
      <c r="P2033" s="3">
        <v>41429</v>
      </c>
      <c r="Q2033" s="28" t="s">
        <v>455</v>
      </c>
      <c r="R2033" s="16" t="s">
        <v>19508</v>
      </c>
      <c r="S2033" s="16" t="s">
        <v>18963</v>
      </c>
      <c r="T2033" s="16" t="s">
        <v>14834</v>
      </c>
      <c r="U2033" s="16" t="s">
        <v>15044</v>
      </c>
      <c r="V2033" s="16">
        <v>19</v>
      </c>
      <c r="W2033" s="16">
        <v>21</v>
      </c>
      <c r="X2033" s="16">
        <v>98</v>
      </c>
      <c r="Y2033" s="16">
        <v>44</v>
      </c>
      <c r="Z2033" s="16">
        <v>19</v>
      </c>
      <c r="AA2033" s="16">
        <v>43</v>
      </c>
      <c r="AB2033" s="16" t="s">
        <v>455</v>
      </c>
      <c r="AC2033" s="16" t="s">
        <v>455</v>
      </c>
      <c r="AD2033" s="16" t="s">
        <v>455</v>
      </c>
    </row>
    <row r="2034" spans="1:30" s="16" customFormat="1" ht="14.25" customHeight="1">
      <c r="A2034" s="16">
        <v>6014</v>
      </c>
      <c r="B2034" s="16">
        <v>6014</v>
      </c>
      <c r="C2034" s="3">
        <v>41409</v>
      </c>
      <c r="D2034" s="3">
        <v>41454</v>
      </c>
      <c r="E2034" s="16" t="s">
        <v>1307</v>
      </c>
      <c r="F2034" s="16" t="s">
        <v>1308</v>
      </c>
      <c r="G2034" s="16" t="s">
        <v>197</v>
      </c>
      <c r="H2034" s="16" t="s">
        <v>19656</v>
      </c>
      <c r="I2034" s="3">
        <v>41435</v>
      </c>
      <c r="J2034" s="16" t="s">
        <v>18964</v>
      </c>
      <c r="K2034" s="16" t="s">
        <v>18965</v>
      </c>
      <c r="L2034" s="16" t="s">
        <v>4246</v>
      </c>
      <c r="M2034" s="16" t="s">
        <v>18966</v>
      </c>
      <c r="N2034" s="16" t="s">
        <v>19657</v>
      </c>
      <c r="O2034" s="16" t="s">
        <v>7557</v>
      </c>
      <c r="P2034" s="3">
        <v>41436</v>
      </c>
      <c r="Q2034" s="28" t="s">
        <v>455</v>
      </c>
      <c r="R2034" s="16" t="s">
        <v>19658</v>
      </c>
      <c r="S2034" s="16" t="s">
        <v>18967</v>
      </c>
      <c r="T2034" s="16" t="s">
        <v>14834</v>
      </c>
      <c r="U2034" s="16" t="s">
        <v>15400</v>
      </c>
      <c r="V2034" s="16">
        <v>19</v>
      </c>
      <c r="W2034" s="16">
        <v>26</v>
      </c>
      <c r="X2034" s="16">
        <v>65</v>
      </c>
      <c r="Y2034" s="16">
        <v>44</v>
      </c>
      <c r="Z2034" s="16">
        <v>12</v>
      </c>
      <c r="AA2034" s="16">
        <v>48</v>
      </c>
      <c r="AB2034" s="16" t="s">
        <v>455</v>
      </c>
      <c r="AC2034" s="16" t="s">
        <v>455</v>
      </c>
      <c r="AD2034" s="16" t="s">
        <v>455</v>
      </c>
    </row>
    <row r="2035" spans="1:30" s="16" customFormat="1" ht="14.25" customHeight="1">
      <c r="A2035" s="16">
        <v>6015</v>
      </c>
      <c r="B2035" s="16">
        <v>6015</v>
      </c>
      <c r="C2035" s="3">
        <v>41409</v>
      </c>
      <c r="D2035" s="3">
        <v>41454</v>
      </c>
      <c r="E2035" s="16" t="s">
        <v>1307</v>
      </c>
      <c r="F2035" s="16" t="s">
        <v>14084</v>
      </c>
      <c r="G2035" s="16" t="s">
        <v>8355</v>
      </c>
      <c r="H2035" s="16" t="s">
        <v>19723</v>
      </c>
      <c r="I2035" s="3">
        <v>41443</v>
      </c>
      <c r="J2035" s="16" t="s">
        <v>18968</v>
      </c>
      <c r="K2035" s="16" t="s">
        <v>18969</v>
      </c>
      <c r="L2035" s="16" t="s">
        <v>8357</v>
      </c>
      <c r="M2035" s="16" t="s">
        <v>18970</v>
      </c>
      <c r="N2035" s="16" t="s">
        <v>19768</v>
      </c>
      <c r="O2035" s="16" t="s">
        <v>11992</v>
      </c>
      <c r="P2035" s="3">
        <v>41443</v>
      </c>
      <c r="Q2035" s="28" t="s">
        <v>455</v>
      </c>
      <c r="R2035" s="16" t="s">
        <v>19724</v>
      </c>
      <c r="S2035" s="16" t="s">
        <v>18971</v>
      </c>
      <c r="T2035" s="16" t="s">
        <v>14834</v>
      </c>
      <c r="U2035" s="16" t="s">
        <v>14926</v>
      </c>
      <c r="V2035" s="16">
        <v>19</v>
      </c>
      <c r="W2035" s="16">
        <v>23</v>
      </c>
      <c r="X2035" s="16">
        <v>60</v>
      </c>
      <c r="Y2035" s="16">
        <v>41</v>
      </c>
      <c r="Z2035" s="16">
        <v>13</v>
      </c>
      <c r="AA2035" s="16">
        <v>29</v>
      </c>
      <c r="AB2035" s="16" t="s">
        <v>455</v>
      </c>
      <c r="AC2035" s="16" t="s">
        <v>455</v>
      </c>
      <c r="AD2035" s="16" t="s">
        <v>455</v>
      </c>
    </row>
    <row r="2036" spans="1:30" s="16" customFormat="1" ht="14.25" customHeight="1">
      <c r="A2036" s="16">
        <v>6017</v>
      </c>
      <c r="B2036" s="16">
        <v>6017</v>
      </c>
      <c r="C2036" s="3">
        <v>41409</v>
      </c>
      <c r="D2036" s="3">
        <v>41454</v>
      </c>
      <c r="E2036" s="16" t="s">
        <v>1307</v>
      </c>
      <c r="F2036" s="16" t="s">
        <v>14084</v>
      </c>
      <c r="G2036" s="16" t="s">
        <v>13790</v>
      </c>
      <c r="H2036" s="16" t="s">
        <v>19509</v>
      </c>
      <c r="I2036" s="3">
        <v>41429</v>
      </c>
      <c r="J2036" s="16" t="s">
        <v>19510</v>
      </c>
      <c r="K2036" s="16" t="s">
        <v>18973</v>
      </c>
      <c r="L2036" s="16" t="s">
        <v>18974</v>
      </c>
      <c r="M2036" s="16" t="s">
        <v>18975</v>
      </c>
      <c r="N2036" s="16" t="s">
        <v>19511</v>
      </c>
      <c r="O2036" s="16" t="s">
        <v>12723</v>
      </c>
      <c r="P2036" s="3">
        <v>41429</v>
      </c>
      <c r="Q2036" s="28" t="s">
        <v>455</v>
      </c>
      <c r="R2036" s="16" t="s">
        <v>19512</v>
      </c>
      <c r="S2036" s="16" t="s">
        <v>18976</v>
      </c>
      <c r="T2036" s="16" t="s">
        <v>14834</v>
      </c>
      <c r="U2036" s="16" t="s">
        <v>19513</v>
      </c>
      <c r="V2036" s="16">
        <v>20</v>
      </c>
      <c r="W2036" s="16">
        <v>44</v>
      </c>
      <c r="X2036" s="16">
        <v>78</v>
      </c>
      <c r="Y2036" s="16">
        <v>46</v>
      </c>
      <c r="Z2036" s="16">
        <v>45</v>
      </c>
      <c r="AA2036" s="16">
        <v>65</v>
      </c>
      <c r="AB2036" s="16" t="s">
        <v>455</v>
      </c>
      <c r="AC2036" s="16" t="s">
        <v>455</v>
      </c>
      <c r="AD2036" s="16" t="s">
        <v>455</v>
      </c>
    </row>
    <row r="2037" spans="1:30" s="16" customFormat="1" ht="14.25" customHeight="1">
      <c r="A2037" s="16">
        <v>6019</v>
      </c>
      <c r="B2037" s="16">
        <v>6019</v>
      </c>
      <c r="C2037" s="3">
        <v>41409</v>
      </c>
      <c r="D2037" s="3">
        <v>41454</v>
      </c>
      <c r="E2037" s="16" t="s">
        <v>1307</v>
      </c>
      <c r="F2037" s="16" t="s">
        <v>14084</v>
      </c>
      <c r="G2037" s="16" t="s">
        <v>13790</v>
      </c>
      <c r="H2037" s="16" t="s">
        <v>19412</v>
      </c>
      <c r="I2037" s="3">
        <v>41424</v>
      </c>
      <c r="J2037" s="16" t="s">
        <v>18972</v>
      </c>
      <c r="K2037" s="16" t="s">
        <v>18977</v>
      </c>
      <c r="L2037" s="16" t="s">
        <v>18974</v>
      </c>
      <c r="M2037" s="16" t="s">
        <v>18978</v>
      </c>
      <c r="N2037" s="16" t="s">
        <v>19514</v>
      </c>
      <c r="O2037" s="16" t="s">
        <v>14581</v>
      </c>
      <c r="P2037" s="3">
        <v>41428</v>
      </c>
      <c r="Q2037" s="28" t="s">
        <v>455</v>
      </c>
      <c r="R2037" s="16" t="s">
        <v>19413</v>
      </c>
      <c r="S2037" s="16" t="s">
        <v>18979</v>
      </c>
      <c r="T2037" s="16" t="s">
        <v>14834</v>
      </c>
      <c r="U2037" s="16" t="s">
        <v>14926</v>
      </c>
      <c r="V2037" s="16">
        <v>20</v>
      </c>
      <c r="W2037" s="16">
        <v>44</v>
      </c>
      <c r="X2037" s="16">
        <v>55</v>
      </c>
      <c r="Y2037" s="16">
        <v>46</v>
      </c>
      <c r="Z2037" s="16">
        <v>45</v>
      </c>
      <c r="AA2037" s="16">
        <v>18</v>
      </c>
      <c r="AB2037" s="16" t="s">
        <v>455</v>
      </c>
      <c r="AC2037" s="16" t="s">
        <v>455</v>
      </c>
      <c r="AD2037" s="16" t="s">
        <v>455</v>
      </c>
    </row>
    <row r="2038" spans="1:30" s="16" customFormat="1" ht="14.25" customHeight="1">
      <c r="A2038" s="16">
        <v>6020</v>
      </c>
      <c r="B2038" s="16">
        <v>6020</v>
      </c>
      <c r="C2038" s="3">
        <v>41409</v>
      </c>
      <c r="D2038" s="3">
        <v>41454</v>
      </c>
      <c r="E2038" s="16" t="s">
        <v>1307</v>
      </c>
      <c r="F2038" s="16" t="s">
        <v>14084</v>
      </c>
      <c r="G2038" s="16" t="s">
        <v>13790</v>
      </c>
      <c r="H2038" s="16" t="s">
        <v>19414</v>
      </c>
      <c r="I2038" s="3">
        <v>41424</v>
      </c>
      <c r="J2038" s="16" t="s">
        <v>18972</v>
      </c>
      <c r="K2038" s="16" t="s">
        <v>18980</v>
      </c>
      <c r="L2038" s="16" t="s">
        <v>18974</v>
      </c>
      <c r="M2038" s="16" t="s">
        <v>18981</v>
      </c>
      <c r="N2038" s="16" t="s">
        <v>19515</v>
      </c>
      <c r="O2038" s="16" t="s">
        <v>14581</v>
      </c>
      <c r="P2038" s="3">
        <v>41428</v>
      </c>
      <c r="Q2038" s="28" t="s">
        <v>455</v>
      </c>
      <c r="R2038" s="16" t="s">
        <v>19415</v>
      </c>
      <c r="S2038" s="16" t="s">
        <v>18982</v>
      </c>
      <c r="T2038" s="16" t="s">
        <v>14834</v>
      </c>
      <c r="U2038" s="16" t="s">
        <v>14926</v>
      </c>
      <c r="V2038" s="16">
        <v>20</v>
      </c>
      <c r="W2038" s="16">
        <v>44</v>
      </c>
      <c r="X2038" s="16">
        <v>73</v>
      </c>
      <c r="Y2038" s="16">
        <v>46</v>
      </c>
      <c r="Z2038" s="16">
        <v>44</v>
      </c>
      <c r="AA2038" s="16">
        <v>73</v>
      </c>
      <c r="AB2038" s="16" t="s">
        <v>455</v>
      </c>
      <c r="AC2038" s="16" t="s">
        <v>455</v>
      </c>
      <c r="AD2038" s="16" t="s">
        <v>455</v>
      </c>
    </row>
    <row r="2039" spans="1:30" s="16" customFormat="1" ht="14.25" customHeight="1">
      <c r="A2039" s="16">
        <v>6021</v>
      </c>
      <c r="B2039" s="16">
        <v>6021</v>
      </c>
      <c r="C2039" s="3">
        <v>41409</v>
      </c>
      <c r="D2039" s="3">
        <v>41454</v>
      </c>
      <c r="E2039" s="16" t="s">
        <v>1307</v>
      </c>
      <c r="F2039" s="16" t="s">
        <v>14084</v>
      </c>
      <c r="G2039" s="16" t="s">
        <v>13790</v>
      </c>
      <c r="H2039" s="16" t="s">
        <v>19516</v>
      </c>
      <c r="I2039" s="3">
        <v>41429</v>
      </c>
      <c r="J2039" s="16" t="s">
        <v>18972</v>
      </c>
      <c r="K2039" s="16" t="s">
        <v>18983</v>
      </c>
      <c r="L2039" s="16" t="s">
        <v>18974</v>
      </c>
      <c r="M2039" s="16" t="s">
        <v>18981</v>
      </c>
      <c r="N2039" s="16" t="s">
        <v>19517</v>
      </c>
      <c r="O2039" s="16" t="s">
        <v>12723</v>
      </c>
      <c r="P2039" s="3">
        <v>41429</v>
      </c>
      <c r="Q2039" s="28" t="s">
        <v>455</v>
      </c>
      <c r="R2039" s="16" t="s">
        <v>19518</v>
      </c>
      <c r="S2039" s="16" t="s">
        <v>18984</v>
      </c>
      <c r="T2039" s="16" t="s">
        <v>14834</v>
      </c>
      <c r="U2039" s="16" t="s">
        <v>15400</v>
      </c>
      <c r="V2039" s="16">
        <v>20</v>
      </c>
      <c r="W2039" s="16">
        <v>44</v>
      </c>
      <c r="X2039" s="16">
        <v>63</v>
      </c>
      <c r="Y2039" s="16">
        <v>46</v>
      </c>
      <c r="Z2039" s="16">
        <v>44</v>
      </c>
      <c r="AA2039" s="16">
        <v>98</v>
      </c>
      <c r="AB2039" s="16" t="s">
        <v>455</v>
      </c>
      <c r="AC2039" s="16" t="s">
        <v>455</v>
      </c>
      <c r="AD2039" s="16" t="s">
        <v>455</v>
      </c>
    </row>
    <row r="2040" spans="1:30" s="16" customFormat="1" ht="14.25" customHeight="1">
      <c r="A2040" s="16">
        <v>6022</v>
      </c>
      <c r="B2040" s="16">
        <v>6022</v>
      </c>
      <c r="C2040" s="3">
        <v>41409</v>
      </c>
      <c r="D2040" s="3">
        <v>41454</v>
      </c>
      <c r="E2040" s="16" t="s">
        <v>1307</v>
      </c>
      <c r="F2040" s="16" t="s">
        <v>14084</v>
      </c>
      <c r="G2040" s="16" t="s">
        <v>13790</v>
      </c>
      <c r="H2040" s="16" t="s">
        <v>19519</v>
      </c>
      <c r="I2040" s="3">
        <v>41429</v>
      </c>
      <c r="J2040" s="16" t="s">
        <v>18972</v>
      </c>
      <c r="K2040" s="16" t="s">
        <v>18985</v>
      </c>
      <c r="L2040" s="16" t="s">
        <v>18974</v>
      </c>
      <c r="M2040" s="16" t="s">
        <v>18986</v>
      </c>
      <c r="N2040" s="16" t="s">
        <v>19446</v>
      </c>
      <c r="O2040" s="16" t="s">
        <v>455</v>
      </c>
      <c r="P2040" s="3">
        <v>41429</v>
      </c>
      <c r="Q2040" s="28" t="s">
        <v>455</v>
      </c>
      <c r="R2040" s="16" t="s">
        <v>19520</v>
      </c>
      <c r="S2040" s="16" t="s">
        <v>18987</v>
      </c>
      <c r="T2040" s="16" t="s">
        <v>14834</v>
      </c>
      <c r="U2040" s="16" t="s">
        <v>15400</v>
      </c>
      <c r="V2040" s="16">
        <v>20</v>
      </c>
      <c r="W2040" s="16">
        <v>45</v>
      </c>
      <c r="X2040" s="16">
        <v>5</v>
      </c>
      <c r="Y2040" s="16">
        <v>46</v>
      </c>
      <c r="Z2040" s="16">
        <v>45</v>
      </c>
      <c r="AA2040" s="16">
        <v>32</v>
      </c>
      <c r="AB2040" s="16" t="s">
        <v>455</v>
      </c>
      <c r="AC2040" s="16" t="s">
        <v>455</v>
      </c>
      <c r="AD2040" s="16" t="s">
        <v>455</v>
      </c>
    </row>
    <row r="2041" spans="1:30" s="16" customFormat="1" ht="14.25" customHeight="1">
      <c r="A2041" s="16">
        <v>6091</v>
      </c>
      <c r="B2041" s="16">
        <v>6091</v>
      </c>
      <c r="C2041" s="3">
        <v>41409</v>
      </c>
      <c r="D2041" s="3">
        <v>41454</v>
      </c>
      <c r="E2041" s="16" t="s">
        <v>1307</v>
      </c>
      <c r="F2041" s="16" t="s">
        <v>14084</v>
      </c>
      <c r="G2041" s="16" t="s">
        <v>1902</v>
      </c>
      <c r="H2041" s="16" t="s">
        <v>20023</v>
      </c>
      <c r="I2041" s="3">
        <v>41449</v>
      </c>
      <c r="J2041" s="16" t="s">
        <v>18988</v>
      </c>
      <c r="K2041" s="16" t="s">
        <v>18989</v>
      </c>
      <c r="L2041" s="16" t="s">
        <v>4407</v>
      </c>
      <c r="M2041" s="16" t="s">
        <v>18990</v>
      </c>
      <c r="N2041" s="16" t="s">
        <v>20024</v>
      </c>
      <c r="O2041" s="16" t="s">
        <v>20025</v>
      </c>
      <c r="P2041" s="3">
        <v>41452</v>
      </c>
      <c r="Q2041" s="28" t="s">
        <v>455</v>
      </c>
      <c r="R2041" s="16" t="s">
        <v>19582</v>
      </c>
      <c r="S2041" s="16" t="s">
        <v>18991</v>
      </c>
      <c r="T2041" s="16" t="s">
        <v>14834</v>
      </c>
      <c r="U2041" s="16" t="s">
        <v>17564</v>
      </c>
      <c r="V2041" s="16">
        <v>20</v>
      </c>
      <c r="W2041" s="16">
        <v>47</v>
      </c>
      <c r="X2041" s="16">
        <v>57</v>
      </c>
      <c r="Y2041" s="16">
        <v>43</v>
      </c>
      <c r="Z2041" s="16">
        <v>28</v>
      </c>
      <c r="AA2041" s="16">
        <v>32</v>
      </c>
      <c r="AB2041" s="16" t="s">
        <v>455</v>
      </c>
      <c r="AC2041" s="16" t="s">
        <v>455</v>
      </c>
      <c r="AD2041" s="16" t="s">
        <v>455</v>
      </c>
    </row>
    <row r="2042" spans="1:30" s="16" customFormat="1" ht="14.25" customHeight="1">
      <c r="A2042" s="16">
        <v>6094</v>
      </c>
      <c r="B2042" s="16">
        <v>6094</v>
      </c>
      <c r="C2042" s="3">
        <v>41409</v>
      </c>
      <c r="D2042" s="3">
        <v>41454</v>
      </c>
      <c r="E2042" s="16" t="s">
        <v>1307</v>
      </c>
      <c r="F2042" s="16" t="s">
        <v>14084</v>
      </c>
      <c r="G2042" s="16" t="s">
        <v>2494</v>
      </c>
      <c r="H2042" s="16" t="s">
        <v>19416</v>
      </c>
      <c r="I2042" s="3">
        <v>41422</v>
      </c>
      <c r="J2042" s="16" t="s">
        <v>18992</v>
      </c>
      <c r="K2042" s="16" t="s">
        <v>18993</v>
      </c>
      <c r="L2042" s="16" t="s">
        <v>4512</v>
      </c>
      <c r="M2042" s="16" t="s">
        <v>18994</v>
      </c>
      <c r="N2042" s="16" t="s">
        <v>19417</v>
      </c>
      <c r="O2042" s="16" t="s">
        <v>12647</v>
      </c>
      <c r="P2042" s="3">
        <v>41422</v>
      </c>
      <c r="Q2042" s="28" t="s">
        <v>455</v>
      </c>
      <c r="R2042" s="16" t="s">
        <v>19418</v>
      </c>
      <c r="S2042" s="16" t="s">
        <v>18995</v>
      </c>
      <c r="T2042" s="16" t="s">
        <v>14834</v>
      </c>
      <c r="U2042" s="16" t="s">
        <v>14926</v>
      </c>
      <c r="V2042" s="16">
        <v>19</v>
      </c>
      <c r="W2042" s="16">
        <v>42</v>
      </c>
      <c r="X2042" s="16">
        <v>59</v>
      </c>
      <c r="Y2042" s="16">
        <v>45</v>
      </c>
      <c r="Z2042" s="16">
        <v>1</v>
      </c>
      <c r="AA2042" s="16">
        <v>28</v>
      </c>
      <c r="AB2042" s="16" t="s">
        <v>455</v>
      </c>
      <c r="AC2042" s="16" t="s">
        <v>455</v>
      </c>
      <c r="AD2042" s="16" t="s">
        <v>455</v>
      </c>
    </row>
    <row r="2043" spans="1:30" s="16" customFormat="1" ht="14.25" customHeight="1">
      <c r="A2043" s="16">
        <v>6097</v>
      </c>
      <c r="B2043" s="16">
        <v>6097</v>
      </c>
      <c r="C2043" s="3">
        <v>41409</v>
      </c>
      <c r="D2043" s="3">
        <v>41454</v>
      </c>
      <c r="E2043" s="16" t="s">
        <v>1307</v>
      </c>
      <c r="F2043" s="16" t="s">
        <v>14084</v>
      </c>
      <c r="G2043" s="16" t="s">
        <v>13811</v>
      </c>
      <c r="H2043" s="16" t="s">
        <v>19769</v>
      </c>
      <c r="I2043" s="3">
        <v>41443</v>
      </c>
      <c r="J2043" s="16" t="s">
        <v>18996</v>
      </c>
      <c r="K2043" s="16" t="s">
        <v>18997</v>
      </c>
      <c r="L2043" s="16" t="s">
        <v>18998</v>
      </c>
      <c r="M2043" s="16" t="s">
        <v>18999</v>
      </c>
      <c r="N2043" s="16" t="s">
        <v>19770</v>
      </c>
      <c r="O2043" s="16" t="s">
        <v>19364</v>
      </c>
      <c r="P2043" s="3">
        <v>41444</v>
      </c>
      <c r="Q2043" s="28" t="s">
        <v>455</v>
      </c>
      <c r="R2043" s="16" t="s">
        <v>19771</v>
      </c>
      <c r="S2043" s="16" t="s">
        <v>19000</v>
      </c>
      <c r="T2043" s="16" t="s">
        <v>14834</v>
      </c>
      <c r="U2043" s="16" t="s">
        <v>15044</v>
      </c>
      <c r="V2043" s="16">
        <v>21</v>
      </c>
      <c r="W2043" s="16">
        <v>51</v>
      </c>
      <c r="X2043" s="16">
        <v>90</v>
      </c>
      <c r="Y2043" s="16">
        <v>43</v>
      </c>
      <c r="Z2043" s="16">
        <v>0</v>
      </c>
      <c r="AA2043" s="16">
        <v>83</v>
      </c>
      <c r="AB2043" s="16" t="s">
        <v>455</v>
      </c>
      <c r="AC2043" s="16" t="s">
        <v>455</v>
      </c>
      <c r="AD2043" s="16" t="s">
        <v>455</v>
      </c>
    </row>
    <row r="2044" spans="1:30" s="16" customFormat="1" ht="14.25" customHeight="1">
      <c r="A2044" s="16">
        <v>6099</v>
      </c>
      <c r="B2044" s="16">
        <v>6099</v>
      </c>
      <c r="C2044" s="3">
        <v>41410</v>
      </c>
      <c r="D2044" s="3">
        <v>41455</v>
      </c>
      <c r="E2044" s="16" t="s">
        <v>1307</v>
      </c>
      <c r="F2044" s="16" t="s">
        <v>14084</v>
      </c>
      <c r="G2044" s="16" t="s">
        <v>13811</v>
      </c>
      <c r="H2044" s="16" t="s">
        <v>19850</v>
      </c>
      <c r="I2044" s="3">
        <v>41443</v>
      </c>
      <c r="J2044" s="16" t="s">
        <v>19001</v>
      </c>
      <c r="K2044" s="16" t="s">
        <v>19002</v>
      </c>
      <c r="L2044" s="16" t="s">
        <v>18998</v>
      </c>
      <c r="M2044" s="16" t="s">
        <v>19003</v>
      </c>
      <c r="N2044" s="16" t="s">
        <v>19851</v>
      </c>
      <c r="O2044" s="16" t="s">
        <v>19364</v>
      </c>
      <c r="P2044" s="3">
        <v>41445</v>
      </c>
      <c r="Q2044" s="28" t="s">
        <v>455</v>
      </c>
      <c r="R2044" s="16" t="s">
        <v>19852</v>
      </c>
      <c r="S2044" s="16" t="s">
        <v>19004</v>
      </c>
      <c r="T2044" s="16" t="s">
        <v>14834</v>
      </c>
      <c r="U2044" s="16" t="s">
        <v>17845</v>
      </c>
      <c r="V2044" s="16">
        <v>21</v>
      </c>
      <c r="W2044" s="16">
        <v>51</v>
      </c>
      <c r="X2044" s="16">
        <v>88</v>
      </c>
      <c r="Y2044" s="16">
        <v>42</v>
      </c>
      <c r="Z2044" s="16">
        <v>59</v>
      </c>
      <c r="AA2044" s="16">
        <v>65</v>
      </c>
      <c r="AB2044" s="16" t="s">
        <v>455</v>
      </c>
      <c r="AC2044" s="16" t="s">
        <v>455</v>
      </c>
      <c r="AD2044" s="16" t="s">
        <v>455</v>
      </c>
    </row>
    <row r="2045" spans="1:30" s="16" customFormat="1" ht="14.25" customHeight="1">
      <c r="A2045" s="16">
        <v>6100</v>
      </c>
      <c r="B2045" s="16">
        <v>6100</v>
      </c>
      <c r="C2045" s="3">
        <v>41410</v>
      </c>
      <c r="D2045" s="3">
        <v>41455</v>
      </c>
      <c r="E2045" s="16" t="s">
        <v>1307</v>
      </c>
      <c r="F2045" s="16" t="s">
        <v>1308</v>
      </c>
      <c r="G2045" s="16" t="s">
        <v>2536</v>
      </c>
      <c r="H2045" s="16" t="s">
        <v>20294</v>
      </c>
      <c r="I2045" s="16">
        <v>41464</v>
      </c>
      <c r="J2045" s="16" t="s">
        <v>19005</v>
      </c>
      <c r="K2045" s="16" t="s">
        <v>19006</v>
      </c>
      <c r="L2045" s="16" t="s">
        <v>4517</v>
      </c>
      <c r="M2045" s="16" t="s">
        <v>19007</v>
      </c>
      <c r="N2045" s="16" t="s">
        <v>20295</v>
      </c>
      <c r="O2045" s="16" t="s">
        <v>4884</v>
      </c>
      <c r="P2045" s="16">
        <v>41465</v>
      </c>
      <c r="Q2045" s="28" t="s">
        <v>455</v>
      </c>
      <c r="R2045" s="16" t="s">
        <v>20296</v>
      </c>
      <c r="S2045" s="16" t="s">
        <v>19008</v>
      </c>
      <c r="T2045" s="16" t="s">
        <v>14834</v>
      </c>
      <c r="U2045" s="16" t="s">
        <v>15044</v>
      </c>
      <c r="V2045" s="16">
        <v>14</v>
      </c>
      <c r="W2045" s="16">
        <v>45</v>
      </c>
      <c r="X2045" s="16">
        <v>0</v>
      </c>
      <c r="Y2045" s="16">
        <v>43</v>
      </c>
      <c r="Z2045" s="16">
        <v>56</v>
      </c>
      <c r="AA2045" s="16">
        <v>3</v>
      </c>
      <c r="AB2045" s="16" t="s">
        <v>455</v>
      </c>
      <c r="AC2045" s="16" t="s">
        <v>455</v>
      </c>
      <c r="AD2045" s="16" t="s">
        <v>455</v>
      </c>
    </row>
    <row r="2046" spans="1:30" s="16" customFormat="1" ht="14.25" customHeight="1">
      <c r="A2046" s="16">
        <v>6101</v>
      </c>
      <c r="B2046" s="16">
        <v>6101</v>
      </c>
      <c r="C2046" s="3">
        <v>41410</v>
      </c>
      <c r="D2046" s="3">
        <v>41455</v>
      </c>
      <c r="E2046" s="16" t="s">
        <v>1307</v>
      </c>
      <c r="F2046" s="16" t="s">
        <v>1308</v>
      </c>
      <c r="G2046" s="16" t="s">
        <v>2536</v>
      </c>
      <c r="H2046" s="16" t="s">
        <v>20297</v>
      </c>
      <c r="I2046" s="16">
        <v>41465</v>
      </c>
      <c r="J2046" s="16" t="s">
        <v>19009</v>
      </c>
      <c r="K2046" s="16" t="s">
        <v>19010</v>
      </c>
      <c r="L2046" s="16" t="s">
        <v>4517</v>
      </c>
      <c r="M2046" s="16" t="s">
        <v>19011</v>
      </c>
      <c r="N2046" s="16" t="s">
        <v>20308</v>
      </c>
      <c r="O2046" s="16" t="s">
        <v>4884</v>
      </c>
      <c r="P2046" s="16">
        <v>41466</v>
      </c>
      <c r="Q2046" s="28" t="s">
        <v>455</v>
      </c>
      <c r="R2046" s="16" t="s">
        <v>20298</v>
      </c>
      <c r="S2046" s="16" t="s">
        <v>19012</v>
      </c>
      <c r="T2046" s="16" t="s">
        <v>14834</v>
      </c>
      <c r="U2046" s="16" t="s">
        <v>15400</v>
      </c>
      <c r="V2046" s="16">
        <v>14</v>
      </c>
      <c r="W2046" s="16">
        <v>44</v>
      </c>
      <c r="X2046" s="16">
        <v>57</v>
      </c>
      <c r="Y2046" s="16">
        <v>43</v>
      </c>
      <c r="Z2046" s="16">
        <v>56</v>
      </c>
      <c r="AA2046" s="16">
        <v>51</v>
      </c>
      <c r="AB2046" s="16" t="s">
        <v>455</v>
      </c>
      <c r="AC2046" s="16" t="s">
        <v>455</v>
      </c>
      <c r="AD2046" s="16" t="s">
        <v>455</v>
      </c>
    </row>
    <row r="2047" spans="1:30" s="16" customFormat="1" ht="14.25" customHeight="1">
      <c r="A2047" s="16">
        <v>6102</v>
      </c>
      <c r="B2047" s="16">
        <v>6102</v>
      </c>
      <c r="C2047" s="3">
        <v>41410</v>
      </c>
      <c r="D2047" s="3">
        <v>41455</v>
      </c>
      <c r="E2047" s="16" t="s">
        <v>1307</v>
      </c>
      <c r="F2047" s="16" t="s">
        <v>1308</v>
      </c>
      <c r="G2047" s="16" t="s">
        <v>2536</v>
      </c>
      <c r="H2047" s="16" t="s">
        <v>20299</v>
      </c>
      <c r="I2047" s="16">
        <v>41464</v>
      </c>
      <c r="J2047" s="16" t="s">
        <v>19013</v>
      </c>
      <c r="K2047" s="16" t="s">
        <v>19014</v>
      </c>
      <c r="L2047" s="16" t="s">
        <v>4517</v>
      </c>
      <c r="M2047" s="16" t="s">
        <v>19015</v>
      </c>
      <c r="N2047" s="16" t="s">
        <v>20300</v>
      </c>
      <c r="O2047" s="16" t="s">
        <v>4884</v>
      </c>
      <c r="P2047" s="16">
        <v>41464</v>
      </c>
      <c r="Q2047" s="28" t="s">
        <v>455</v>
      </c>
      <c r="R2047" s="16" t="s">
        <v>20124</v>
      </c>
      <c r="S2047" s="16" t="s">
        <v>19016</v>
      </c>
      <c r="T2047" s="16" t="s">
        <v>14834</v>
      </c>
      <c r="U2047" s="16" t="s">
        <v>15044</v>
      </c>
      <c r="V2047" s="16">
        <v>14</v>
      </c>
      <c r="W2047" s="16">
        <v>45</v>
      </c>
      <c r="X2047" s="16">
        <v>45</v>
      </c>
      <c r="Y2047" s="16">
        <v>43</v>
      </c>
      <c r="Z2047" s="16">
        <v>56</v>
      </c>
      <c r="AA2047" s="16">
        <v>29</v>
      </c>
      <c r="AB2047" s="16" t="s">
        <v>455</v>
      </c>
      <c r="AC2047" s="16" t="s">
        <v>455</v>
      </c>
      <c r="AD2047" s="16" t="s">
        <v>455</v>
      </c>
    </row>
    <row r="2048" spans="1:30" s="16" customFormat="1" ht="14.25" customHeight="1">
      <c r="A2048" s="16">
        <v>6103</v>
      </c>
      <c r="B2048" s="16">
        <v>6103</v>
      </c>
      <c r="C2048" s="3">
        <v>41410</v>
      </c>
      <c r="D2048" s="3">
        <v>41455</v>
      </c>
      <c r="E2048" s="16" t="s">
        <v>1307</v>
      </c>
      <c r="F2048" s="16" t="s">
        <v>1308</v>
      </c>
      <c r="G2048" s="16" t="s">
        <v>2536</v>
      </c>
      <c r="H2048" s="16" t="s">
        <v>20330</v>
      </c>
      <c r="I2048" s="16">
        <v>41466</v>
      </c>
      <c r="J2048" s="16" t="s">
        <v>19017</v>
      </c>
      <c r="K2048" s="16" t="s">
        <v>19018</v>
      </c>
      <c r="L2048" s="16" t="s">
        <v>4517</v>
      </c>
      <c r="M2048" s="16" t="s">
        <v>19019</v>
      </c>
      <c r="N2048" s="16" t="s">
        <v>20331</v>
      </c>
      <c r="O2048" s="16" t="s">
        <v>4884</v>
      </c>
      <c r="P2048" s="16">
        <v>41466</v>
      </c>
      <c r="Q2048" s="28" t="s">
        <v>455</v>
      </c>
      <c r="R2048" s="16" t="s">
        <v>20332</v>
      </c>
      <c r="S2048" s="16" t="s">
        <v>19020</v>
      </c>
      <c r="T2048" s="16" t="s">
        <v>14834</v>
      </c>
      <c r="U2048" s="16" t="s">
        <v>15044</v>
      </c>
      <c r="V2048" s="16">
        <v>14</v>
      </c>
      <c r="W2048" s="16">
        <v>45</v>
      </c>
      <c r="X2048" s="16">
        <v>27</v>
      </c>
      <c r="Y2048" s="16">
        <v>43</v>
      </c>
      <c r="Z2048" s="16">
        <v>56</v>
      </c>
      <c r="AA2048" s="16">
        <v>29</v>
      </c>
      <c r="AB2048" s="16" t="s">
        <v>455</v>
      </c>
      <c r="AC2048" s="16" t="s">
        <v>455</v>
      </c>
      <c r="AD2048" s="16" t="s">
        <v>455</v>
      </c>
    </row>
    <row r="2049" spans="1:30" s="16" customFormat="1" ht="14.25" customHeight="1">
      <c r="A2049" s="16">
        <v>6104</v>
      </c>
      <c r="B2049" s="16">
        <v>6104</v>
      </c>
      <c r="C2049" s="3">
        <v>41410</v>
      </c>
      <c r="D2049" s="3">
        <v>41455</v>
      </c>
      <c r="E2049" s="16" t="s">
        <v>1307</v>
      </c>
      <c r="F2049" s="16" t="s">
        <v>1308</v>
      </c>
      <c r="G2049" s="16" t="s">
        <v>13813</v>
      </c>
      <c r="H2049" s="16" t="s">
        <v>20301</v>
      </c>
      <c r="I2049" s="16">
        <v>41457</v>
      </c>
      <c r="J2049" s="16" t="s">
        <v>19021</v>
      </c>
      <c r="K2049" s="16" t="s">
        <v>19022</v>
      </c>
      <c r="L2049" s="16" t="s">
        <v>19023</v>
      </c>
      <c r="M2049" s="16" t="s">
        <v>19024</v>
      </c>
      <c r="N2049" s="16" t="s">
        <v>20333</v>
      </c>
      <c r="O2049" s="16" t="s">
        <v>15537</v>
      </c>
      <c r="P2049" s="16">
        <v>41466</v>
      </c>
      <c r="Q2049" s="28" t="s">
        <v>455</v>
      </c>
      <c r="R2049" s="16" t="s">
        <v>19025</v>
      </c>
      <c r="S2049" s="16" t="s">
        <v>19025</v>
      </c>
      <c r="T2049" s="16" t="s">
        <v>14834</v>
      </c>
      <c r="U2049" s="16" t="s">
        <v>14926</v>
      </c>
      <c r="V2049" s="16">
        <v>15</v>
      </c>
      <c r="W2049" s="16">
        <v>41</v>
      </c>
      <c r="X2049" s="16">
        <v>17</v>
      </c>
      <c r="Y2049" s="16">
        <v>40</v>
      </c>
      <c r="Z2049" s="16">
        <v>44</v>
      </c>
      <c r="AA2049" s="16">
        <v>20</v>
      </c>
      <c r="AB2049" s="16" t="s">
        <v>455</v>
      </c>
      <c r="AC2049" s="16" t="s">
        <v>455</v>
      </c>
      <c r="AD2049" s="16" t="s">
        <v>455</v>
      </c>
    </row>
    <row r="2050" spans="1:30" s="16" customFormat="1" ht="14.25" customHeight="1">
      <c r="A2050" s="16">
        <v>6105</v>
      </c>
      <c r="B2050" s="16">
        <v>6105</v>
      </c>
      <c r="C2050" s="3">
        <v>41410</v>
      </c>
      <c r="D2050" s="3">
        <v>41455</v>
      </c>
      <c r="E2050" s="16" t="s">
        <v>1307</v>
      </c>
      <c r="F2050" s="16" t="s">
        <v>14084</v>
      </c>
      <c r="G2050" s="16" t="s">
        <v>3080</v>
      </c>
      <c r="H2050" s="16" t="s">
        <v>19853</v>
      </c>
      <c r="I2050" s="3">
        <v>41445</v>
      </c>
      <c r="J2050" s="16" t="s">
        <v>19026</v>
      </c>
      <c r="K2050" s="16" t="s">
        <v>19027</v>
      </c>
      <c r="L2050" s="16" t="s">
        <v>19028</v>
      </c>
      <c r="M2050" s="16" t="s">
        <v>19029</v>
      </c>
      <c r="N2050" s="16" t="s">
        <v>20026</v>
      </c>
      <c r="O2050" s="16" t="s">
        <v>12721</v>
      </c>
      <c r="P2050" s="3">
        <v>41449</v>
      </c>
      <c r="Q2050" s="28" t="s">
        <v>455</v>
      </c>
      <c r="R2050" s="16" t="s">
        <v>19854</v>
      </c>
      <c r="S2050" s="16" t="s">
        <v>19030</v>
      </c>
      <c r="T2050" s="16" t="s">
        <v>14834</v>
      </c>
      <c r="U2050" s="16" t="s">
        <v>15968</v>
      </c>
      <c r="V2050" s="16">
        <v>17</v>
      </c>
      <c r="W2050" s="16">
        <v>24</v>
      </c>
      <c r="X2050" s="16">
        <v>28</v>
      </c>
      <c r="Y2050" s="16">
        <v>43</v>
      </c>
      <c r="Z2050" s="16">
        <v>34</v>
      </c>
      <c r="AA2050" s="16">
        <v>28</v>
      </c>
      <c r="AB2050" s="16" t="s">
        <v>455</v>
      </c>
      <c r="AC2050" s="16" t="s">
        <v>455</v>
      </c>
      <c r="AD2050" s="16" t="s">
        <v>455</v>
      </c>
    </row>
    <row r="2051" spans="1:30" s="16" customFormat="1" ht="14.25" customHeight="1">
      <c r="A2051" s="16">
        <v>6106</v>
      </c>
      <c r="B2051" s="16">
        <v>6106</v>
      </c>
      <c r="C2051" s="3">
        <v>41410</v>
      </c>
      <c r="D2051" s="3">
        <v>41455</v>
      </c>
      <c r="E2051" s="16" t="s">
        <v>1307</v>
      </c>
      <c r="F2051" s="16" t="s">
        <v>14084</v>
      </c>
      <c r="G2051" s="16" t="s">
        <v>3080</v>
      </c>
      <c r="H2051" s="16" t="s">
        <v>19855</v>
      </c>
      <c r="I2051" s="3">
        <v>41445</v>
      </c>
      <c r="J2051" s="16" t="s">
        <v>19026</v>
      </c>
      <c r="K2051" s="16" t="s">
        <v>19031</v>
      </c>
      <c r="L2051" s="16" t="s">
        <v>19028</v>
      </c>
      <c r="M2051" s="16" t="s">
        <v>19032</v>
      </c>
      <c r="N2051" s="16" t="s">
        <v>20027</v>
      </c>
      <c r="O2051" s="16" t="s">
        <v>12647</v>
      </c>
      <c r="P2051" s="3">
        <v>41449</v>
      </c>
      <c r="Q2051" s="28" t="s">
        <v>455</v>
      </c>
      <c r="R2051" s="16" t="s">
        <v>19856</v>
      </c>
      <c r="S2051" s="16" t="s">
        <v>19033</v>
      </c>
      <c r="T2051" s="16" t="s">
        <v>14834</v>
      </c>
      <c r="U2051" s="16" t="s">
        <v>14926</v>
      </c>
      <c r="V2051" s="16">
        <v>17</v>
      </c>
      <c r="W2051" s="16">
        <v>24</v>
      </c>
      <c r="X2051" s="16">
        <v>27</v>
      </c>
      <c r="Y2051" s="16">
        <v>43</v>
      </c>
      <c r="Z2051" s="16">
        <v>34</v>
      </c>
      <c r="AA2051" s="16">
        <v>30</v>
      </c>
      <c r="AB2051" s="16" t="s">
        <v>455</v>
      </c>
      <c r="AC2051" s="16" t="s">
        <v>455</v>
      </c>
      <c r="AD2051" s="16" t="s">
        <v>455</v>
      </c>
    </row>
    <row r="2052" spans="1:30" s="16" customFormat="1" ht="14.25" customHeight="1">
      <c r="A2052" s="16">
        <v>6108</v>
      </c>
      <c r="B2052" s="16">
        <v>6108</v>
      </c>
      <c r="C2052" s="3">
        <v>41410</v>
      </c>
      <c r="D2052" s="3">
        <v>41455</v>
      </c>
      <c r="E2052" s="16" t="s">
        <v>1307</v>
      </c>
      <c r="F2052" s="16" t="s">
        <v>14084</v>
      </c>
      <c r="G2052" s="16" t="s">
        <v>8295</v>
      </c>
      <c r="H2052" s="16" t="s">
        <v>20028</v>
      </c>
      <c r="I2052" s="3">
        <v>41452</v>
      </c>
      <c r="J2052" s="16" t="s">
        <v>19034</v>
      </c>
      <c r="K2052" s="16" t="s">
        <v>19035</v>
      </c>
      <c r="L2052" s="16" t="s">
        <v>8298</v>
      </c>
      <c r="M2052" s="16" t="s">
        <v>19036</v>
      </c>
      <c r="N2052" s="16" t="s">
        <v>20029</v>
      </c>
      <c r="O2052" s="16" t="s">
        <v>12721</v>
      </c>
      <c r="P2052" s="3">
        <v>41452</v>
      </c>
      <c r="Q2052" s="28" t="s">
        <v>455</v>
      </c>
      <c r="R2052" s="16" t="s">
        <v>20030</v>
      </c>
      <c r="S2052" s="16" t="s">
        <v>19037</v>
      </c>
      <c r="T2052" s="16" t="s">
        <v>14834</v>
      </c>
      <c r="U2052" s="16" t="s">
        <v>15400</v>
      </c>
      <c r="V2052" s="16">
        <v>15</v>
      </c>
      <c r="W2052" s="16">
        <v>19</v>
      </c>
      <c r="X2052" s="16">
        <v>7</v>
      </c>
      <c r="Y2052" s="16">
        <v>41</v>
      </c>
      <c r="Z2052" s="16">
        <v>45</v>
      </c>
      <c r="AA2052" s="16">
        <v>12</v>
      </c>
      <c r="AB2052" s="16" t="s">
        <v>455</v>
      </c>
      <c r="AC2052" s="16" t="s">
        <v>455</v>
      </c>
      <c r="AD2052" s="16" t="s">
        <v>455</v>
      </c>
    </row>
    <row r="2053" spans="1:30" s="16" customFormat="1" ht="14.25" customHeight="1">
      <c r="A2053" s="16">
        <v>6112</v>
      </c>
      <c r="B2053" s="16">
        <v>6112</v>
      </c>
      <c r="C2053" s="3">
        <v>41410</v>
      </c>
      <c r="D2053" s="3">
        <v>41455</v>
      </c>
      <c r="E2053" s="16" t="s">
        <v>1307</v>
      </c>
      <c r="F2053" s="16" t="s">
        <v>14084</v>
      </c>
      <c r="G2053" s="16" t="s">
        <v>8295</v>
      </c>
      <c r="H2053" s="16" t="s">
        <v>20155</v>
      </c>
      <c r="I2053" s="3">
        <v>41452</v>
      </c>
      <c r="J2053" s="16" t="s">
        <v>19038</v>
      </c>
      <c r="K2053" s="16" t="s">
        <v>19039</v>
      </c>
      <c r="L2053" s="16" t="s">
        <v>8298</v>
      </c>
      <c r="M2053" s="16" t="s">
        <v>19040</v>
      </c>
      <c r="N2053" s="16" t="s">
        <v>20156</v>
      </c>
      <c r="O2053" s="16" t="s">
        <v>12721</v>
      </c>
      <c r="P2053" s="3">
        <v>41452</v>
      </c>
      <c r="Q2053" s="28" t="s">
        <v>455</v>
      </c>
      <c r="R2053" s="16" t="s">
        <v>20157</v>
      </c>
      <c r="S2053" s="16" t="s">
        <v>19041</v>
      </c>
      <c r="T2053" s="16" t="s">
        <v>14834</v>
      </c>
      <c r="U2053" s="16" t="s">
        <v>15400</v>
      </c>
      <c r="V2053" s="16">
        <v>15</v>
      </c>
      <c r="W2053" s="16">
        <v>17</v>
      </c>
      <c r="X2053" s="16">
        <v>59</v>
      </c>
      <c r="Y2053" s="16">
        <v>41</v>
      </c>
      <c r="Z2053" s="16">
        <v>42</v>
      </c>
      <c r="AA2053" s="16">
        <v>24</v>
      </c>
      <c r="AB2053" s="16" t="s">
        <v>455</v>
      </c>
      <c r="AC2053" s="16" t="s">
        <v>455</v>
      </c>
      <c r="AD2053" s="16" t="s">
        <v>455</v>
      </c>
    </row>
    <row r="2054" spans="1:30" s="16" customFormat="1" ht="14.25" customHeight="1">
      <c r="A2054" s="16">
        <v>6132</v>
      </c>
      <c r="B2054" s="16">
        <v>6132</v>
      </c>
      <c r="C2054" s="3">
        <v>41410</v>
      </c>
      <c r="D2054" s="3">
        <v>41455</v>
      </c>
      <c r="E2054" s="16" t="s">
        <v>1307</v>
      </c>
      <c r="F2054" s="16" t="s">
        <v>14084</v>
      </c>
      <c r="G2054" s="16" t="s">
        <v>13819</v>
      </c>
      <c r="H2054" s="16" t="s">
        <v>20031</v>
      </c>
      <c r="I2054" s="3">
        <v>41446</v>
      </c>
      <c r="J2054" s="16" t="s">
        <v>19042</v>
      </c>
      <c r="K2054" s="16" t="s">
        <v>19043</v>
      </c>
      <c r="L2054" s="16" t="s">
        <v>19044</v>
      </c>
      <c r="M2054" s="16" t="s">
        <v>19045</v>
      </c>
      <c r="N2054" s="16" t="s">
        <v>20032</v>
      </c>
      <c r="O2054" s="16" t="s">
        <v>19525</v>
      </c>
      <c r="P2054" s="3">
        <v>41449</v>
      </c>
      <c r="Q2054" s="28" t="s">
        <v>455</v>
      </c>
      <c r="R2054" s="16" t="s">
        <v>20033</v>
      </c>
      <c r="S2054" s="16" t="s">
        <v>19046</v>
      </c>
      <c r="T2054" s="16" t="s">
        <v>14834</v>
      </c>
      <c r="U2054" s="16" t="s">
        <v>14926</v>
      </c>
      <c r="V2054" s="16">
        <v>21</v>
      </c>
      <c r="W2054" s="16">
        <v>12</v>
      </c>
      <c r="X2054" s="16">
        <v>14</v>
      </c>
      <c r="Y2054" s="16">
        <v>43</v>
      </c>
      <c r="Z2054" s="16">
        <v>20</v>
      </c>
      <c r="AA2054" s="16">
        <v>34</v>
      </c>
      <c r="AB2054" s="16" t="s">
        <v>455</v>
      </c>
      <c r="AC2054" s="16" t="s">
        <v>455</v>
      </c>
      <c r="AD2054" s="16" t="s">
        <v>455</v>
      </c>
    </row>
    <row r="2055" spans="1:30" s="16" customFormat="1" ht="14.25" customHeight="1">
      <c r="A2055" s="16">
        <v>6149</v>
      </c>
      <c r="B2055" s="16">
        <v>6149</v>
      </c>
      <c r="C2055" s="3">
        <v>41410</v>
      </c>
      <c r="D2055" s="3">
        <v>41455</v>
      </c>
      <c r="E2055" s="16" t="s">
        <v>1307</v>
      </c>
      <c r="F2055" s="16" t="s">
        <v>14084</v>
      </c>
      <c r="G2055" s="16" t="s">
        <v>13841</v>
      </c>
      <c r="H2055" s="16" t="s">
        <v>19659</v>
      </c>
      <c r="I2055" s="3">
        <v>41437</v>
      </c>
      <c r="J2055" s="16" t="s">
        <v>19047</v>
      </c>
      <c r="K2055" s="16" t="s">
        <v>19048</v>
      </c>
      <c r="L2055" s="16" t="s">
        <v>19049</v>
      </c>
      <c r="M2055" s="16" t="s">
        <v>19050</v>
      </c>
      <c r="N2055" s="16" t="s">
        <v>19660</v>
      </c>
      <c r="O2055" s="16" t="s">
        <v>19303</v>
      </c>
      <c r="P2055" s="3">
        <v>41437</v>
      </c>
      <c r="Q2055" s="28" t="s">
        <v>455</v>
      </c>
      <c r="R2055" s="16" t="s">
        <v>19661</v>
      </c>
      <c r="S2055" s="16" t="s">
        <v>19051</v>
      </c>
      <c r="T2055" s="16" t="s">
        <v>14834</v>
      </c>
      <c r="U2055" s="16" t="s">
        <v>15400</v>
      </c>
      <c r="V2055" s="16">
        <v>20</v>
      </c>
      <c r="W2055" s="16">
        <v>30</v>
      </c>
      <c r="X2055" s="16">
        <v>32</v>
      </c>
      <c r="Y2055" s="16">
        <v>42</v>
      </c>
      <c r="Z2055" s="16">
        <v>12</v>
      </c>
      <c r="AA2055" s="16">
        <v>50</v>
      </c>
      <c r="AB2055" s="16" t="s">
        <v>455</v>
      </c>
      <c r="AC2055" s="16" t="s">
        <v>455</v>
      </c>
      <c r="AD2055" s="16" t="s">
        <v>455</v>
      </c>
    </row>
    <row r="2056" spans="1:30" s="16" customFormat="1" ht="14.25" customHeight="1">
      <c r="A2056" s="16">
        <v>6152</v>
      </c>
      <c r="B2056" s="16">
        <v>6152</v>
      </c>
      <c r="C2056" s="3">
        <v>41410</v>
      </c>
      <c r="D2056" s="3">
        <v>41455</v>
      </c>
      <c r="E2056" s="16" t="s">
        <v>1307</v>
      </c>
      <c r="F2056" s="16" t="s">
        <v>14084</v>
      </c>
      <c r="G2056" s="16" t="s">
        <v>13682</v>
      </c>
      <c r="H2056" s="16" t="s">
        <v>19857</v>
      </c>
      <c r="I2056" s="3">
        <v>41446</v>
      </c>
      <c r="J2056" s="16" t="s">
        <v>19052</v>
      </c>
      <c r="K2056" s="16" t="s">
        <v>19053</v>
      </c>
      <c r="L2056" s="16" t="s">
        <v>19054</v>
      </c>
      <c r="M2056" s="16" t="s">
        <v>20551</v>
      </c>
      <c r="N2056" s="16" t="s">
        <v>19858</v>
      </c>
      <c r="O2056" s="16" t="s">
        <v>12721</v>
      </c>
      <c r="P2056" s="3">
        <v>41449</v>
      </c>
      <c r="Q2056" s="28" t="s">
        <v>455</v>
      </c>
      <c r="R2056" s="16" t="s">
        <v>19859</v>
      </c>
      <c r="S2056" s="16" t="s">
        <v>19055</v>
      </c>
      <c r="T2056" s="16" t="s">
        <v>14834</v>
      </c>
      <c r="U2056" s="16" t="s">
        <v>18318</v>
      </c>
      <c r="V2056" s="16">
        <v>16</v>
      </c>
      <c r="W2056" s="16">
        <v>57</v>
      </c>
      <c r="X2056" s="16">
        <v>10</v>
      </c>
      <c r="Y2056" s="16">
        <v>42</v>
      </c>
      <c r="Z2056" s="16">
        <v>27</v>
      </c>
      <c r="AA2056" s="16">
        <v>48</v>
      </c>
      <c r="AB2056" s="16" t="s">
        <v>455</v>
      </c>
      <c r="AC2056" s="16" t="s">
        <v>455</v>
      </c>
      <c r="AD2056" s="16" t="s">
        <v>455</v>
      </c>
    </row>
    <row r="2057" spans="1:30" s="16" customFormat="1" ht="14.25" customHeight="1">
      <c r="A2057" s="16">
        <v>6153</v>
      </c>
      <c r="B2057" s="16">
        <v>6153</v>
      </c>
      <c r="C2057" s="3">
        <v>41410</v>
      </c>
      <c r="D2057" s="3">
        <v>41455</v>
      </c>
      <c r="E2057" s="16" t="s">
        <v>1307</v>
      </c>
      <c r="F2057" s="16" t="s">
        <v>14084</v>
      </c>
      <c r="G2057" s="16" t="s">
        <v>6198</v>
      </c>
      <c r="H2057" s="16" t="s">
        <v>19288</v>
      </c>
      <c r="I2057" s="3">
        <v>41416</v>
      </c>
      <c r="J2057" s="16" t="s">
        <v>19056</v>
      </c>
      <c r="K2057" s="16" t="s">
        <v>19057</v>
      </c>
      <c r="L2057" s="16" t="s">
        <v>6201</v>
      </c>
      <c r="M2057" s="16" t="s">
        <v>19058</v>
      </c>
      <c r="N2057" s="16" t="s">
        <v>19289</v>
      </c>
      <c r="O2057" s="16" t="s">
        <v>12026</v>
      </c>
      <c r="P2057" s="3">
        <v>41417</v>
      </c>
      <c r="Q2057" s="28" t="s">
        <v>455</v>
      </c>
      <c r="R2057" s="16" t="s">
        <v>19290</v>
      </c>
      <c r="S2057" s="16" t="s">
        <v>19059</v>
      </c>
      <c r="T2057" s="16" t="s">
        <v>14834</v>
      </c>
      <c r="U2057" s="16" t="s">
        <v>18318</v>
      </c>
      <c r="V2057" s="16">
        <v>22</v>
      </c>
      <c r="W2057" s="16">
        <v>28</v>
      </c>
      <c r="X2057" s="16">
        <v>7</v>
      </c>
      <c r="Y2057" s="16">
        <v>46</v>
      </c>
      <c r="Z2057" s="16">
        <v>8</v>
      </c>
      <c r="AA2057" s="16">
        <v>88</v>
      </c>
      <c r="AB2057" s="16" t="s">
        <v>455</v>
      </c>
      <c r="AC2057" s="16" t="s">
        <v>455</v>
      </c>
      <c r="AD2057" s="16" t="s">
        <v>455</v>
      </c>
    </row>
    <row r="2058" spans="1:30" s="16" customFormat="1" ht="14.25" customHeight="1">
      <c r="A2058" s="16">
        <v>6154</v>
      </c>
      <c r="B2058" s="16">
        <v>6154</v>
      </c>
      <c r="C2058" s="3">
        <v>41410</v>
      </c>
      <c r="D2058" s="3">
        <v>41455</v>
      </c>
      <c r="E2058" s="16" t="s">
        <v>1316</v>
      </c>
      <c r="F2058" s="16" t="s">
        <v>14084</v>
      </c>
      <c r="G2058" s="16" t="s">
        <v>13705</v>
      </c>
      <c r="H2058" s="16" t="s">
        <v>455</v>
      </c>
      <c r="I2058" s="16" t="s">
        <v>455</v>
      </c>
      <c r="J2058" s="16" t="s">
        <v>19060</v>
      </c>
      <c r="K2058" s="16" t="s">
        <v>19061</v>
      </c>
      <c r="L2058" s="16" t="s">
        <v>19062</v>
      </c>
      <c r="M2058" s="16" t="s">
        <v>19063</v>
      </c>
      <c r="N2058" s="16" t="s">
        <v>455</v>
      </c>
      <c r="O2058" s="16" t="s">
        <v>455</v>
      </c>
      <c r="P2058" s="16" t="s">
        <v>455</v>
      </c>
      <c r="Q2058" s="16" t="s">
        <v>19725</v>
      </c>
      <c r="R2058" s="16" t="s">
        <v>455</v>
      </c>
      <c r="S2058" s="16" t="s">
        <v>19064</v>
      </c>
      <c r="T2058" s="16" t="s">
        <v>14834</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4.25" customHeight="1">
      <c r="A2059" s="16">
        <v>6155</v>
      </c>
      <c r="B2059" s="16">
        <v>6155</v>
      </c>
      <c r="C2059" s="3">
        <v>41410</v>
      </c>
      <c r="D2059" s="3">
        <v>41455</v>
      </c>
      <c r="E2059" s="16" t="s">
        <v>1307</v>
      </c>
      <c r="F2059" s="16" t="s">
        <v>14084</v>
      </c>
      <c r="G2059" s="16" t="s">
        <v>13721</v>
      </c>
      <c r="H2059" s="16" t="s">
        <v>20034</v>
      </c>
      <c r="I2059" s="3">
        <v>41450</v>
      </c>
      <c r="J2059" s="16" t="s">
        <v>19065</v>
      </c>
      <c r="K2059" s="16" t="s">
        <v>19066</v>
      </c>
      <c r="L2059" s="16" t="s">
        <v>18908</v>
      </c>
      <c r="M2059" s="16" t="s">
        <v>19067</v>
      </c>
      <c r="N2059" s="16" t="s">
        <v>20035</v>
      </c>
      <c r="O2059" s="16" t="s">
        <v>12721</v>
      </c>
      <c r="P2059" s="3">
        <v>41452</v>
      </c>
      <c r="Q2059" s="28" t="s">
        <v>455</v>
      </c>
      <c r="R2059" s="16" t="s">
        <v>20036</v>
      </c>
      <c r="S2059" s="16" t="s">
        <v>19068</v>
      </c>
      <c r="T2059" s="16" t="s">
        <v>14834</v>
      </c>
      <c r="U2059" s="16" t="s">
        <v>15400</v>
      </c>
      <c r="V2059" s="16">
        <v>15</v>
      </c>
      <c r="W2059" s="16">
        <v>21</v>
      </c>
      <c r="X2059" s="16">
        <v>48</v>
      </c>
      <c r="Y2059" s="16">
        <v>42</v>
      </c>
      <c r="Z2059" s="16">
        <v>57</v>
      </c>
      <c r="AA2059" s="16">
        <v>35</v>
      </c>
      <c r="AB2059" s="16" t="s">
        <v>455</v>
      </c>
      <c r="AC2059" s="16" t="s">
        <v>455</v>
      </c>
      <c r="AD2059" s="16" t="s">
        <v>455</v>
      </c>
    </row>
    <row r="2060" spans="1:30" s="16" customFormat="1" ht="14.25" customHeight="1">
      <c r="A2060" s="16">
        <v>6157</v>
      </c>
      <c r="B2060" s="16">
        <v>6157</v>
      </c>
      <c r="C2060" s="3">
        <v>41410</v>
      </c>
      <c r="D2060" s="3">
        <v>41455</v>
      </c>
      <c r="E2060" s="16" t="s">
        <v>1307</v>
      </c>
      <c r="F2060" s="16" t="s">
        <v>14084</v>
      </c>
      <c r="G2060" s="16" t="s">
        <v>6357</v>
      </c>
      <c r="H2060" s="16" t="s">
        <v>19343</v>
      </c>
      <c r="I2060" s="3">
        <v>41418</v>
      </c>
      <c r="J2060" s="16" t="s">
        <v>19069</v>
      </c>
      <c r="K2060" s="16" t="s">
        <v>19070</v>
      </c>
      <c r="L2060" s="16" t="s">
        <v>6360</v>
      </c>
      <c r="M2060" s="16" t="s">
        <v>19071</v>
      </c>
      <c r="N2060" s="16" t="s">
        <v>19344</v>
      </c>
      <c r="O2060" s="16" t="s">
        <v>11992</v>
      </c>
      <c r="P2060" s="3">
        <v>41421</v>
      </c>
      <c r="Q2060" s="28" t="s">
        <v>455</v>
      </c>
      <c r="R2060" s="16" t="s">
        <v>19345</v>
      </c>
      <c r="S2060" s="16" t="s">
        <v>19072</v>
      </c>
      <c r="T2060" s="16" t="s">
        <v>14834</v>
      </c>
      <c r="U2060" s="16" t="s">
        <v>14926</v>
      </c>
      <c r="V2060" s="16">
        <v>22</v>
      </c>
      <c r="W2060" s="16">
        <v>9</v>
      </c>
      <c r="X2060" s="16">
        <v>70</v>
      </c>
      <c r="Y2060" s="16">
        <v>45</v>
      </c>
      <c r="Z2060" s="16">
        <v>27</v>
      </c>
      <c r="AA2060" s="16">
        <v>98</v>
      </c>
      <c r="AB2060" s="16" t="s">
        <v>455</v>
      </c>
      <c r="AC2060" s="16" t="s">
        <v>455</v>
      </c>
      <c r="AD2060" s="16" t="s">
        <v>455</v>
      </c>
    </row>
    <row r="2061" spans="1:30" s="16" customFormat="1" ht="14.25" customHeight="1">
      <c r="A2061" s="16">
        <v>6161</v>
      </c>
      <c r="B2061" s="16">
        <v>6161</v>
      </c>
      <c r="C2061" s="3">
        <v>41410</v>
      </c>
      <c r="D2061" s="3">
        <v>41455</v>
      </c>
      <c r="E2061" s="16" t="s">
        <v>1307</v>
      </c>
      <c r="F2061" s="16" t="s">
        <v>1308</v>
      </c>
      <c r="G2061" s="16" t="s">
        <v>13777</v>
      </c>
      <c r="H2061" s="16" t="s">
        <v>19584</v>
      </c>
      <c r="I2061" s="3">
        <v>41432</v>
      </c>
      <c r="J2061" s="16" t="s">
        <v>19073</v>
      </c>
      <c r="K2061" s="16" t="s">
        <v>19074</v>
      </c>
      <c r="L2061" s="16" t="s">
        <v>19075</v>
      </c>
      <c r="M2061" s="16" t="s">
        <v>19076</v>
      </c>
      <c r="N2061" s="16" t="s">
        <v>19585</v>
      </c>
      <c r="O2061" s="16" t="s">
        <v>5624</v>
      </c>
      <c r="P2061" s="3">
        <v>41435</v>
      </c>
      <c r="Q2061" s="28" t="s">
        <v>19586</v>
      </c>
      <c r="R2061" s="16" t="s">
        <v>19587</v>
      </c>
      <c r="S2061" s="16" t="s">
        <v>19077</v>
      </c>
      <c r="T2061" s="16" t="s">
        <v>14834</v>
      </c>
      <c r="U2061" s="16" t="s">
        <v>17564</v>
      </c>
      <c r="V2061" s="16">
        <v>19</v>
      </c>
      <c r="W2061" s="16">
        <v>29</v>
      </c>
      <c r="X2061" s="16">
        <v>52</v>
      </c>
      <c r="Y2061" s="16">
        <v>44</v>
      </c>
      <c r="Z2061" s="16">
        <v>23</v>
      </c>
      <c r="AA2061" s="16">
        <v>98</v>
      </c>
      <c r="AB2061" s="16" t="s">
        <v>455</v>
      </c>
      <c r="AC2061" s="16" t="s">
        <v>455</v>
      </c>
      <c r="AD2061" s="16" t="s">
        <v>455</v>
      </c>
    </row>
    <row r="2062" spans="1:30" s="16" customFormat="1" ht="14.25" customHeight="1">
      <c r="A2062" s="16">
        <v>6164</v>
      </c>
      <c r="B2062" s="16">
        <v>6164</v>
      </c>
      <c r="C2062" s="3">
        <v>41410</v>
      </c>
      <c r="D2062" s="3">
        <v>41455</v>
      </c>
      <c r="E2062" s="16" t="s">
        <v>1307</v>
      </c>
      <c r="F2062" s="16" t="s">
        <v>1308</v>
      </c>
      <c r="G2062" s="16" t="s">
        <v>9050</v>
      </c>
      <c r="H2062" s="16" t="s">
        <v>19726</v>
      </c>
      <c r="I2062" s="3">
        <v>41416</v>
      </c>
      <c r="J2062" s="16" t="s">
        <v>19078</v>
      </c>
      <c r="K2062" s="16" t="s">
        <v>19079</v>
      </c>
      <c r="L2062" s="16" t="s">
        <v>9053</v>
      </c>
      <c r="M2062" s="16" t="s">
        <v>19080</v>
      </c>
      <c r="N2062" s="16" t="s">
        <v>19727</v>
      </c>
      <c r="O2062" s="16" t="s">
        <v>4884</v>
      </c>
      <c r="P2062" s="3">
        <v>41436</v>
      </c>
      <c r="Q2062" s="28" t="s">
        <v>455</v>
      </c>
      <c r="R2062" s="16" t="s">
        <v>19728</v>
      </c>
      <c r="S2062" s="16" t="s">
        <v>19081</v>
      </c>
      <c r="T2062" s="16" t="s">
        <v>14834</v>
      </c>
      <c r="U2062" s="16" t="s">
        <v>15400</v>
      </c>
      <c r="V2062" s="16">
        <v>19</v>
      </c>
      <c r="W2062" s="16">
        <v>31</v>
      </c>
      <c r="X2062" s="16">
        <v>33</v>
      </c>
      <c r="Y2062" s="16">
        <v>43</v>
      </c>
      <c r="Z2062" s="16">
        <v>44</v>
      </c>
      <c r="AA2062" s="16">
        <v>83</v>
      </c>
      <c r="AB2062" s="16" t="s">
        <v>455</v>
      </c>
      <c r="AC2062" s="16" t="s">
        <v>455</v>
      </c>
      <c r="AD2062" s="16" t="s">
        <v>455</v>
      </c>
    </row>
    <row r="2063" spans="1:30" s="16" customFormat="1" ht="14.25" customHeight="1">
      <c r="A2063" s="16">
        <v>6165</v>
      </c>
      <c r="B2063" s="16">
        <v>6165</v>
      </c>
      <c r="C2063" s="3">
        <v>41411</v>
      </c>
      <c r="D2063" s="3">
        <v>41456</v>
      </c>
      <c r="E2063" s="16" t="s">
        <v>1307</v>
      </c>
      <c r="F2063" s="16" t="s">
        <v>14084</v>
      </c>
      <c r="G2063" s="16" t="s">
        <v>13798</v>
      </c>
      <c r="H2063" s="16" t="s">
        <v>20037</v>
      </c>
      <c r="I2063" s="3">
        <v>41450</v>
      </c>
      <c r="J2063" s="16" t="s">
        <v>19102</v>
      </c>
      <c r="K2063" s="16" t="s">
        <v>19103</v>
      </c>
      <c r="L2063" s="16" t="s">
        <v>19104</v>
      </c>
      <c r="M2063" s="16" t="s">
        <v>19105</v>
      </c>
      <c r="N2063" s="16" t="s">
        <v>20038</v>
      </c>
      <c r="O2063" s="16" t="s">
        <v>11992</v>
      </c>
      <c r="P2063" s="3">
        <v>41452</v>
      </c>
      <c r="Q2063" s="28" t="s">
        <v>455</v>
      </c>
      <c r="R2063" s="16" t="s">
        <v>20039</v>
      </c>
      <c r="S2063" s="16" t="s">
        <v>19106</v>
      </c>
      <c r="T2063" s="16" t="s">
        <v>14834</v>
      </c>
      <c r="U2063" s="16" t="s">
        <v>14926</v>
      </c>
      <c r="V2063" s="16">
        <v>16</v>
      </c>
      <c r="W2063" s="16">
        <v>39</v>
      </c>
      <c r="X2063" s="16">
        <v>18</v>
      </c>
      <c r="Y2063" s="16">
        <v>41</v>
      </c>
      <c r="Z2063" s="16">
        <v>1</v>
      </c>
      <c r="AA2063" s="16">
        <v>23</v>
      </c>
      <c r="AB2063" s="16" t="s">
        <v>455</v>
      </c>
      <c r="AC2063" s="16" t="s">
        <v>455</v>
      </c>
      <c r="AD2063" s="16" t="s">
        <v>455</v>
      </c>
    </row>
    <row r="2064" spans="1:30" s="16" customFormat="1" ht="14.25" customHeight="1">
      <c r="A2064" s="16">
        <v>6169</v>
      </c>
      <c r="B2064" s="16">
        <v>6169</v>
      </c>
      <c r="C2064" s="3">
        <v>41411</v>
      </c>
      <c r="D2064" s="3">
        <v>41411</v>
      </c>
      <c r="E2064" s="16" t="s">
        <v>1307</v>
      </c>
      <c r="F2064" s="16" t="s">
        <v>14084</v>
      </c>
      <c r="G2064" s="16" t="s">
        <v>13833</v>
      </c>
      <c r="H2064" s="16" t="s">
        <v>19419</v>
      </c>
      <c r="I2064" s="3">
        <v>41422</v>
      </c>
      <c r="J2064" s="16" t="s">
        <v>19107</v>
      </c>
      <c r="K2064" s="16" t="s">
        <v>19108</v>
      </c>
      <c r="L2064" s="16" t="s">
        <v>19109</v>
      </c>
      <c r="M2064" s="16" t="s">
        <v>18900</v>
      </c>
      <c r="N2064" s="16" t="s">
        <v>19420</v>
      </c>
      <c r="O2064" s="16" t="s">
        <v>11992</v>
      </c>
      <c r="P2064" s="3">
        <v>41422</v>
      </c>
      <c r="Q2064" s="28" t="s">
        <v>455</v>
      </c>
      <c r="R2064" s="16" t="s">
        <v>19421</v>
      </c>
      <c r="S2064" s="16" t="s">
        <v>19110</v>
      </c>
      <c r="T2064" s="16" t="s">
        <v>14834</v>
      </c>
      <c r="U2064" s="16" t="s">
        <v>15400</v>
      </c>
      <c r="V2064" s="16">
        <v>22</v>
      </c>
      <c r="W2064" s="16">
        <v>7</v>
      </c>
      <c r="X2064" s="16">
        <v>25</v>
      </c>
      <c r="Y2064" s="16">
        <v>45</v>
      </c>
      <c r="Z2064" s="16">
        <v>30</v>
      </c>
      <c r="AA2064" s="16">
        <v>70</v>
      </c>
      <c r="AB2064" s="16" t="s">
        <v>455</v>
      </c>
      <c r="AC2064" s="16" t="s">
        <v>455</v>
      </c>
      <c r="AD2064" s="16" t="s">
        <v>455</v>
      </c>
    </row>
    <row r="2065" spans="1:30" s="16" customFormat="1" ht="14.25" customHeight="1">
      <c r="A2065" s="16">
        <v>6170</v>
      </c>
      <c r="B2065" s="16">
        <v>6170</v>
      </c>
      <c r="C2065" s="3">
        <v>41411</v>
      </c>
      <c r="D2065" s="3">
        <v>41456</v>
      </c>
      <c r="E2065" s="16" t="s">
        <v>1307</v>
      </c>
      <c r="F2065" s="16" t="s">
        <v>14084</v>
      </c>
      <c r="G2065" s="16" t="s">
        <v>13839</v>
      </c>
      <c r="H2065" s="16" t="s">
        <v>19291</v>
      </c>
      <c r="I2065" s="3">
        <v>41416</v>
      </c>
      <c r="J2065" s="16" t="s">
        <v>19111</v>
      </c>
      <c r="K2065" s="16" t="s">
        <v>19112</v>
      </c>
      <c r="L2065" s="16" t="s">
        <v>19113</v>
      </c>
      <c r="M2065" s="16" t="s">
        <v>19114</v>
      </c>
      <c r="N2065" s="16" t="s">
        <v>19292</v>
      </c>
      <c r="O2065" s="16" t="s">
        <v>12647</v>
      </c>
      <c r="P2065" s="3">
        <v>41417</v>
      </c>
      <c r="Q2065" s="28" t="s">
        <v>455</v>
      </c>
      <c r="R2065" s="16" t="s">
        <v>19293</v>
      </c>
      <c r="S2065" s="16" t="s">
        <v>19115</v>
      </c>
      <c r="T2065" s="16" t="s">
        <v>14834</v>
      </c>
      <c r="U2065" s="16" t="s">
        <v>14926</v>
      </c>
      <c r="V2065" s="16">
        <v>19</v>
      </c>
      <c r="W2065" s="16">
        <v>43</v>
      </c>
      <c r="X2065" s="16">
        <v>46</v>
      </c>
      <c r="Y2065" s="16">
        <v>44</v>
      </c>
      <c r="Z2065" s="16">
        <v>48</v>
      </c>
      <c r="AA2065" s="16">
        <v>22</v>
      </c>
      <c r="AB2065" s="16" t="s">
        <v>455</v>
      </c>
      <c r="AC2065" s="16" t="s">
        <v>455</v>
      </c>
      <c r="AD2065" s="16" t="s">
        <v>455</v>
      </c>
    </row>
    <row r="2066" spans="1:30" s="16" customFormat="1" ht="14.25" customHeight="1">
      <c r="A2066" s="16">
        <v>6171</v>
      </c>
      <c r="B2066" s="16">
        <v>6171</v>
      </c>
      <c r="C2066" s="3">
        <v>41411</v>
      </c>
      <c r="D2066" s="3">
        <v>41456</v>
      </c>
      <c r="E2066" s="16" t="s">
        <v>1307</v>
      </c>
      <c r="F2066" s="16" t="s">
        <v>14084</v>
      </c>
      <c r="G2066" s="16" t="s">
        <v>13846</v>
      </c>
      <c r="H2066" s="16" t="s">
        <v>19294</v>
      </c>
      <c r="I2066" s="3">
        <v>41417</v>
      </c>
      <c r="J2066" s="16" t="s">
        <v>19116</v>
      </c>
      <c r="K2066" s="16" t="s">
        <v>19117</v>
      </c>
      <c r="L2066" s="16" t="s">
        <v>19118</v>
      </c>
      <c r="M2066" s="16" t="s">
        <v>19119</v>
      </c>
      <c r="N2066" s="16" t="s">
        <v>19346</v>
      </c>
      <c r="O2066" s="16" t="s">
        <v>11992</v>
      </c>
      <c r="P2066" s="3">
        <v>41418</v>
      </c>
      <c r="Q2066" s="28" t="s">
        <v>455</v>
      </c>
      <c r="R2066" s="16" t="s">
        <v>19295</v>
      </c>
      <c r="S2066" s="16" t="s">
        <v>19120</v>
      </c>
      <c r="T2066" s="16" t="s">
        <v>14834</v>
      </c>
      <c r="U2066" s="16" t="s">
        <v>14926</v>
      </c>
      <c r="V2066" s="16">
        <v>22</v>
      </c>
      <c r="W2066" s="16">
        <v>32</v>
      </c>
      <c r="X2066" s="16">
        <v>93</v>
      </c>
      <c r="Y2066" s="16">
        <v>45</v>
      </c>
      <c r="Z2066" s="16">
        <v>46</v>
      </c>
      <c r="AA2066" s="16">
        <v>82</v>
      </c>
      <c r="AB2066" s="16" t="s">
        <v>455</v>
      </c>
      <c r="AC2066" s="16" t="s">
        <v>455</v>
      </c>
      <c r="AD2066" s="16" t="s">
        <v>455</v>
      </c>
    </row>
    <row r="2067" spans="1:30" s="16" customFormat="1" ht="14.25" customHeight="1">
      <c r="A2067" s="16">
        <v>6172</v>
      </c>
      <c r="B2067" s="16">
        <v>6172</v>
      </c>
      <c r="C2067" s="3">
        <v>41411</v>
      </c>
      <c r="D2067" s="3">
        <v>41456</v>
      </c>
      <c r="E2067" s="16" t="s">
        <v>1307</v>
      </c>
      <c r="F2067" s="16" t="s">
        <v>14084</v>
      </c>
      <c r="G2067" s="16" t="s">
        <v>13853</v>
      </c>
      <c r="H2067" s="16" t="s">
        <v>19729</v>
      </c>
      <c r="I2067" s="3">
        <v>41442</v>
      </c>
      <c r="J2067" s="16" t="s">
        <v>19121</v>
      </c>
      <c r="K2067" s="16" t="s">
        <v>19122</v>
      </c>
      <c r="L2067" s="16" t="s">
        <v>18882</v>
      </c>
      <c r="M2067" s="16" t="s">
        <v>19123</v>
      </c>
      <c r="N2067" s="16" t="s">
        <v>19730</v>
      </c>
      <c r="O2067" s="16" t="s">
        <v>12026</v>
      </c>
      <c r="P2067" s="3">
        <v>41430</v>
      </c>
      <c r="Q2067" s="28" t="s">
        <v>455</v>
      </c>
      <c r="R2067" s="16" t="s">
        <v>19731</v>
      </c>
      <c r="S2067" s="16" t="s">
        <v>19124</v>
      </c>
      <c r="T2067" s="16" t="s">
        <v>14834</v>
      </c>
      <c r="U2067" s="16" t="s">
        <v>15400</v>
      </c>
      <c r="V2067" s="16">
        <v>19</v>
      </c>
      <c r="W2067" s="16">
        <v>9</v>
      </c>
      <c r="X2067" s="16">
        <v>30</v>
      </c>
      <c r="Y2067" s="16">
        <v>42</v>
      </c>
      <c r="Z2067" s="16">
        <v>14</v>
      </c>
      <c r="AA2067" s="16">
        <v>38</v>
      </c>
      <c r="AB2067" s="16" t="s">
        <v>455</v>
      </c>
      <c r="AC2067" s="16" t="s">
        <v>455</v>
      </c>
      <c r="AD2067" s="16" t="s">
        <v>455</v>
      </c>
    </row>
    <row r="2068" spans="1:30" s="16" customFormat="1" ht="14.25" customHeight="1">
      <c r="A2068" s="16">
        <v>6194</v>
      </c>
      <c r="B2068" s="16">
        <v>6194</v>
      </c>
      <c r="C2068" s="3">
        <v>41411</v>
      </c>
      <c r="D2068" s="3">
        <v>41456</v>
      </c>
      <c r="E2068" s="16" t="s">
        <v>1307</v>
      </c>
      <c r="F2068" s="16" t="s">
        <v>14084</v>
      </c>
      <c r="G2068" s="16" t="s">
        <v>13846</v>
      </c>
      <c r="H2068" s="16" t="s">
        <v>19296</v>
      </c>
      <c r="I2068" s="3">
        <v>41417</v>
      </c>
      <c r="J2068" s="16" t="s">
        <v>19125</v>
      </c>
      <c r="K2068" s="16" t="s">
        <v>19126</v>
      </c>
      <c r="L2068" s="16" t="s">
        <v>19118</v>
      </c>
      <c r="M2068" s="16" t="s">
        <v>19127</v>
      </c>
      <c r="N2068" s="16" t="s">
        <v>19297</v>
      </c>
      <c r="O2068" s="16" t="s">
        <v>12026</v>
      </c>
      <c r="P2068" s="3">
        <v>41430</v>
      </c>
      <c r="Q2068" s="28" t="s">
        <v>455</v>
      </c>
      <c r="R2068" s="16" t="s">
        <v>19298</v>
      </c>
      <c r="S2068" s="16" t="s">
        <v>19128</v>
      </c>
      <c r="T2068" s="16" t="s">
        <v>14834</v>
      </c>
      <c r="U2068" s="16" t="s">
        <v>19299</v>
      </c>
      <c r="V2068" s="16">
        <v>22</v>
      </c>
      <c r="W2068" s="16">
        <v>33</v>
      </c>
      <c r="X2068" s="16">
        <v>13</v>
      </c>
      <c r="Y2068" s="16">
        <v>45</v>
      </c>
      <c r="Z2068" s="16">
        <v>46</v>
      </c>
      <c r="AA2068" s="16">
        <v>38</v>
      </c>
      <c r="AB2068" s="16" t="s">
        <v>455</v>
      </c>
      <c r="AC2068" s="16" t="s">
        <v>455</v>
      </c>
      <c r="AD2068" s="16" t="s">
        <v>455</v>
      </c>
    </row>
    <row r="2069" spans="1:30" s="16" customFormat="1" ht="14.25" customHeight="1">
      <c r="A2069" s="16">
        <v>6187</v>
      </c>
      <c r="B2069" s="16">
        <v>6187</v>
      </c>
      <c r="C2069" s="3">
        <v>41411</v>
      </c>
      <c r="D2069" s="3">
        <v>41456</v>
      </c>
      <c r="E2069" s="16" t="s">
        <v>1307</v>
      </c>
      <c r="F2069" s="16" t="s">
        <v>14084</v>
      </c>
      <c r="G2069" s="16" t="s">
        <v>13857</v>
      </c>
      <c r="H2069" s="16" t="s">
        <v>19860</v>
      </c>
      <c r="I2069" s="3">
        <v>41445</v>
      </c>
      <c r="J2069" s="16" t="s">
        <v>19129</v>
      </c>
      <c r="K2069" s="16" t="s">
        <v>19130</v>
      </c>
      <c r="L2069" s="16" t="s">
        <v>19131</v>
      </c>
      <c r="M2069" s="16" t="s">
        <v>19132</v>
      </c>
      <c r="N2069" s="16" t="s">
        <v>19861</v>
      </c>
      <c r="O2069" s="16" t="s">
        <v>12721</v>
      </c>
      <c r="P2069" s="3">
        <v>41446</v>
      </c>
      <c r="Q2069" s="28" t="s">
        <v>455</v>
      </c>
      <c r="R2069" s="16" t="s">
        <v>19862</v>
      </c>
      <c r="S2069" s="16" t="s">
        <v>19133</v>
      </c>
      <c r="T2069" s="16" t="s">
        <v>14834</v>
      </c>
      <c r="U2069" s="16" t="s">
        <v>15044</v>
      </c>
      <c r="V2069" s="16">
        <v>16</v>
      </c>
      <c r="W2069" s="16">
        <v>3</v>
      </c>
      <c r="X2069" s="16">
        <v>30</v>
      </c>
      <c r="Y2069" s="16">
        <v>45</v>
      </c>
      <c r="Z2069" s="16">
        <v>8</v>
      </c>
      <c r="AA2069" s="16">
        <v>63</v>
      </c>
      <c r="AB2069" s="16" t="s">
        <v>455</v>
      </c>
      <c r="AC2069" s="16" t="s">
        <v>455</v>
      </c>
      <c r="AD2069" s="16" t="s">
        <v>455</v>
      </c>
    </row>
    <row r="2070" spans="1:30" s="16" customFormat="1" ht="14.25" customHeight="1">
      <c r="A2070" s="16">
        <v>6211</v>
      </c>
      <c r="B2070" s="16">
        <v>6211</v>
      </c>
      <c r="C2070" s="3">
        <v>41411</v>
      </c>
      <c r="D2070" s="3">
        <v>41456</v>
      </c>
      <c r="E2070" s="16" t="s">
        <v>1307</v>
      </c>
      <c r="F2070" s="16" t="s">
        <v>14084</v>
      </c>
      <c r="G2070" s="16" t="s">
        <v>13858</v>
      </c>
      <c r="H2070" s="16" t="s">
        <v>19588</v>
      </c>
      <c r="I2070" s="3">
        <v>41422</v>
      </c>
      <c r="J2070" s="16" t="s">
        <v>19134</v>
      </c>
      <c r="K2070" s="16" t="s">
        <v>19135</v>
      </c>
      <c r="L2070" s="16" t="s">
        <v>19136</v>
      </c>
      <c r="M2070" s="16" t="s">
        <v>19137</v>
      </c>
      <c r="N2070" s="16" t="s">
        <v>19589</v>
      </c>
      <c r="O2070" s="16" t="s">
        <v>12721</v>
      </c>
      <c r="P2070" s="3">
        <v>41432</v>
      </c>
      <c r="Q2070" s="28" t="s">
        <v>455</v>
      </c>
      <c r="R2070" s="16" t="s">
        <v>19590</v>
      </c>
      <c r="S2070" s="16" t="s">
        <v>19138</v>
      </c>
      <c r="T2070" s="16" t="s">
        <v>14834</v>
      </c>
      <c r="U2070" s="16" t="s">
        <v>15400</v>
      </c>
      <c r="V2070" s="16">
        <v>20</v>
      </c>
      <c r="W2070" s="16">
        <v>30</v>
      </c>
      <c r="X2070" s="16">
        <v>53</v>
      </c>
      <c r="Y2070" s="16">
        <v>44</v>
      </c>
      <c r="Z2070" s="16">
        <v>28</v>
      </c>
      <c r="AA2070" s="16">
        <v>53</v>
      </c>
      <c r="AB2070" s="16" t="s">
        <v>455</v>
      </c>
      <c r="AC2070" s="16" t="s">
        <v>455</v>
      </c>
      <c r="AD2070" s="16" t="s">
        <v>455</v>
      </c>
    </row>
    <row r="2071" spans="1:30" s="16" customFormat="1" ht="14.25" customHeight="1">
      <c r="A2071" s="16">
        <v>6232</v>
      </c>
      <c r="B2071" s="16">
        <v>6232</v>
      </c>
      <c r="C2071" s="3">
        <v>41411</v>
      </c>
      <c r="D2071" s="3">
        <v>41411</v>
      </c>
      <c r="E2071" s="16" t="s">
        <v>1307</v>
      </c>
      <c r="F2071" s="16" t="s">
        <v>14084</v>
      </c>
      <c r="G2071" s="16" t="s">
        <v>1732</v>
      </c>
      <c r="H2071" s="16" t="s">
        <v>19591</v>
      </c>
      <c r="I2071" s="3">
        <v>41423</v>
      </c>
      <c r="J2071" s="16" t="s">
        <v>19139</v>
      </c>
      <c r="K2071" s="16" t="s">
        <v>19140</v>
      </c>
      <c r="L2071" s="16" t="s">
        <v>4330</v>
      </c>
      <c r="M2071" s="16" t="s">
        <v>19141</v>
      </c>
      <c r="N2071" s="16" t="s">
        <v>19592</v>
      </c>
      <c r="O2071" s="16" t="s">
        <v>11992</v>
      </c>
      <c r="P2071" s="3">
        <v>41432</v>
      </c>
      <c r="Q2071" s="28" t="s">
        <v>455</v>
      </c>
      <c r="R2071" s="16" t="s">
        <v>4085</v>
      </c>
      <c r="S2071" s="16" t="s">
        <v>19142</v>
      </c>
      <c r="T2071" s="16" t="s">
        <v>14834</v>
      </c>
      <c r="U2071" s="16" t="s">
        <v>14926</v>
      </c>
      <c r="V2071" s="16">
        <v>21</v>
      </c>
      <c r="W2071" s="16">
        <v>35</v>
      </c>
      <c r="X2071" s="16">
        <v>27</v>
      </c>
      <c r="Y2071" s="16">
        <v>45</v>
      </c>
      <c r="Z2071" s="16">
        <v>3</v>
      </c>
      <c r="AA2071" s="16">
        <v>73</v>
      </c>
      <c r="AB2071" s="16" t="s">
        <v>455</v>
      </c>
      <c r="AC2071" s="16" t="s">
        <v>455</v>
      </c>
      <c r="AD2071" s="16" t="s">
        <v>455</v>
      </c>
    </row>
    <row r="2072" spans="1:30" s="16" customFormat="1" ht="14.25" customHeight="1">
      <c r="A2072" s="16">
        <v>6233</v>
      </c>
      <c r="B2072" s="16">
        <v>6233</v>
      </c>
      <c r="C2072" s="3">
        <v>41411</v>
      </c>
      <c r="D2072" s="3">
        <v>41456</v>
      </c>
      <c r="E2072" s="16" t="s">
        <v>1307</v>
      </c>
      <c r="F2072" s="16" t="s">
        <v>14084</v>
      </c>
      <c r="G2072" s="16" t="s">
        <v>1732</v>
      </c>
      <c r="H2072" s="16" t="s">
        <v>19422</v>
      </c>
      <c r="I2072" s="3">
        <v>41423</v>
      </c>
      <c r="J2072" s="16" t="s">
        <v>19143</v>
      </c>
      <c r="K2072" s="16" t="s">
        <v>19144</v>
      </c>
      <c r="L2072" s="16" t="s">
        <v>4330</v>
      </c>
      <c r="M2072" s="16" t="s">
        <v>19145</v>
      </c>
      <c r="N2072" s="16" t="s">
        <v>19423</v>
      </c>
      <c r="O2072" s="16" t="s">
        <v>11992</v>
      </c>
      <c r="P2072" s="3">
        <v>41423</v>
      </c>
      <c r="Q2072" s="28" t="s">
        <v>455</v>
      </c>
      <c r="R2072" s="16" t="s">
        <v>19424</v>
      </c>
      <c r="S2072" s="16" t="s">
        <v>19146</v>
      </c>
      <c r="T2072" s="16" t="s">
        <v>14834</v>
      </c>
      <c r="U2072" s="16" t="s">
        <v>15400</v>
      </c>
      <c r="V2072" s="16">
        <v>21</v>
      </c>
      <c r="W2072" s="16">
        <v>35</v>
      </c>
      <c r="X2072" s="16">
        <v>15</v>
      </c>
      <c r="Y2072" s="16">
        <v>45</v>
      </c>
      <c r="Z2072" s="16">
        <v>4</v>
      </c>
      <c r="AA2072" s="16">
        <v>22</v>
      </c>
      <c r="AB2072" s="16" t="s">
        <v>455</v>
      </c>
      <c r="AC2072" s="16" t="s">
        <v>455</v>
      </c>
      <c r="AD2072" s="16" t="s">
        <v>455</v>
      </c>
    </row>
    <row r="2073" spans="1:30" s="16" customFormat="1" ht="14.25" customHeight="1">
      <c r="A2073" s="16">
        <v>6234</v>
      </c>
      <c r="B2073" s="16">
        <v>6234</v>
      </c>
      <c r="C2073" s="3">
        <v>41411</v>
      </c>
      <c r="D2073" s="3">
        <v>41456</v>
      </c>
      <c r="E2073" s="16" t="s">
        <v>1307</v>
      </c>
      <c r="F2073" s="16" t="s">
        <v>14084</v>
      </c>
      <c r="G2073" s="16" t="s">
        <v>1732</v>
      </c>
      <c r="H2073" s="16" t="s">
        <v>19593</v>
      </c>
      <c r="I2073" s="3">
        <v>41423</v>
      </c>
      <c r="J2073" s="16" t="s">
        <v>19147</v>
      </c>
      <c r="K2073" s="16" t="s">
        <v>19148</v>
      </c>
      <c r="L2073" s="16" t="s">
        <v>4330</v>
      </c>
      <c r="M2073" s="16" t="s">
        <v>19149</v>
      </c>
      <c r="N2073" s="16" t="s">
        <v>19594</v>
      </c>
      <c r="O2073" s="16" t="s">
        <v>11992</v>
      </c>
      <c r="P2073" s="3">
        <v>41432</v>
      </c>
      <c r="Q2073" s="28" t="s">
        <v>455</v>
      </c>
      <c r="R2073" s="16" t="s">
        <v>4085</v>
      </c>
      <c r="S2073" s="16" t="s">
        <v>19150</v>
      </c>
      <c r="T2073" s="16" t="s">
        <v>14834</v>
      </c>
      <c r="U2073" s="16" t="s">
        <v>14926</v>
      </c>
      <c r="V2073" s="16">
        <v>21</v>
      </c>
      <c r="W2073" s="16">
        <v>35</v>
      </c>
      <c r="X2073" s="16">
        <v>12</v>
      </c>
      <c r="Y2073" s="16">
        <v>45</v>
      </c>
      <c r="Z2073" s="16">
        <v>4</v>
      </c>
      <c r="AA2073" s="16">
        <v>48</v>
      </c>
      <c r="AB2073" s="16" t="s">
        <v>455</v>
      </c>
      <c r="AC2073" s="16" t="s">
        <v>455</v>
      </c>
      <c r="AD2073" s="16" t="s">
        <v>455</v>
      </c>
    </row>
    <row r="2074" spans="1:30" s="16" customFormat="1" ht="14.25" customHeight="1">
      <c r="A2074" s="16">
        <v>6243</v>
      </c>
      <c r="B2074" s="16">
        <v>6243</v>
      </c>
      <c r="C2074" s="3">
        <v>41411</v>
      </c>
      <c r="D2074" s="3">
        <v>41456</v>
      </c>
      <c r="E2074" s="16" t="s">
        <v>1307</v>
      </c>
      <c r="F2074" s="16" t="s">
        <v>14084</v>
      </c>
      <c r="G2074" s="16" t="s">
        <v>1780</v>
      </c>
      <c r="H2074" s="16" t="s">
        <v>19521</v>
      </c>
      <c r="I2074" s="3">
        <v>41428</v>
      </c>
      <c r="J2074" s="16" t="s">
        <v>19151</v>
      </c>
      <c r="K2074" s="16" t="s">
        <v>19152</v>
      </c>
      <c r="L2074" s="16" t="s">
        <v>4352</v>
      </c>
      <c r="M2074" s="16" t="s">
        <v>19153</v>
      </c>
      <c r="N2074" s="16" t="s">
        <v>19595</v>
      </c>
      <c r="O2074" s="16" t="s">
        <v>14581</v>
      </c>
      <c r="P2074" s="3">
        <v>41432</v>
      </c>
      <c r="Q2074" s="28" t="s">
        <v>455</v>
      </c>
      <c r="R2074" s="16" t="s">
        <v>19522</v>
      </c>
      <c r="S2074" s="16" t="s">
        <v>19154</v>
      </c>
      <c r="T2074" s="16" t="s">
        <v>14834</v>
      </c>
      <c r="U2074" s="16" t="s">
        <v>14926</v>
      </c>
      <c r="V2074" s="16">
        <v>20</v>
      </c>
      <c r="W2074" s="16">
        <v>11</v>
      </c>
      <c r="X2074" s="16">
        <v>80</v>
      </c>
      <c r="Y2074" s="16">
        <v>44</v>
      </c>
      <c r="Z2074" s="16">
        <v>25</v>
      </c>
      <c r="AA2074" s="16">
        <v>12</v>
      </c>
      <c r="AB2074" s="16" t="s">
        <v>455</v>
      </c>
      <c r="AC2074" s="16" t="s">
        <v>455</v>
      </c>
      <c r="AD2074" s="16" t="s">
        <v>455</v>
      </c>
    </row>
    <row r="2075" spans="1:30" s="16" customFormat="1" ht="14.25" customHeight="1">
      <c r="A2075" s="16">
        <v>6244</v>
      </c>
      <c r="B2075" s="16">
        <v>6244</v>
      </c>
      <c r="C2075" s="3">
        <v>41411</v>
      </c>
      <c r="D2075" s="3">
        <v>41411</v>
      </c>
      <c r="E2075" s="16" t="s">
        <v>1307</v>
      </c>
      <c r="F2075" s="16" t="s">
        <v>14084</v>
      </c>
      <c r="G2075" s="16" t="s">
        <v>1780</v>
      </c>
      <c r="H2075" s="16" t="s">
        <v>19523</v>
      </c>
      <c r="I2075" s="3">
        <v>41428</v>
      </c>
      <c r="J2075" s="16" t="s">
        <v>19155</v>
      </c>
      <c r="K2075" s="16" t="s">
        <v>19156</v>
      </c>
      <c r="L2075" s="16" t="s">
        <v>4352</v>
      </c>
      <c r="M2075" s="16" t="s">
        <v>19153</v>
      </c>
      <c r="N2075" s="16" t="s">
        <v>19524</v>
      </c>
      <c r="O2075" s="16" t="s">
        <v>19525</v>
      </c>
      <c r="P2075" s="3">
        <v>41429</v>
      </c>
      <c r="Q2075" s="28" t="s">
        <v>455</v>
      </c>
      <c r="R2075" s="16" t="s">
        <v>19526</v>
      </c>
      <c r="S2075" s="16" t="s">
        <v>19157</v>
      </c>
      <c r="T2075" s="16" t="s">
        <v>14834</v>
      </c>
      <c r="U2075" s="16" t="s">
        <v>15400</v>
      </c>
      <c r="V2075" s="16">
        <v>20</v>
      </c>
      <c r="W2075" s="16">
        <v>12</v>
      </c>
      <c r="X2075" s="16">
        <v>13</v>
      </c>
      <c r="Y2075" s="16">
        <v>44</v>
      </c>
      <c r="Z2075" s="16">
        <v>25</v>
      </c>
      <c r="AA2075" s="16">
        <v>55</v>
      </c>
      <c r="AB2075" s="16" t="s">
        <v>455</v>
      </c>
      <c r="AC2075" s="16" t="s">
        <v>455</v>
      </c>
      <c r="AD2075" s="16" t="s">
        <v>455</v>
      </c>
    </row>
    <row r="2076" spans="1:30" s="16" customFormat="1" ht="14.25" customHeight="1">
      <c r="A2076" s="16">
        <v>6245</v>
      </c>
      <c r="B2076" s="16">
        <v>6245</v>
      </c>
      <c r="C2076" s="3">
        <v>41411</v>
      </c>
      <c r="D2076" s="3">
        <v>41456</v>
      </c>
      <c r="E2076" s="16" t="s">
        <v>1307</v>
      </c>
      <c r="F2076" s="16" t="s">
        <v>14084</v>
      </c>
      <c r="G2076" s="16" t="s">
        <v>1780</v>
      </c>
      <c r="H2076" s="16" t="s">
        <v>19527</v>
      </c>
      <c r="I2076" s="3">
        <v>41428</v>
      </c>
      <c r="J2076" s="16" t="s">
        <v>19158</v>
      </c>
      <c r="K2076" s="16" t="s">
        <v>19159</v>
      </c>
      <c r="L2076" s="16" t="s">
        <v>4352</v>
      </c>
      <c r="M2076" s="16" t="s">
        <v>19160</v>
      </c>
      <c r="N2076" s="16" t="s">
        <v>19528</v>
      </c>
      <c r="O2076" s="16" t="s">
        <v>14581</v>
      </c>
      <c r="P2076" s="3">
        <v>41430</v>
      </c>
      <c r="Q2076" s="28" t="s">
        <v>455</v>
      </c>
      <c r="R2076" s="16" t="s">
        <v>19529</v>
      </c>
      <c r="S2076" s="16" t="s">
        <v>19161</v>
      </c>
      <c r="T2076" s="16" t="s">
        <v>14834</v>
      </c>
      <c r="U2076" s="16" t="s">
        <v>18657</v>
      </c>
      <c r="V2076" s="16">
        <v>20</v>
      </c>
      <c r="W2076" s="16">
        <v>13</v>
      </c>
      <c r="X2076" s="16">
        <v>58</v>
      </c>
      <c r="Y2076" s="16">
        <v>44</v>
      </c>
      <c r="Z2076" s="16">
        <v>23</v>
      </c>
      <c r="AA2076" s="16">
        <v>90</v>
      </c>
      <c r="AB2076" s="16" t="s">
        <v>455</v>
      </c>
      <c r="AC2076" s="16" t="s">
        <v>455</v>
      </c>
      <c r="AD2076" s="16" t="s">
        <v>455</v>
      </c>
    </row>
    <row r="2077" spans="1:30" s="16" customFormat="1" ht="14.25" customHeight="1">
      <c r="A2077" s="16">
        <v>6246</v>
      </c>
      <c r="B2077" s="16">
        <v>6246</v>
      </c>
      <c r="C2077" s="3">
        <v>41411</v>
      </c>
      <c r="D2077" s="3">
        <v>41456</v>
      </c>
      <c r="E2077" s="16" t="s">
        <v>1307</v>
      </c>
      <c r="F2077" s="16" t="s">
        <v>14084</v>
      </c>
      <c r="G2077" s="16" t="s">
        <v>1780</v>
      </c>
      <c r="H2077" s="16" t="s">
        <v>19530</v>
      </c>
      <c r="I2077" s="3">
        <v>41428</v>
      </c>
      <c r="J2077" s="16" t="s">
        <v>19162</v>
      </c>
      <c r="K2077" s="16" t="s">
        <v>19163</v>
      </c>
      <c r="L2077" s="16" t="s">
        <v>4352</v>
      </c>
      <c r="M2077" s="16" t="s">
        <v>19160</v>
      </c>
      <c r="N2077" s="16" t="s">
        <v>19531</v>
      </c>
      <c r="O2077" s="16" t="s">
        <v>14581</v>
      </c>
      <c r="P2077" s="3">
        <v>41429</v>
      </c>
      <c r="Q2077" s="28" t="s">
        <v>455</v>
      </c>
      <c r="R2077" s="16" t="s">
        <v>19532</v>
      </c>
      <c r="S2077" s="16" t="s">
        <v>19164</v>
      </c>
      <c r="T2077" s="16" t="s">
        <v>14834</v>
      </c>
      <c r="U2077" s="16" t="s">
        <v>17564</v>
      </c>
      <c r="V2077" s="16">
        <v>20</v>
      </c>
      <c r="W2077" s="16">
        <v>10</v>
      </c>
      <c r="X2077" s="16">
        <v>97</v>
      </c>
      <c r="Y2077" s="16">
        <v>44</v>
      </c>
      <c r="Z2077" s="16">
        <v>22</v>
      </c>
      <c r="AA2077" s="16">
        <v>98</v>
      </c>
      <c r="AB2077" s="16" t="s">
        <v>455</v>
      </c>
      <c r="AC2077" s="16" t="s">
        <v>455</v>
      </c>
      <c r="AD2077" s="16" t="s">
        <v>455</v>
      </c>
    </row>
    <row r="2078" spans="1:30" s="16" customFormat="1" ht="14.25" customHeight="1">
      <c r="A2078" s="16">
        <v>6247</v>
      </c>
      <c r="B2078" s="16">
        <v>6247</v>
      </c>
      <c r="C2078" s="3">
        <v>41411</v>
      </c>
      <c r="D2078" s="3">
        <v>41456</v>
      </c>
      <c r="E2078" s="16" t="s">
        <v>1307</v>
      </c>
      <c r="F2078" s="16" t="s">
        <v>14084</v>
      </c>
      <c r="G2078" s="16" t="s">
        <v>1780</v>
      </c>
      <c r="H2078" s="16" t="s">
        <v>19533</v>
      </c>
      <c r="I2078" s="3">
        <v>41429</v>
      </c>
      <c r="J2078" s="16" t="s">
        <v>19165</v>
      </c>
      <c r="K2078" s="16" t="s">
        <v>19166</v>
      </c>
      <c r="L2078" s="16" t="s">
        <v>4352</v>
      </c>
      <c r="M2078" s="16" t="s">
        <v>19167</v>
      </c>
      <c r="N2078" s="16" t="s">
        <v>19534</v>
      </c>
      <c r="O2078" s="16" t="s">
        <v>19535</v>
      </c>
      <c r="P2078" s="3">
        <v>41429</v>
      </c>
      <c r="Q2078" s="28" t="s">
        <v>455</v>
      </c>
      <c r="R2078" s="16" t="s">
        <v>19536</v>
      </c>
      <c r="S2078" s="16" t="s">
        <v>19168</v>
      </c>
      <c r="T2078" s="16" t="s">
        <v>14834</v>
      </c>
      <c r="U2078" s="16" t="s">
        <v>17564</v>
      </c>
      <c r="V2078" s="16">
        <v>20</v>
      </c>
      <c r="W2078" s="16">
        <v>11</v>
      </c>
      <c r="X2078" s="16">
        <v>3</v>
      </c>
      <c r="Y2078" s="16">
        <v>44</v>
      </c>
      <c r="Z2078" s="16">
        <v>29</v>
      </c>
      <c r="AA2078" s="16">
        <v>28</v>
      </c>
      <c r="AB2078" s="16" t="s">
        <v>455</v>
      </c>
      <c r="AC2078" s="16" t="s">
        <v>455</v>
      </c>
      <c r="AD2078" s="16" t="s">
        <v>455</v>
      </c>
    </row>
    <row r="2079" spans="1:30" s="16" customFormat="1" ht="14.25" customHeight="1">
      <c r="A2079" s="16">
        <v>6276</v>
      </c>
      <c r="B2079" s="16">
        <v>6276</v>
      </c>
      <c r="C2079" s="3">
        <v>41411</v>
      </c>
      <c r="D2079" s="3">
        <v>41456</v>
      </c>
      <c r="E2079" s="16" t="s">
        <v>1307</v>
      </c>
      <c r="F2079" s="16" t="s">
        <v>14084</v>
      </c>
      <c r="G2079" s="16" t="s">
        <v>215</v>
      </c>
      <c r="H2079" s="16" t="s">
        <v>19863</v>
      </c>
      <c r="I2079" s="3">
        <v>41443</v>
      </c>
      <c r="J2079" s="16" t="s">
        <v>19169</v>
      </c>
      <c r="K2079" s="16" t="s">
        <v>19170</v>
      </c>
      <c r="L2079" s="16" t="s">
        <v>4221</v>
      </c>
      <c r="M2079" s="16" t="s">
        <v>19171</v>
      </c>
      <c r="N2079" s="16" t="s">
        <v>19864</v>
      </c>
      <c r="O2079" s="16" t="s">
        <v>12647</v>
      </c>
      <c r="P2079" s="3">
        <v>41444</v>
      </c>
      <c r="Q2079" s="28" t="s">
        <v>455</v>
      </c>
      <c r="R2079" s="16" t="s">
        <v>19865</v>
      </c>
      <c r="S2079" s="16" t="s">
        <v>19172</v>
      </c>
      <c r="T2079" s="16" t="s">
        <v>14834</v>
      </c>
      <c r="U2079" s="16" t="s">
        <v>17564</v>
      </c>
      <c r="V2079" s="16">
        <v>17</v>
      </c>
      <c r="W2079" s="16">
        <v>13</v>
      </c>
      <c r="X2079" s="16">
        <v>72</v>
      </c>
      <c r="Y2079" s="16">
        <v>44</v>
      </c>
      <c r="Z2079" s="16">
        <v>25</v>
      </c>
      <c r="AA2079" s="16">
        <v>90</v>
      </c>
      <c r="AB2079" s="16" t="s">
        <v>455</v>
      </c>
      <c r="AC2079" s="16" t="s">
        <v>455</v>
      </c>
      <c r="AD2079" s="16" t="s">
        <v>455</v>
      </c>
    </row>
    <row r="2080" spans="1:30" s="16" customFormat="1" ht="14.25" customHeight="1">
      <c r="A2080" s="16">
        <v>6283</v>
      </c>
      <c r="B2080" s="16">
        <v>6283</v>
      </c>
      <c r="C2080" s="3">
        <v>41411</v>
      </c>
      <c r="D2080" s="3">
        <v>41411</v>
      </c>
      <c r="E2080" s="16" t="s">
        <v>1307</v>
      </c>
      <c r="F2080" s="16" t="s">
        <v>14084</v>
      </c>
      <c r="G2080" s="16" t="s">
        <v>215</v>
      </c>
      <c r="H2080" s="16" t="s">
        <v>19866</v>
      </c>
      <c r="I2080" s="3">
        <v>41444</v>
      </c>
      <c r="J2080" s="16" t="s">
        <v>19173</v>
      </c>
      <c r="K2080" s="16" t="s">
        <v>19174</v>
      </c>
      <c r="L2080" s="16" t="s">
        <v>4221</v>
      </c>
      <c r="M2080" s="16" t="s">
        <v>19171</v>
      </c>
      <c r="N2080" s="16" t="s">
        <v>19867</v>
      </c>
      <c r="O2080" s="16" t="s">
        <v>12721</v>
      </c>
      <c r="P2080" s="3">
        <v>41444</v>
      </c>
      <c r="Q2080" s="28" t="s">
        <v>455</v>
      </c>
      <c r="R2080" s="16" t="s">
        <v>19868</v>
      </c>
      <c r="S2080" s="16" t="s">
        <v>19175</v>
      </c>
      <c r="T2080" s="16" t="s">
        <v>14834</v>
      </c>
      <c r="U2080" s="16" t="s">
        <v>17845</v>
      </c>
      <c r="V2080" s="16">
        <v>17</v>
      </c>
      <c r="W2080" s="16">
        <v>13</v>
      </c>
      <c r="X2080" s="16">
        <v>73</v>
      </c>
      <c r="Y2080" s="16">
        <v>44</v>
      </c>
      <c r="Z2080" s="16">
        <v>26</v>
      </c>
      <c r="AA2080" s="16">
        <v>40</v>
      </c>
      <c r="AB2080" s="16" t="s">
        <v>455</v>
      </c>
      <c r="AC2080" s="16" t="s">
        <v>455</v>
      </c>
      <c r="AD2080" s="16" t="s">
        <v>455</v>
      </c>
    </row>
    <row r="2081" spans="1:30" s="16" customFormat="1" ht="14.25" customHeight="1">
      <c r="A2081" s="16">
        <v>6288</v>
      </c>
      <c r="B2081" s="16">
        <v>6288</v>
      </c>
      <c r="C2081" s="3">
        <v>41411</v>
      </c>
      <c r="D2081" s="3">
        <v>41456</v>
      </c>
      <c r="E2081" s="16" t="s">
        <v>1307</v>
      </c>
      <c r="F2081" s="16" t="s">
        <v>1308</v>
      </c>
      <c r="G2081" s="16" t="s">
        <v>13934</v>
      </c>
      <c r="H2081" s="16" t="s">
        <v>20567</v>
      </c>
      <c r="I2081" s="3">
        <v>41452</v>
      </c>
      <c r="J2081" s="16" t="s">
        <v>19176</v>
      </c>
      <c r="K2081" s="16" t="s">
        <v>19177</v>
      </c>
      <c r="L2081" s="16" t="s">
        <v>19178</v>
      </c>
      <c r="M2081" s="16" t="s">
        <v>19179</v>
      </c>
      <c r="N2081" s="16" t="s">
        <v>20568</v>
      </c>
      <c r="O2081" s="16" t="s">
        <v>20569</v>
      </c>
      <c r="P2081" s="16">
        <v>41506</v>
      </c>
      <c r="Q2081" s="28" t="s">
        <v>455</v>
      </c>
      <c r="R2081" s="16" t="s">
        <v>20570</v>
      </c>
      <c r="S2081" s="16" t="s">
        <v>19180</v>
      </c>
      <c r="T2081" s="16" t="s">
        <v>14834</v>
      </c>
      <c r="U2081" s="16" t="s">
        <v>15044</v>
      </c>
      <c r="V2081" s="16">
        <v>16</v>
      </c>
      <c r="W2081" s="16">
        <v>22</v>
      </c>
      <c r="X2081" s="16">
        <v>44</v>
      </c>
      <c r="Y2081" s="16">
        <v>46</v>
      </c>
      <c r="Z2081" s="16">
        <v>53</v>
      </c>
      <c r="AA2081" s="16">
        <v>3</v>
      </c>
      <c r="AB2081" s="16" t="s">
        <v>455</v>
      </c>
      <c r="AC2081" s="16" t="s">
        <v>455</v>
      </c>
      <c r="AD2081" s="16" t="s">
        <v>455</v>
      </c>
    </row>
    <row r="2082" spans="1:30" s="16" customFormat="1" ht="14.25" customHeight="1">
      <c r="A2082" s="16">
        <v>6292</v>
      </c>
      <c r="B2082" s="16">
        <v>6292</v>
      </c>
      <c r="C2082" s="3">
        <v>41411</v>
      </c>
      <c r="D2082" s="3">
        <v>41411</v>
      </c>
      <c r="E2082" s="16" t="s">
        <v>1307</v>
      </c>
      <c r="F2082" s="16" t="s">
        <v>14084</v>
      </c>
      <c r="G2082" s="16" t="s">
        <v>215</v>
      </c>
      <c r="H2082" s="16" t="s">
        <v>19869</v>
      </c>
      <c r="I2082" s="3">
        <v>41444</v>
      </c>
      <c r="J2082" s="16" t="s">
        <v>19181</v>
      </c>
      <c r="K2082" s="16" t="s">
        <v>19182</v>
      </c>
      <c r="L2082" s="16" t="s">
        <v>4221</v>
      </c>
      <c r="M2082" s="16" t="s">
        <v>19171</v>
      </c>
      <c r="N2082" s="16" t="s">
        <v>19870</v>
      </c>
      <c r="O2082" s="16" t="s">
        <v>12721</v>
      </c>
      <c r="P2082" s="3">
        <v>41444</v>
      </c>
      <c r="Q2082" s="28" t="s">
        <v>455</v>
      </c>
      <c r="R2082" s="16" t="s">
        <v>19871</v>
      </c>
      <c r="S2082" s="16" t="s">
        <v>19183</v>
      </c>
      <c r="T2082" s="16" t="s">
        <v>14834</v>
      </c>
      <c r="U2082" s="16" t="s">
        <v>15400</v>
      </c>
      <c r="V2082" s="16">
        <v>17</v>
      </c>
      <c r="W2082" s="16">
        <v>11</v>
      </c>
      <c r="X2082" s="16">
        <v>8</v>
      </c>
      <c r="Y2082" s="16">
        <v>44</v>
      </c>
      <c r="Z2082" s="16">
        <v>18</v>
      </c>
      <c r="AA2082" s="16">
        <v>70</v>
      </c>
      <c r="AB2082" s="16" t="s">
        <v>455</v>
      </c>
      <c r="AC2082" s="16" t="s">
        <v>455</v>
      </c>
      <c r="AD2082" s="16" t="s">
        <v>455</v>
      </c>
    </row>
    <row r="2083" spans="1:30" s="16" customFormat="1" ht="14.25" customHeight="1">
      <c r="A2083" s="16">
        <v>6328</v>
      </c>
      <c r="B2083" s="16">
        <v>6328</v>
      </c>
      <c r="C2083" s="3">
        <v>41411</v>
      </c>
      <c r="D2083" s="3">
        <v>41456</v>
      </c>
      <c r="E2083" s="16" t="s">
        <v>1316</v>
      </c>
      <c r="F2083" s="16" t="s">
        <v>1308</v>
      </c>
      <c r="G2083" s="16" t="s">
        <v>13660</v>
      </c>
      <c r="H2083" s="16" t="s">
        <v>455</v>
      </c>
      <c r="I2083" s="16" t="s">
        <v>455</v>
      </c>
      <c r="J2083" s="16" t="s">
        <v>16130</v>
      </c>
      <c r="K2083" s="16" t="s">
        <v>19184</v>
      </c>
      <c r="L2083" s="16" t="s">
        <v>16132</v>
      </c>
      <c r="M2083" s="16" t="s">
        <v>16133</v>
      </c>
      <c r="N2083" s="16" t="s">
        <v>455</v>
      </c>
      <c r="O2083" s="16" t="s">
        <v>455</v>
      </c>
      <c r="P2083" s="16" t="s">
        <v>455</v>
      </c>
      <c r="Q2083" s="28" t="s">
        <v>20245</v>
      </c>
      <c r="R2083" s="16" t="s">
        <v>455</v>
      </c>
      <c r="S2083" s="16" t="s">
        <v>19185</v>
      </c>
      <c r="T2083" s="16" t="s">
        <v>14834</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4.25" customHeight="1">
      <c r="A2084" s="16">
        <v>6423</v>
      </c>
      <c r="B2084" s="16">
        <v>6423</v>
      </c>
      <c r="C2084" s="3">
        <v>41411</v>
      </c>
      <c r="D2084" s="3">
        <v>41456</v>
      </c>
      <c r="E2084" s="16" t="s">
        <v>1307</v>
      </c>
      <c r="F2084" s="16" t="s">
        <v>1308</v>
      </c>
      <c r="G2084" s="16" t="s">
        <v>13856</v>
      </c>
      <c r="H2084" s="16" t="s">
        <v>19596</v>
      </c>
      <c r="I2084" s="3">
        <v>41451</v>
      </c>
      <c r="J2084" s="16" t="s">
        <v>19186</v>
      </c>
      <c r="K2084" s="16" t="s">
        <v>19187</v>
      </c>
      <c r="L2084" s="16" t="s">
        <v>19188</v>
      </c>
      <c r="M2084" s="16" t="s">
        <v>19189</v>
      </c>
      <c r="N2084" s="16" t="s">
        <v>19662</v>
      </c>
      <c r="O2084" s="16" t="s">
        <v>4593</v>
      </c>
      <c r="P2084" s="3">
        <v>41437</v>
      </c>
      <c r="Q2084" s="28" t="s">
        <v>455</v>
      </c>
      <c r="R2084" s="16" t="s">
        <v>19575</v>
      </c>
      <c r="S2084" s="16" t="s">
        <v>19190</v>
      </c>
      <c r="T2084" s="16" t="s">
        <v>14834</v>
      </c>
      <c r="U2084" s="16" t="s">
        <v>15044</v>
      </c>
      <c r="V2084" s="16">
        <v>20</v>
      </c>
      <c r="W2084" s="16">
        <v>23</v>
      </c>
      <c r="X2084" s="16">
        <v>13</v>
      </c>
      <c r="Y2084" s="16">
        <v>44</v>
      </c>
      <c r="Z2084" s="16">
        <v>13</v>
      </c>
      <c r="AA2084" s="16">
        <v>98</v>
      </c>
      <c r="AB2084" s="16" t="s">
        <v>455</v>
      </c>
      <c r="AC2084" s="16" t="s">
        <v>455</v>
      </c>
      <c r="AD2084" s="16" t="s">
        <v>455</v>
      </c>
    </row>
    <row r="2085" spans="1:30" s="16" customFormat="1" ht="14.25" customHeight="1">
      <c r="A2085" s="16" t="s">
        <v>19425</v>
      </c>
      <c r="B2085" s="16">
        <v>6862</v>
      </c>
      <c r="C2085" s="3">
        <v>41411</v>
      </c>
      <c r="D2085" s="3">
        <v>41456</v>
      </c>
      <c r="E2085" s="16" t="s">
        <v>1454</v>
      </c>
      <c r="F2085" s="16" t="s">
        <v>14084</v>
      </c>
      <c r="G2085" s="16" t="s">
        <v>1544</v>
      </c>
      <c r="H2085" s="16" t="s">
        <v>455</v>
      </c>
      <c r="I2085" s="16" t="s">
        <v>455</v>
      </c>
      <c r="J2085" s="16" t="s">
        <v>19191</v>
      </c>
      <c r="K2085" s="16" t="s">
        <v>19192</v>
      </c>
      <c r="L2085" s="16" t="s">
        <v>19193</v>
      </c>
      <c r="M2085" s="16" t="s">
        <v>19194</v>
      </c>
      <c r="N2085" s="16" t="s">
        <v>455</v>
      </c>
      <c r="O2085" s="16" t="s">
        <v>455</v>
      </c>
      <c r="P2085" s="16" t="s">
        <v>455</v>
      </c>
      <c r="Q2085" s="16" t="s">
        <v>19426</v>
      </c>
      <c r="R2085" s="16" t="s">
        <v>455</v>
      </c>
      <c r="S2085" s="16" t="s">
        <v>19195</v>
      </c>
      <c r="T2085" s="16" t="s">
        <v>14834</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4.25" customHeight="1">
      <c r="A2086" s="16">
        <v>6896</v>
      </c>
      <c r="B2086" s="16">
        <v>6896</v>
      </c>
      <c r="C2086" s="3">
        <v>41428</v>
      </c>
      <c r="D2086" s="3">
        <v>41474</v>
      </c>
      <c r="E2086" s="16" t="s">
        <v>1307</v>
      </c>
      <c r="F2086" s="16" t="s">
        <v>14084</v>
      </c>
      <c r="G2086" s="16" t="s">
        <v>1661</v>
      </c>
      <c r="H2086" s="16" t="s">
        <v>20571</v>
      </c>
      <c r="I2086" s="16">
        <v>41500</v>
      </c>
      <c r="J2086" s="16" t="s">
        <v>19191</v>
      </c>
      <c r="K2086" s="16" t="s">
        <v>19548</v>
      </c>
      <c r="L2086" s="16" t="s">
        <v>19193</v>
      </c>
      <c r="M2086" s="16" t="s">
        <v>19194</v>
      </c>
      <c r="N2086" s="16" t="s">
        <v>20572</v>
      </c>
      <c r="O2086" s="16" t="s">
        <v>20573</v>
      </c>
      <c r="P2086" s="3">
        <v>41500</v>
      </c>
      <c r="Q2086" s="28" t="s">
        <v>20456</v>
      </c>
      <c r="R2086" s="16" t="s">
        <v>20574</v>
      </c>
      <c r="S2086" s="16" t="s">
        <v>19195</v>
      </c>
      <c r="T2086" s="16" t="s">
        <v>14834</v>
      </c>
      <c r="U2086" s="16" t="s">
        <v>15044</v>
      </c>
      <c r="V2086" s="16">
        <v>19</v>
      </c>
      <c r="W2086" s="16">
        <v>37</v>
      </c>
      <c r="X2086" s="16">
        <v>36</v>
      </c>
      <c r="Y2086" s="16">
        <v>43</v>
      </c>
      <c r="Z2086" s="16">
        <v>13</v>
      </c>
      <c r="AA2086" s="16">
        <v>47</v>
      </c>
      <c r="AB2086" s="16" t="s">
        <v>455</v>
      </c>
      <c r="AC2086" s="16" t="s">
        <v>455</v>
      </c>
      <c r="AD2086" s="16" t="s">
        <v>455</v>
      </c>
    </row>
    <row r="2087" spans="1:30" s="16" customFormat="1" ht="14.25" customHeight="1">
      <c r="A2087" s="16">
        <v>7155</v>
      </c>
      <c r="B2087" s="16">
        <v>7155</v>
      </c>
      <c r="C2087" s="3">
        <v>41442</v>
      </c>
      <c r="D2087" s="3">
        <v>41487</v>
      </c>
      <c r="E2087" s="16" t="s">
        <v>1307</v>
      </c>
      <c r="F2087" s="16" t="s">
        <v>1308</v>
      </c>
      <c r="G2087" s="16" t="s">
        <v>2044</v>
      </c>
      <c r="H2087" s="16" t="s">
        <v>20040</v>
      </c>
      <c r="I2087" s="3">
        <v>41451</v>
      </c>
      <c r="J2087" s="16" t="s">
        <v>19732</v>
      </c>
      <c r="K2087" s="16" t="s">
        <v>19733</v>
      </c>
      <c r="L2087" s="16" t="s">
        <v>4442</v>
      </c>
      <c r="M2087" s="16" t="s">
        <v>19734</v>
      </c>
      <c r="N2087" s="16" t="s">
        <v>20041</v>
      </c>
      <c r="O2087" s="16" t="s">
        <v>20042</v>
      </c>
      <c r="P2087" s="3">
        <v>41452</v>
      </c>
      <c r="Q2087" s="28" t="s">
        <v>455</v>
      </c>
      <c r="R2087" s="16" t="s">
        <v>20043</v>
      </c>
      <c r="S2087" s="16" t="s">
        <v>19735</v>
      </c>
      <c r="T2087" s="16" t="s">
        <v>14834</v>
      </c>
      <c r="U2087" s="16" t="s">
        <v>20044</v>
      </c>
      <c r="V2087" s="16">
        <v>21</v>
      </c>
      <c r="W2087" s="16">
        <v>7</v>
      </c>
      <c r="X2087" s="16">
        <v>58</v>
      </c>
      <c r="Y2087" s="16">
        <v>42</v>
      </c>
      <c r="Z2087" s="16">
        <v>22</v>
      </c>
      <c r="AA2087" s="16">
        <v>30</v>
      </c>
      <c r="AB2087" s="16" t="s">
        <v>455</v>
      </c>
      <c r="AC2087" s="16" t="s">
        <v>455</v>
      </c>
      <c r="AD2087" s="16" t="s">
        <v>455</v>
      </c>
    </row>
    <row r="2088" spans="1:30" s="16" customFormat="1" ht="14.25" customHeight="1">
      <c r="A2088" s="16">
        <v>6878</v>
      </c>
      <c r="B2088" s="16">
        <v>6878</v>
      </c>
      <c r="C2088" s="3">
        <v>41442</v>
      </c>
      <c r="D2088" s="3">
        <v>41487</v>
      </c>
      <c r="E2088" s="16" t="s">
        <v>1307</v>
      </c>
      <c r="F2088" s="16" t="s">
        <v>14084</v>
      </c>
      <c r="G2088" s="16" t="s">
        <v>8683</v>
      </c>
      <c r="H2088" s="16" t="s">
        <v>20158</v>
      </c>
      <c r="I2088" s="3">
        <v>41453</v>
      </c>
      <c r="J2088" s="16" t="s">
        <v>19736</v>
      </c>
      <c r="K2088" s="16" t="s">
        <v>19737</v>
      </c>
      <c r="L2088" s="16" t="s">
        <v>8686</v>
      </c>
      <c r="M2088" s="16" t="s">
        <v>19738</v>
      </c>
      <c r="N2088" s="16" t="s">
        <v>20159</v>
      </c>
      <c r="O2088" s="16" t="s">
        <v>14581</v>
      </c>
      <c r="P2088" s="3">
        <v>41457</v>
      </c>
      <c r="Q2088" s="28" t="s">
        <v>455</v>
      </c>
      <c r="R2088" s="16" t="s">
        <v>20160</v>
      </c>
      <c r="S2088" s="16" t="s">
        <v>19739</v>
      </c>
      <c r="T2088" s="16" t="s">
        <v>14834</v>
      </c>
      <c r="U2088" s="16" t="s">
        <v>14926</v>
      </c>
      <c r="V2088" s="16">
        <v>21</v>
      </c>
      <c r="W2088" s="16">
        <v>16</v>
      </c>
      <c r="X2088" s="16">
        <v>0</v>
      </c>
      <c r="Y2088" s="16">
        <v>43</v>
      </c>
      <c r="Z2088" s="16">
        <v>10</v>
      </c>
      <c r="AA2088" s="16">
        <v>7</v>
      </c>
      <c r="AB2088" s="16" t="s">
        <v>455</v>
      </c>
      <c r="AC2088" s="16" t="s">
        <v>455</v>
      </c>
      <c r="AD2088" s="16" t="s">
        <v>455</v>
      </c>
    </row>
    <row r="2089" spans="1:30" ht="14.25" customHeight="1">
      <c r="A2089" s="16">
        <v>6098</v>
      </c>
      <c r="B2089" s="16">
        <v>6098</v>
      </c>
      <c r="C2089" s="3">
        <v>41446</v>
      </c>
      <c r="D2089" s="3">
        <v>41491</v>
      </c>
      <c r="E2089" s="16" t="s">
        <v>1307</v>
      </c>
      <c r="F2089" s="16" t="s">
        <v>14084</v>
      </c>
      <c r="G2089" s="16" t="s">
        <v>13811</v>
      </c>
      <c r="H2089" s="16" t="s">
        <v>20045</v>
      </c>
      <c r="I2089" s="3">
        <v>41452</v>
      </c>
      <c r="J2089" s="16" t="s">
        <v>19872</v>
      </c>
      <c r="K2089" s="16" t="s">
        <v>19873</v>
      </c>
      <c r="L2089" s="16" t="s">
        <v>18998</v>
      </c>
      <c r="M2089" s="16" t="s">
        <v>19874</v>
      </c>
      <c r="N2089" s="16" t="s">
        <v>20161</v>
      </c>
      <c r="O2089" s="16" t="s">
        <v>14581</v>
      </c>
      <c r="P2089" s="3">
        <v>41452</v>
      </c>
      <c r="Q2089" s="16" t="s">
        <v>4085</v>
      </c>
      <c r="R2089" s="16" t="s">
        <v>20046</v>
      </c>
      <c r="S2089" s="16" t="s">
        <v>19875</v>
      </c>
      <c r="T2089" s="16" t="s">
        <v>14834</v>
      </c>
      <c r="U2089" s="16" t="s">
        <v>17564</v>
      </c>
      <c r="V2089" s="16">
        <v>21</v>
      </c>
      <c r="W2089" s="16">
        <v>51</v>
      </c>
      <c r="X2089" s="16">
        <v>88</v>
      </c>
      <c r="Y2089" s="16">
        <v>42</v>
      </c>
      <c r="Z2089" s="16">
        <v>59</v>
      </c>
      <c r="AA2089" s="16">
        <v>75</v>
      </c>
    </row>
    <row r="2090" spans="1:30" ht="14.25" customHeight="1">
      <c r="A2090">
        <v>7636</v>
      </c>
      <c r="B2090">
        <v>7636</v>
      </c>
      <c r="C2090" s="3">
        <v>41460</v>
      </c>
      <c r="D2090">
        <v>41505</v>
      </c>
      <c r="E2090" t="s">
        <v>1316</v>
      </c>
      <c r="F2090" t="s">
        <v>1540</v>
      </c>
      <c r="G2090" t="s">
        <v>167</v>
      </c>
      <c r="H2090" s="16" t="s">
        <v>455</v>
      </c>
      <c r="I2090" s="16" t="s">
        <v>455</v>
      </c>
      <c r="J2090" t="s">
        <v>20246</v>
      </c>
      <c r="K2090" t="s">
        <v>20247</v>
      </c>
      <c r="L2090" t="s">
        <v>17361</v>
      </c>
      <c r="M2090" t="s">
        <v>20248</v>
      </c>
      <c r="N2090" s="16" t="s">
        <v>455</v>
      </c>
      <c r="O2090" s="16" t="s">
        <v>455</v>
      </c>
      <c r="P2090" s="16" t="s">
        <v>455</v>
      </c>
      <c r="Q2090" t="s">
        <v>20249</v>
      </c>
      <c r="R2090" s="16" t="s">
        <v>455</v>
      </c>
      <c r="S2090" t="s">
        <v>17994</v>
      </c>
      <c r="T2090" t="s">
        <v>14834</v>
      </c>
      <c r="U2090" s="16" t="s">
        <v>455</v>
      </c>
      <c r="V2090" s="207" t="s">
        <v>455</v>
      </c>
      <c r="W2090" s="16" t="s">
        <v>455</v>
      </c>
      <c r="X2090" s="16" t="s">
        <v>455</v>
      </c>
      <c r="Y2090" s="16" t="s">
        <v>455</v>
      </c>
      <c r="Z2090" s="16" t="s">
        <v>455</v>
      </c>
      <c r="AA2090" s="16" t="s">
        <v>455</v>
      </c>
    </row>
    <row r="2091" spans="1:30" ht="14.25" customHeight="1">
      <c r="A2091">
        <v>7603</v>
      </c>
      <c r="B2091">
        <v>7603</v>
      </c>
      <c r="C2091" s="3">
        <v>41466</v>
      </c>
      <c r="D2091">
        <v>41496</v>
      </c>
      <c r="E2091" t="s">
        <v>1316</v>
      </c>
      <c r="F2091" t="s">
        <v>1540</v>
      </c>
      <c r="G2091" t="s">
        <v>116</v>
      </c>
      <c r="H2091" s="16" t="s">
        <v>455</v>
      </c>
      <c r="I2091" s="16" t="s">
        <v>455</v>
      </c>
      <c r="J2091" t="s">
        <v>1519</v>
      </c>
      <c r="K2091" t="s">
        <v>20309</v>
      </c>
      <c r="L2091" t="s">
        <v>4262</v>
      </c>
      <c r="M2091" t="s">
        <v>20310</v>
      </c>
      <c r="N2091" s="16" t="s">
        <v>455</v>
      </c>
      <c r="O2091" s="16" t="s">
        <v>455</v>
      </c>
      <c r="P2091" s="16" t="s">
        <v>455</v>
      </c>
      <c r="Q2091" t="s">
        <v>20575</v>
      </c>
      <c r="R2091" s="16" t="s">
        <v>455</v>
      </c>
      <c r="S2091" t="s">
        <v>9591</v>
      </c>
      <c r="T2091" t="s">
        <v>14834</v>
      </c>
      <c r="U2091" s="16" t="s">
        <v>455</v>
      </c>
      <c r="V2091" s="207" t="s">
        <v>455</v>
      </c>
      <c r="W2091" s="16" t="s">
        <v>455</v>
      </c>
      <c r="X2091" s="16" t="s">
        <v>455</v>
      </c>
      <c r="Y2091" s="16" t="s">
        <v>455</v>
      </c>
      <c r="Z2091" s="16" t="s">
        <v>455</v>
      </c>
      <c r="AA2091" s="16" t="s">
        <v>455</v>
      </c>
    </row>
    <row r="2092" spans="1:30" ht="14.25" customHeight="1">
      <c r="A2092">
        <v>7604</v>
      </c>
      <c r="B2092">
        <v>7604</v>
      </c>
      <c r="C2092" s="3">
        <v>41466</v>
      </c>
      <c r="D2092">
        <v>41496</v>
      </c>
      <c r="E2092" t="s">
        <v>1316</v>
      </c>
      <c r="F2092" t="s">
        <v>1540</v>
      </c>
      <c r="G2092" t="s">
        <v>116</v>
      </c>
      <c r="H2092" s="16" t="s">
        <v>455</v>
      </c>
      <c r="I2092" s="16" t="s">
        <v>455</v>
      </c>
      <c r="J2092" t="s">
        <v>2208</v>
      </c>
      <c r="K2092" t="s">
        <v>20311</v>
      </c>
      <c r="L2092" t="s">
        <v>4457</v>
      </c>
      <c r="M2092" t="s">
        <v>2210</v>
      </c>
      <c r="N2092" s="16" t="s">
        <v>455</v>
      </c>
      <c r="O2092" s="16" t="s">
        <v>455</v>
      </c>
      <c r="P2092" s="16" t="s">
        <v>455</v>
      </c>
      <c r="Q2092" t="s">
        <v>20576</v>
      </c>
      <c r="R2092" s="16" t="s">
        <v>455</v>
      </c>
      <c r="S2092" t="s">
        <v>9871</v>
      </c>
      <c r="T2092" t="s">
        <v>14834</v>
      </c>
      <c r="U2092" s="16" t="s">
        <v>455</v>
      </c>
      <c r="V2092" s="207" t="s">
        <v>455</v>
      </c>
      <c r="W2092" s="16" t="s">
        <v>455</v>
      </c>
      <c r="X2092" s="16" t="s">
        <v>455</v>
      </c>
      <c r="Y2092" s="16" t="s">
        <v>455</v>
      </c>
      <c r="Z2092" s="16" t="s">
        <v>455</v>
      </c>
      <c r="AA2092" s="16" t="s">
        <v>455</v>
      </c>
    </row>
    <row r="2093" spans="1:30" ht="14.25" customHeight="1">
      <c r="A2093">
        <v>6540</v>
      </c>
      <c r="B2093">
        <v>6540</v>
      </c>
      <c r="C2093" s="3">
        <v>41495</v>
      </c>
      <c r="D2093">
        <v>41540</v>
      </c>
      <c r="E2093" t="s">
        <v>1307</v>
      </c>
      <c r="F2093" t="s">
        <v>1540</v>
      </c>
      <c r="G2093" t="s">
        <v>1531</v>
      </c>
      <c r="H2093" s="16" t="s">
        <v>20577</v>
      </c>
      <c r="I2093" s="16">
        <v>41499</v>
      </c>
      <c r="J2093" t="s">
        <v>20554</v>
      </c>
      <c r="K2093" t="s">
        <v>20555</v>
      </c>
      <c r="L2093" t="s">
        <v>20556</v>
      </c>
      <c r="M2093" t="s">
        <v>20557</v>
      </c>
      <c r="N2093" s="16" t="s">
        <v>20578</v>
      </c>
      <c r="O2093" s="16" t="s">
        <v>20579</v>
      </c>
      <c r="P2093" s="16">
        <v>41507</v>
      </c>
      <c r="Q2093" s="16" t="s">
        <v>455</v>
      </c>
      <c r="R2093" s="16" t="s">
        <v>20580</v>
      </c>
      <c r="S2093" t="s">
        <v>20558</v>
      </c>
      <c r="T2093" t="s">
        <v>14834</v>
      </c>
      <c r="U2093" s="16" t="s">
        <v>18318</v>
      </c>
      <c r="V2093" s="207">
        <v>19</v>
      </c>
      <c r="W2093" s="16">
        <v>55</v>
      </c>
      <c r="X2093" s="16">
        <v>27</v>
      </c>
      <c r="Y2093" s="16">
        <v>43</v>
      </c>
      <c r="Z2093" s="16">
        <v>56</v>
      </c>
      <c r="AA2093" s="16">
        <v>25</v>
      </c>
    </row>
    <row r="2094" spans="1:30" ht="14.25" customHeight="1">
      <c r="A2094">
        <v>6722</v>
      </c>
      <c r="B2094">
        <v>6722</v>
      </c>
      <c r="C2094" s="3">
        <v>41495</v>
      </c>
      <c r="D2094">
        <v>41540</v>
      </c>
      <c r="E2094" t="s">
        <v>1307</v>
      </c>
      <c r="F2094" t="s">
        <v>1540</v>
      </c>
      <c r="G2094" t="s">
        <v>1531</v>
      </c>
      <c r="H2094" s="16" t="s">
        <v>20623</v>
      </c>
      <c r="I2094" s="16">
        <v>41515</v>
      </c>
      <c r="J2094" t="s">
        <v>20559</v>
      </c>
      <c r="K2094" t="s">
        <v>20560</v>
      </c>
      <c r="L2094" t="s">
        <v>20561</v>
      </c>
      <c r="M2094">
        <v>39160027</v>
      </c>
      <c r="N2094" s="16" t="s">
        <v>20624</v>
      </c>
      <c r="O2094" s="16" t="s">
        <v>5053</v>
      </c>
      <c r="P2094" s="16">
        <v>41515</v>
      </c>
      <c r="Q2094" s="16" t="s">
        <v>455</v>
      </c>
      <c r="R2094" s="16" t="s">
        <v>20398</v>
      </c>
      <c r="S2094" t="s">
        <v>20562</v>
      </c>
      <c r="T2094" t="s">
        <v>14834</v>
      </c>
      <c r="U2094" s="16" t="s">
        <v>15400</v>
      </c>
      <c r="V2094" s="207">
        <v>19</v>
      </c>
      <c r="W2094" s="16">
        <v>46</v>
      </c>
      <c r="X2094" s="16">
        <v>49</v>
      </c>
      <c r="Y2094" s="16">
        <v>43</v>
      </c>
      <c r="Z2094" s="16">
        <v>57</v>
      </c>
      <c r="AA2094" s="16">
        <v>13</v>
      </c>
    </row>
    <row r="2095" spans="1:30" ht="14.25" customHeight="1">
      <c r="A2095">
        <v>7806</v>
      </c>
      <c r="B2095">
        <v>7806</v>
      </c>
      <c r="C2095" s="3">
        <v>41492</v>
      </c>
      <c r="D2095">
        <v>41537</v>
      </c>
      <c r="E2095" t="s">
        <v>1316</v>
      </c>
      <c r="F2095" t="s">
        <v>14084</v>
      </c>
      <c r="G2095" t="s">
        <v>7014</v>
      </c>
      <c r="H2095" s="16" t="s">
        <v>455</v>
      </c>
      <c r="I2095" s="16" t="s">
        <v>455</v>
      </c>
      <c r="J2095" t="s">
        <v>7075</v>
      </c>
      <c r="K2095" t="s">
        <v>20581</v>
      </c>
      <c r="L2095" t="s">
        <v>7017</v>
      </c>
      <c r="M2095" t="s">
        <v>20582</v>
      </c>
      <c r="N2095" s="16" t="s">
        <v>455</v>
      </c>
      <c r="O2095" s="16" t="s">
        <v>455</v>
      </c>
      <c r="P2095" s="16" t="s">
        <v>455</v>
      </c>
      <c r="Q2095" t="s">
        <v>20583</v>
      </c>
      <c r="R2095" s="16" t="s">
        <v>455</v>
      </c>
      <c r="S2095" t="s">
        <v>11350</v>
      </c>
      <c r="T2095" t="s">
        <v>14834</v>
      </c>
      <c r="U2095" s="16" t="s">
        <v>455</v>
      </c>
      <c r="V2095" s="207" t="s">
        <v>455</v>
      </c>
      <c r="W2095" s="16" t="s">
        <v>455</v>
      </c>
      <c r="X2095" s="16" t="s">
        <v>455</v>
      </c>
      <c r="Y2095" s="16" t="s">
        <v>455</v>
      </c>
      <c r="Z2095" s="16" t="s">
        <v>455</v>
      </c>
      <c r="AA2095" s="16" t="s">
        <v>455</v>
      </c>
    </row>
    <row r="2096" spans="1:30" ht="14.25" customHeight="1">
      <c r="A2096">
        <v>7805</v>
      </c>
      <c r="B2096">
        <v>7805</v>
      </c>
      <c r="C2096" s="3">
        <v>41492</v>
      </c>
      <c r="D2096">
        <v>41537</v>
      </c>
      <c r="E2096" t="s">
        <v>1370</v>
      </c>
      <c r="F2096" t="s">
        <v>14084</v>
      </c>
      <c r="G2096" t="s">
        <v>7014</v>
      </c>
      <c r="H2096" s="16" t="s">
        <v>20603</v>
      </c>
      <c r="I2096" s="16">
        <v>41506</v>
      </c>
      <c r="J2096" t="s">
        <v>7075</v>
      </c>
      <c r="K2096" t="s">
        <v>20584</v>
      </c>
      <c r="L2096" t="s">
        <v>7017</v>
      </c>
      <c r="M2096" t="s">
        <v>20582</v>
      </c>
      <c r="N2096" s="16" t="s">
        <v>20604</v>
      </c>
      <c r="O2096" s="16" t="s">
        <v>12721</v>
      </c>
      <c r="P2096" s="16" t="s">
        <v>455</v>
      </c>
      <c r="Q2096" t="s">
        <v>20585</v>
      </c>
      <c r="R2096" s="16" t="s">
        <v>11949</v>
      </c>
      <c r="S2096" t="s">
        <v>11350</v>
      </c>
      <c r="T2096" t="s">
        <v>14834</v>
      </c>
      <c r="U2096" s="16" t="s">
        <v>455</v>
      </c>
      <c r="V2096" s="207">
        <v>21</v>
      </c>
      <c r="W2096" s="16">
        <v>32</v>
      </c>
      <c r="X2096" s="16">
        <v>42</v>
      </c>
      <c r="Y2096" s="16">
        <v>45</v>
      </c>
      <c r="Z2096" s="16">
        <v>44</v>
      </c>
      <c r="AA2096" s="16">
        <v>5</v>
      </c>
    </row>
    <row r="2097" spans="1:27" ht="14.25" customHeight="1">
      <c r="A2097">
        <v>8558</v>
      </c>
      <c r="B2097">
        <v>8558</v>
      </c>
      <c r="C2097" s="3">
        <v>41577</v>
      </c>
      <c r="D2097">
        <v>41622</v>
      </c>
      <c r="E2097" t="s">
        <v>1316</v>
      </c>
      <c r="F2097" t="s">
        <v>1540</v>
      </c>
      <c r="G2097" t="s">
        <v>116</v>
      </c>
      <c r="H2097" s="16" t="s">
        <v>455</v>
      </c>
      <c r="I2097" s="16" t="s">
        <v>455</v>
      </c>
      <c r="J2097" t="s">
        <v>1519</v>
      </c>
      <c r="K2097" t="s">
        <v>20833</v>
      </c>
      <c r="L2097" t="s">
        <v>4262</v>
      </c>
      <c r="M2097" t="s">
        <v>20834</v>
      </c>
      <c r="N2097" s="16" t="s">
        <v>455</v>
      </c>
      <c r="O2097" s="16" t="s">
        <v>455</v>
      </c>
      <c r="P2097" s="16" t="s">
        <v>455</v>
      </c>
      <c r="Q2097" t="s">
        <v>22750</v>
      </c>
      <c r="R2097" s="16" t="s">
        <v>455</v>
      </c>
      <c r="S2097" t="s">
        <v>9590</v>
      </c>
      <c r="T2097" t="s">
        <v>14834</v>
      </c>
      <c r="U2097" s="16" t="s">
        <v>455</v>
      </c>
      <c r="V2097" s="207" t="s">
        <v>455</v>
      </c>
      <c r="W2097" s="16" t="s">
        <v>455</v>
      </c>
      <c r="X2097" s="16" t="s">
        <v>455</v>
      </c>
      <c r="Y2097" s="16" t="s">
        <v>455</v>
      </c>
      <c r="Z2097" s="16" t="s">
        <v>455</v>
      </c>
      <c r="AA2097" s="16" t="s">
        <v>455</v>
      </c>
    </row>
    <row r="2098" spans="1:27" ht="14.25" customHeight="1">
      <c r="A2098">
        <v>8542</v>
      </c>
      <c r="B2098">
        <v>8542</v>
      </c>
      <c r="C2098" s="3">
        <v>41578</v>
      </c>
      <c r="D2098">
        <v>41623</v>
      </c>
      <c r="E2098" t="s">
        <v>1316</v>
      </c>
      <c r="F2098" t="s">
        <v>1540</v>
      </c>
      <c r="G2098" t="s">
        <v>171</v>
      </c>
      <c r="H2098" s="16" t="s">
        <v>455</v>
      </c>
      <c r="I2098" s="16" t="s">
        <v>455</v>
      </c>
      <c r="J2098" t="s">
        <v>20835</v>
      </c>
      <c r="K2098" t="s">
        <v>20836</v>
      </c>
      <c r="L2098" t="s">
        <v>5173</v>
      </c>
      <c r="M2098" t="s">
        <v>20837</v>
      </c>
      <c r="N2098" s="16" t="s">
        <v>455</v>
      </c>
      <c r="O2098" s="16" t="s">
        <v>455</v>
      </c>
      <c r="P2098" s="16" t="s">
        <v>455</v>
      </c>
      <c r="Q2098" t="s">
        <v>22751</v>
      </c>
      <c r="R2098" s="16" t="s">
        <v>455</v>
      </c>
      <c r="S2098" t="s">
        <v>10368</v>
      </c>
      <c r="T2098" t="s">
        <v>14834</v>
      </c>
      <c r="U2098" s="16" t="s">
        <v>455</v>
      </c>
      <c r="V2098" s="207" t="s">
        <v>455</v>
      </c>
      <c r="W2098" s="16" t="s">
        <v>455</v>
      </c>
      <c r="X2098" s="16" t="s">
        <v>455</v>
      </c>
      <c r="Y2098" s="16" t="s">
        <v>455</v>
      </c>
      <c r="Z2098" s="16" t="s">
        <v>455</v>
      </c>
      <c r="AA2098" s="16" t="s">
        <v>455</v>
      </c>
    </row>
    <row r="2099" spans="1:27" ht="14.25" customHeight="1">
      <c r="A2099" t="s">
        <v>20838</v>
      </c>
      <c r="B2099">
        <v>7958</v>
      </c>
      <c r="C2099" s="3">
        <v>41514</v>
      </c>
      <c r="D2099">
        <v>41559</v>
      </c>
      <c r="E2099" t="s">
        <v>1454</v>
      </c>
      <c r="F2099" t="s">
        <v>1540</v>
      </c>
      <c r="G2099" t="s">
        <v>1531</v>
      </c>
      <c r="H2099" s="16" t="s">
        <v>455</v>
      </c>
      <c r="I2099" s="16" t="s">
        <v>455</v>
      </c>
      <c r="J2099" t="s">
        <v>20554</v>
      </c>
      <c r="K2099" t="s">
        <v>20839</v>
      </c>
      <c r="L2099" t="s">
        <v>20556</v>
      </c>
      <c r="M2099" t="s">
        <v>20840</v>
      </c>
      <c r="N2099" s="16" t="s">
        <v>455</v>
      </c>
      <c r="O2099" s="16" t="s">
        <v>455</v>
      </c>
      <c r="P2099" s="16" t="s">
        <v>455</v>
      </c>
      <c r="Q2099" t="s">
        <v>20841</v>
      </c>
      <c r="R2099" s="16" t="s">
        <v>455</v>
      </c>
      <c r="S2099" t="s">
        <v>20558</v>
      </c>
      <c r="T2099" t="s">
        <v>14834</v>
      </c>
      <c r="U2099" s="16" t="s">
        <v>455</v>
      </c>
      <c r="V2099" s="207" t="s">
        <v>455</v>
      </c>
      <c r="W2099" s="16" t="s">
        <v>455</v>
      </c>
      <c r="X2099" s="16" t="s">
        <v>455</v>
      </c>
      <c r="Y2099" s="16" t="s">
        <v>455</v>
      </c>
      <c r="Z2099" s="16" t="s">
        <v>455</v>
      </c>
      <c r="AA2099" s="16" t="s">
        <v>455</v>
      </c>
    </row>
    <row r="2100" spans="1:27" ht="14.25" customHeight="1">
      <c r="A2100">
        <v>8583</v>
      </c>
      <c r="B2100">
        <v>8583</v>
      </c>
      <c r="C2100" s="3">
        <v>41585</v>
      </c>
      <c r="D2100">
        <v>41630</v>
      </c>
      <c r="E2100" t="s">
        <v>1316</v>
      </c>
      <c r="F2100" t="s">
        <v>1540</v>
      </c>
      <c r="G2100" t="s">
        <v>1661</v>
      </c>
      <c r="H2100" s="16" t="s">
        <v>455</v>
      </c>
      <c r="I2100" s="16" t="s">
        <v>455</v>
      </c>
      <c r="J2100" t="s">
        <v>20855</v>
      </c>
      <c r="K2100" t="s">
        <v>20856</v>
      </c>
      <c r="L2100" t="s">
        <v>4307</v>
      </c>
      <c r="M2100" t="s">
        <v>20857</v>
      </c>
      <c r="N2100" s="16" t="s">
        <v>455</v>
      </c>
      <c r="O2100" s="16" t="s">
        <v>455</v>
      </c>
      <c r="P2100" s="16" t="s">
        <v>455</v>
      </c>
      <c r="Q2100" t="s">
        <v>22752</v>
      </c>
      <c r="R2100" s="16" t="s">
        <v>455</v>
      </c>
      <c r="S2100" t="s">
        <v>9642</v>
      </c>
      <c r="T2100" t="s">
        <v>14834</v>
      </c>
      <c r="U2100" s="16" t="s">
        <v>455</v>
      </c>
      <c r="V2100" s="207" t="s">
        <v>455</v>
      </c>
      <c r="W2100" s="16" t="s">
        <v>455</v>
      </c>
      <c r="X2100" s="16" t="s">
        <v>455</v>
      </c>
      <c r="Y2100" s="16" t="s">
        <v>455</v>
      </c>
      <c r="Z2100" s="16" t="s">
        <v>455</v>
      </c>
      <c r="AA2100" s="16" t="s">
        <v>455</v>
      </c>
    </row>
    <row r="2101" spans="1:27" ht="14.25" customHeight="1">
      <c r="A2101">
        <v>8683</v>
      </c>
      <c r="B2101">
        <v>8683</v>
      </c>
      <c r="C2101" s="3">
        <v>41596</v>
      </c>
      <c r="D2101">
        <v>41596</v>
      </c>
      <c r="E2101" t="s">
        <v>1316</v>
      </c>
      <c r="F2101" t="s">
        <v>1540</v>
      </c>
      <c r="G2101" t="s">
        <v>1701</v>
      </c>
      <c r="H2101" s="16" t="s">
        <v>455</v>
      </c>
      <c r="I2101" s="16" t="s">
        <v>455</v>
      </c>
      <c r="J2101" t="s">
        <v>1702</v>
      </c>
      <c r="K2101" t="s">
        <v>22680</v>
      </c>
      <c r="L2101" t="s">
        <v>4320</v>
      </c>
      <c r="M2101" t="s">
        <v>1703</v>
      </c>
      <c r="N2101" s="16" t="s">
        <v>455</v>
      </c>
      <c r="O2101" s="16" t="s">
        <v>455</v>
      </c>
      <c r="P2101" s="16" t="s">
        <v>455</v>
      </c>
      <c r="Q2101" t="s">
        <v>22753</v>
      </c>
      <c r="R2101" s="16" t="s">
        <v>455</v>
      </c>
      <c r="S2101" t="s">
        <v>9661</v>
      </c>
      <c r="T2101" t="s">
        <v>14834</v>
      </c>
      <c r="U2101" s="16" t="s">
        <v>455</v>
      </c>
      <c r="V2101" s="207" t="s">
        <v>455</v>
      </c>
      <c r="W2101" s="16" t="s">
        <v>455</v>
      </c>
      <c r="X2101" s="16" t="s">
        <v>455</v>
      </c>
      <c r="Y2101" s="16" t="s">
        <v>455</v>
      </c>
      <c r="Z2101" s="16" t="s">
        <v>455</v>
      </c>
      <c r="AA2101" s="16" t="s">
        <v>455</v>
      </c>
    </row>
    <row r="2102" spans="1:27" ht="14.25" customHeight="1">
      <c r="A2102">
        <v>8588</v>
      </c>
      <c r="B2102">
        <v>8588</v>
      </c>
      <c r="C2102" s="3">
        <v>41590</v>
      </c>
      <c r="D2102">
        <v>41635</v>
      </c>
      <c r="E2102" t="s">
        <v>1454</v>
      </c>
      <c r="F2102" t="s">
        <v>1540</v>
      </c>
      <c r="G2102" t="s">
        <v>168</v>
      </c>
      <c r="H2102" s="16" t="s">
        <v>455</v>
      </c>
      <c r="I2102" s="16" t="s">
        <v>455</v>
      </c>
      <c r="J2102" t="s">
        <v>12974</v>
      </c>
      <c r="K2102" t="s">
        <v>22681</v>
      </c>
      <c r="L2102" t="s">
        <v>4193</v>
      </c>
      <c r="M2102" t="s">
        <v>12976</v>
      </c>
      <c r="N2102" s="16" t="s">
        <v>455</v>
      </c>
      <c r="O2102" s="16" t="s">
        <v>455</v>
      </c>
      <c r="P2102" s="16" t="s">
        <v>455</v>
      </c>
      <c r="Q2102" s="28" t="s">
        <v>22682</v>
      </c>
      <c r="R2102" s="16" t="s">
        <v>455</v>
      </c>
      <c r="S2102" t="s">
        <v>12977</v>
      </c>
      <c r="T2102" t="s">
        <v>14834</v>
      </c>
      <c r="U2102" s="16" t="s">
        <v>455</v>
      </c>
      <c r="V2102" s="207" t="s">
        <v>455</v>
      </c>
      <c r="W2102" s="16" t="s">
        <v>455</v>
      </c>
      <c r="X2102" s="16" t="s">
        <v>455</v>
      </c>
      <c r="Y2102" s="16" t="s">
        <v>455</v>
      </c>
      <c r="Z2102" s="16" t="s">
        <v>455</v>
      </c>
      <c r="AA2102" s="16" t="s">
        <v>455</v>
      </c>
    </row>
    <row r="2103" spans="1:27" ht="14.25" customHeight="1">
      <c r="A2103">
        <v>8584</v>
      </c>
      <c r="B2103">
        <v>8584</v>
      </c>
      <c r="C2103" s="3">
        <v>41600</v>
      </c>
      <c r="D2103">
        <v>41645</v>
      </c>
      <c r="E2103" t="s">
        <v>1307</v>
      </c>
      <c r="F2103" t="s">
        <v>14084</v>
      </c>
      <c r="G2103" t="s">
        <v>13748</v>
      </c>
      <c r="H2103" s="16" t="s">
        <v>22710</v>
      </c>
      <c r="I2103" s="16">
        <v>41606</v>
      </c>
      <c r="J2103" t="s">
        <v>22692</v>
      </c>
      <c r="K2103" t="s">
        <v>22693</v>
      </c>
      <c r="L2103" t="s">
        <v>18745</v>
      </c>
      <c r="M2103" t="s">
        <v>22694</v>
      </c>
      <c r="N2103" s="16" t="s">
        <v>22711</v>
      </c>
      <c r="O2103" s="16" t="s">
        <v>11992</v>
      </c>
      <c r="P2103" s="16">
        <v>41606</v>
      </c>
      <c r="Q2103" s="16" t="s">
        <v>455</v>
      </c>
      <c r="R2103" s="16" t="s">
        <v>22712</v>
      </c>
      <c r="S2103" t="s">
        <v>22695</v>
      </c>
      <c r="T2103" t="s">
        <v>14834</v>
      </c>
      <c r="U2103" s="16" t="s">
        <v>14926</v>
      </c>
      <c r="V2103" s="207">
        <v>19</v>
      </c>
      <c r="W2103" s="16">
        <v>50</v>
      </c>
      <c r="X2103" s="16">
        <v>31</v>
      </c>
      <c r="Y2103" s="16">
        <v>42</v>
      </c>
      <c r="Z2103" s="16">
        <v>46</v>
      </c>
      <c r="AA2103" s="16">
        <v>41</v>
      </c>
    </row>
    <row r="2104" spans="1:27" ht="14.25" customHeight="1">
      <c r="A2104">
        <v>8708</v>
      </c>
      <c r="B2104">
        <v>8708</v>
      </c>
      <c r="C2104" s="3">
        <v>41603</v>
      </c>
      <c r="D2104">
        <v>41648</v>
      </c>
      <c r="E2104" t="s">
        <v>1454</v>
      </c>
      <c r="F2104" t="s">
        <v>1540</v>
      </c>
      <c r="G2104" t="s">
        <v>13786</v>
      </c>
      <c r="H2104" s="16" t="s">
        <v>455</v>
      </c>
      <c r="I2104" s="16" t="s">
        <v>455</v>
      </c>
      <c r="J2104" t="s">
        <v>22697</v>
      </c>
      <c r="K2104" t="s">
        <v>22698</v>
      </c>
      <c r="L2104" t="s">
        <v>18197</v>
      </c>
      <c r="M2104" t="s">
        <v>18210</v>
      </c>
      <c r="N2104" s="16" t="s">
        <v>455</v>
      </c>
      <c r="O2104" s="16" t="s">
        <v>455</v>
      </c>
      <c r="P2104" s="16" t="s">
        <v>455</v>
      </c>
      <c r="Q2104" t="s">
        <v>22699</v>
      </c>
      <c r="R2104" s="16" t="s">
        <v>455</v>
      </c>
      <c r="S2104" t="s">
        <v>17915</v>
      </c>
      <c r="T2104" t="s">
        <v>14834</v>
      </c>
      <c r="U2104" s="16" t="s">
        <v>455</v>
      </c>
      <c r="V2104" s="207" t="s">
        <v>455</v>
      </c>
      <c r="W2104" s="16" t="s">
        <v>455</v>
      </c>
      <c r="X2104" s="16" t="s">
        <v>455</v>
      </c>
      <c r="Y2104" s="16" t="s">
        <v>455</v>
      </c>
      <c r="Z2104" s="16" t="s">
        <v>455</v>
      </c>
      <c r="AA2104" s="16" t="s">
        <v>455</v>
      </c>
    </row>
    <row r="2105" spans="1:27" ht="14.25" customHeight="1">
      <c r="A2105">
        <v>8709</v>
      </c>
      <c r="B2105">
        <v>8709</v>
      </c>
      <c r="C2105" s="3">
        <v>41613</v>
      </c>
      <c r="D2105">
        <v>41658</v>
      </c>
      <c r="E2105" t="s">
        <v>1370</v>
      </c>
      <c r="F2105" t="s">
        <v>1540</v>
      </c>
      <c r="G2105" t="s">
        <v>13786</v>
      </c>
      <c r="H2105" s="16" t="s">
        <v>22754</v>
      </c>
      <c r="I2105" s="16">
        <v>41627</v>
      </c>
      <c r="J2105" t="s">
        <v>22725</v>
      </c>
      <c r="K2105" t="s">
        <v>22726</v>
      </c>
      <c r="L2105" t="s">
        <v>22727</v>
      </c>
      <c r="M2105" t="s">
        <v>22728</v>
      </c>
      <c r="N2105" s="16" t="s">
        <v>22755</v>
      </c>
      <c r="O2105" s="16" t="s">
        <v>22756</v>
      </c>
      <c r="P2105" s="16" t="s">
        <v>455</v>
      </c>
      <c r="Q2105" s="16" t="s">
        <v>455</v>
      </c>
      <c r="R2105" s="16" t="s">
        <v>19636</v>
      </c>
      <c r="S2105" t="s">
        <v>22729</v>
      </c>
      <c r="T2105" t="s">
        <v>14834</v>
      </c>
      <c r="U2105" s="16" t="s">
        <v>14926</v>
      </c>
      <c r="V2105" s="207">
        <v>17</v>
      </c>
      <c r="W2105" s="16">
        <v>51</v>
      </c>
      <c r="X2105" s="16">
        <v>26</v>
      </c>
      <c r="Y2105" s="16">
        <v>42</v>
      </c>
      <c r="Z2105" s="16">
        <v>51</v>
      </c>
      <c r="AA2105" s="16">
        <v>32</v>
      </c>
    </row>
    <row r="2106" spans="1:27" ht="14.25" customHeight="1">
      <c r="A2106">
        <v>8781</v>
      </c>
      <c r="B2106">
        <v>8781</v>
      </c>
      <c r="C2106" s="3">
        <v>41631</v>
      </c>
      <c r="D2106">
        <v>41676</v>
      </c>
      <c r="E2106" t="s">
        <v>1454</v>
      </c>
      <c r="F2106" t="s">
        <v>14084</v>
      </c>
      <c r="G2106" t="s">
        <v>13725</v>
      </c>
      <c r="H2106" s="16" t="s">
        <v>455</v>
      </c>
      <c r="I2106" s="16" t="s">
        <v>455</v>
      </c>
      <c r="J2106" t="s">
        <v>22757</v>
      </c>
      <c r="K2106" t="s">
        <v>22789</v>
      </c>
      <c r="L2106" t="s">
        <v>22758</v>
      </c>
      <c r="M2106" t="s">
        <v>22759</v>
      </c>
      <c r="N2106" s="16" t="s">
        <v>455</v>
      </c>
      <c r="O2106" s="16" t="s">
        <v>455</v>
      </c>
      <c r="P2106" s="16" t="s">
        <v>455</v>
      </c>
      <c r="Q2106" t="s">
        <v>22760</v>
      </c>
      <c r="R2106" s="16" t="s">
        <v>455</v>
      </c>
      <c r="S2106" t="s">
        <v>22761</v>
      </c>
      <c r="T2106" t="s">
        <v>14834</v>
      </c>
      <c r="U2106" s="16" t="s">
        <v>455</v>
      </c>
      <c r="V2106" s="207" t="s">
        <v>455</v>
      </c>
      <c r="W2106" s="16" t="s">
        <v>455</v>
      </c>
      <c r="X2106" s="16" t="s">
        <v>455</v>
      </c>
      <c r="Y2106" s="16" t="s">
        <v>455</v>
      </c>
      <c r="Z2106" s="16" t="s">
        <v>455</v>
      </c>
      <c r="AA2106" s="16" t="s">
        <v>455</v>
      </c>
    </row>
    <row r="2107" spans="1:27" ht="14.25" customHeight="1">
      <c r="A2107">
        <v>8782</v>
      </c>
      <c r="B2107">
        <v>8782</v>
      </c>
      <c r="C2107" s="3">
        <v>41631</v>
      </c>
      <c r="D2107">
        <v>41676</v>
      </c>
      <c r="E2107" t="s">
        <v>1454</v>
      </c>
      <c r="F2107" t="s">
        <v>14084</v>
      </c>
      <c r="G2107" t="s">
        <v>13725</v>
      </c>
      <c r="H2107" s="16" t="s">
        <v>455</v>
      </c>
      <c r="I2107" s="16" t="s">
        <v>455</v>
      </c>
      <c r="J2107" t="s">
        <v>22762</v>
      </c>
      <c r="K2107" t="s">
        <v>22790</v>
      </c>
      <c r="L2107" t="s">
        <v>22758</v>
      </c>
      <c r="M2107" t="s">
        <v>22763</v>
      </c>
      <c r="N2107" s="16" t="s">
        <v>455</v>
      </c>
      <c r="O2107" s="16" t="s">
        <v>455</v>
      </c>
      <c r="P2107" s="16" t="s">
        <v>455</v>
      </c>
      <c r="Q2107" t="s">
        <v>22764</v>
      </c>
      <c r="R2107" s="16" t="s">
        <v>455</v>
      </c>
      <c r="S2107" t="s">
        <v>22765</v>
      </c>
      <c r="T2107" t="s">
        <v>14834</v>
      </c>
      <c r="U2107" s="16" t="s">
        <v>455</v>
      </c>
      <c r="V2107" s="207" t="s">
        <v>455</v>
      </c>
      <c r="W2107" s="16" t="s">
        <v>455</v>
      </c>
      <c r="X2107" s="16" t="s">
        <v>455</v>
      </c>
      <c r="Y2107" s="16" t="s">
        <v>455</v>
      </c>
      <c r="Z2107" s="16" t="s">
        <v>455</v>
      </c>
      <c r="AA2107" s="16" t="s">
        <v>455</v>
      </c>
    </row>
    <row r="2108" spans="1:27" ht="14.25" customHeight="1">
      <c r="A2108">
        <v>8783</v>
      </c>
      <c r="B2108">
        <v>8783</v>
      </c>
      <c r="C2108" s="3">
        <v>41631</v>
      </c>
      <c r="D2108">
        <v>41676</v>
      </c>
      <c r="E2108" t="s">
        <v>1454</v>
      </c>
      <c r="F2108" t="s">
        <v>14084</v>
      </c>
      <c r="G2108" t="s">
        <v>13725</v>
      </c>
      <c r="H2108" s="16" t="s">
        <v>455</v>
      </c>
      <c r="I2108" s="16" t="s">
        <v>455</v>
      </c>
      <c r="J2108" t="s">
        <v>22766</v>
      </c>
      <c r="K2108" t="s">
        <v>22791</v>
      </c>
      <c r="L2108" t="s">
        <v>22758</v>
      </c>
      <c r="M2108" t="s">
        <v>22767</v>
      </c>
      <c r="N2108" s="16" t="s">
        <v>455</v>
      </c>
      <c r="O2108" s="16" t="s">
        <v>455</v>
      </c>
      <c r="P2108" s="16" t="s">
        <v>455</v>
      </c>
      <c r="Q2108" t="s">
        <v>22768</v>
      </c>
      <c r="R2108" s="16" t="s">
        <v>455</v>
      </c>
      <c r="S2108" t="s">
        <v>22769</v>
      </c>
      <c r="T2108" t="s">
        <v>14834</v>
      </c>
      <c r="U2108" s="16" t="s">
        <v>455</v>
      </c>
      <c r="V2108" s="207" t="s">
        <v>455</v>
      </c>
      <c r="W2108" s="16" t="s">
        <v>455</v>
      </c>
      <c r="X2108" s="16" t="s">
        <v>455</v>
      </c>
      <c r="Y2108" s="16" t="s">
        <v>455</v>
      </c>
      <c r="Z2108" s="16" t="s">
        <v>455</v>
      </c>
      <c r="AA2108" s="16" t="s">
        <v>455</v>
      </c>
    </row>
    <row r="2109" spans="1:27" ht="14.25" customHeight="1">
      <c r="A2109">
        <v>8784</v>
      </c>
      <c r="B2109">
        <v>8784</v>
      </c>
      <c r="C2109" s="3">
        <v>41631</v>
      </c>
      <c r="D2109">
        <v>41676</v>
      </c>
      <c r="E2109" t="s">
        <v>1454</v>
      </c>
      <c r="F2109" t="s">
        <v>14084</v>
      </c>
      <c r="G2109" t="s">
        <v>13725</v>
      </c>
      <c r="H2109" s="16" t="s">
        <v>455</v>
      </c>
      <c r="I2109" s="16" t="s">
        <v>455</v>
      </c>
      <c r="J2109" t="s">
        <v>22770</v>
      </c>
      <c r="K2109" t="s">
        <v>22792</v>
      </c>
      <c r="L2109" t="s">
        <v>22758</v>
      </c>
      <c r="M2109" t="s">
        <v>22771</v>
      </c>
      <c r="N2109" s="16" t="s">
        <v>455</v>
      </c>
      <c r="O2109" s="16" t="s">
        <v>455</v>
      </c>
      <c r="P2109" s="16" t="s">
        <v>455</v>
      </c>
      <c r="Q2109" t="s">
        <v>22772</v>
      </c>
      <c r="R2109" s="16" t="s">
        <v>455</v>
      </c>
      <c r="S2109" t="s">
        <v>22773</v>
      </c>
      <c r="T2109" t="s">
        <v>14834</v>
      </c>
      <c r="U2109" s="16" t="s">
        <v>455</v>
      </c>
      <c r="V2109" s="207" t="s">
        <v>455</v>
      </c>
      <c r="W2109" s="16" t="s">
        <v>455</v>
      </c>
      <c r="X2109" s="16" t="s">
        <v>455</v>
      </c>
      <c r="Y2109" s="16" t="s">
        <v>455</v>
      </c>
      <c r="Z2109" s="16" t="s">
        <v>455</v>
      </c>
      <c r="AA2109" s="16" t="s">
        <v>455</v>
      </c>
    </row>
    <row r="2110" spans="1:27" ht="14.25" customHeight="1">
      <c r="A2110">
        <v>8785</v>
      </c>
      <c r="B2110">
        <v>8785</v>
      </c>
      <c r="C2110" s="3">
        <v>41631</v>
      </c>
      <c r="D2110">
        <v>41676</v>
      </c>
      <c r="E2110" t="s">
        <v>1454</v>
      </c>
      <c r="F2110" t="s">
        <v>14084</v>
      </c>
      <c r="G2110" t="s">
        <v>13725</v>
      </c>
      <c r="H2110" s="16" t="s">
        <v>455</v>
      </c>
      <c r="I2110" s="16" t="s">
        <v>455</v>
      </c>
      <c r="J2110" t="s">
        <v>22774</v>
      </c>
      <c r="K2110" t="s">
        <v>22793</v>
      </c>
      <c r="L2110" t="s">
        <v>22758</v>
      </c>
      <c r="M2110" t="s">
        <v>22775</v>
      </c>
      <c r="N2110" s="16" t="s">
        <v>455</v>
      </c>
      <c r="O2110" s="16" t="s">
        <v>455</v>
      </c>
      <c r="P2110" s="16" t="s">
        <v>455</v>
      </c>
      <c r="Q2110" t="s">
        <v>22776</v>
      </c>
      <c r="R2110" s="16" t="s">
        <v>455</v>
      </c>
      <c r="S2110" t="s">
        <v>22777</v>
      </c>
      <c r="T2110" t="s">
        <v>14834</v>
      </c>
      <c r="U2110" s="16" t="s">
        <v>455</v>
      </c>
      <c r="V2110" s="207" t="s">
        <v>455</v>
      </c>
      <c r="W2110" s="16" t="s">
        <v>455</v>
      </c>
      <c r="X2110" s="16" t="s">
        <v>455</v>
      </c>
      <c r="Y2110" s="16" t="s">
        <v>455</v>
      </c>
      <c r="Z2110" s="16" t="s">
        <v>455</v>
      </c>
      <c r="AA2110" s="16" t="s">
        <v>455</v>
      </c>
    </row>
    <row r="2111" spans="1:27" ht="14.25" customHeight="1">
      <c r="A2111">
        <v>8786</v>
      </c>
      <c r="B2111">
        <v>8786</v>
      </c>
      <c r="C2111" s="3">
        <v>41631</v>
      </c>
      <c r="D2111">
        <v>41676</v>
      </c>
      <c r="E2111" t="s">
        <v>1454</v>
      </c>
      <c r="F2111" t="s">
        <v>14084</v>
      </c>
      <c r="G2111" t="s">
        <v>13725</v>
      </c>
      <c r="H2111" s="16" t="s">
        <v>455</v>
      </c>
      <c r="I2111" s="16" t="s">
        <v>455</v>
      </c>
      <c r="J2111" t="s">
        <v>22778</v>
      </c>
      <c r="K2111" t="s">
        <v>22794</v>
      </c>
      <c r="L2111" t="s">
        <v>22758</v>
      </c>
      <c r="M2111" t="s">
        <v>22779</v>
      </c>
      <c r="N2111" s="16" t="s">
        <v>455</v>
      </c>
      <c r="O2111" s="16" t="s">
        <v>455</v>
      </c>
      <c r="P2111" s="16" t="s">
        <v>455</v>
      </c>
      <c r="Q2111" t="s">
        <v>22780</v>
      </c>
      <c r="R2111" s="16" t="s">
        <v>455</v>
      </c>
      <c r="S2111" t="s">
        <v>22781</v>
      </c>
      <c r="T2111" t="s">
        <v>14834</v>
      </c>
      <c r="U2111" s="16" t="s">
        <v>455</v>
      </c>
      <c r="V2111" s="207" t="s">
        <v>455</v>
      </c>
      <c r="W2111" s="16" t="s">
        <v>455</v>
      </c>
      <c r="X2111" s="16" t="s">
        <v>455</v>
      </c>
      <c r="Y2111" s="16" t="s">
        <v>455</v>
      </c>
      <c r="Z2111" s="16" t="s">
        <v>455</v>
      </c>
      <c r="AA2111" s="16" t="s">
        <v>455</v>
      </c>
    </row>
    <row r="2112" spans="1:27" ht="14.25" customHeight="1">
      <c r="A2112">
        <v>8787</v>
      </c>
      <c r="B2112">
        <v>8787</v>
      </c>
      <c r="C2112" s="3">
        <v>41631</v>
      </c>
      <c r="D2112">
        <v>41676</v>
      </c>
      <c r="E2112" t="s">
        <v>1454</v>
      </c>
      <c r="F2112" t="s">
        <v>14084</v>
      </c>
      <c r="G2112" t="s">
        <v>13725</v>
      </c>
      <c r="H2112" s="16" t="s">
        <v>455</v>
      </c>
      <c r="I2112" s="16" t="s">
        <v>455</v>
      </c>
      <c r="J2112" t="s">
        <v>22782</v>
      </c>
      <c r="K2112" t="s">
        <v>22795</v>
      </c>
      <c r="L2112" t="s">
        <v>22758</v>
      </c>
      <c r="M2112" t="s">
        <v>22783</v>
      </c>
      <c r="N2112" s="16" t="s">
        <v>455</v>
      </c>
      <c r="O2112" s="16" t="s">
        <v>455</v>
      </c>
      <c r="P2112" s="16" t="s">
        <v>455</v>
      </c>
      <c r="Q2112" t="s">
        <v>22784</v>
      </c>
      <c r="R2112" s="16" t="s">
        <v>455</v>
      </c>
      <c r="S2112" t="s">
        <v>22785</v>
      </c>
      <c r="T2112" t="s">
        <v>14834</v>
      </c>
      <c r="U2112" s="16" t="s">
        <v>455</v>
      </c>
      <c r="V2112" s="207" t="s">
        <v>455</v>
      </c>
      <c r="W2112" s="16" t="s">
        <v>455</v>
      </c>
      <c r="X2112" s="16" t="s">
        <v>455</v>
      </c>
      <c r="Y2112" s="16" t="s">
        <v>455</v>
      </c>
      <c r="Z2112" s="16" t="s">
        <v>455</v>
      </c>
      <c r="AA2112" s="16" t="s">
        <v>455</v>
      </c>
    </row>
    <row r="2113" spans="1:27" ht="14.25" customHeight="1">
      <c r="A2113">
        <v>8822</v>
      </c>
      <c r="B2113">
        <v>8822</v>
      </c>
      <c r="C2113" s="3">
        <v>41627</v>
      </c>
      <c r="D2113">
        <v>41672</v>
      </c>
      <c r="E2113" t="s">
        <v>1454</v>
      </c>
      <c r="F2113" t="s">
        <v>1540</v>
      </c>
      <c r="G2113" t="s">
        <v>1599</v>
      </c>
      <c r="H2113" s="16" t="s">
        <v>455</v>
      </c>
      <c r="I2113" s="16" t="s">
        <v>455</v>
      </c>
      <c r="J2113" t="s">
        <v>22796</v>
      </c>
      <c r="K2113" t="s">
        <v>22797</v>
      </c>
      <c r="L2113" t="s">
        <v>4284</v>
      </c>
      <c r="M2113" t="s">
        <v>22798</v>
      </c>
      <c r="N2113" s="16" t="s">
        <v>455</v>
      </c>
      <c r="O2113" s="16" t="s">
        <v>455</v>
      </c>
      <c r="P2113" s="16" t="s">
        <v>455</v>
      </c>
      <c r="Q2113" t="s">
        <v>22799</v>
      </c>
      <c r="R2113" s="16" t="s">
        <v>455</v>
      </c>
      <c r="S2113" t="s">
        <v>9613</v>
      </c>
      <c r="T2113" t="s">
        <v>14834</v>
      </c>
      <c r="U2113" s="16" t="s">
        <v>455</v>
      </c>
      <c r="V2113" s="207" t="s">
        <v>455</v>
      </c>
      <c r="W2113" s="16" t="s">
        <v>455</v>
      </c>
      <c r="X2113" s="16" t="s">
        <v>455</v>
      </c>
      <c r="Y2113" s="16" t="s">
        <v>455</v>
      </c>
      <c r="Z2113" s="16" t="s">
        <v>455</v>
      </c>
      <c r="AA2113" s="16" t="s">
        <v>455</v>
      </c>
    </row>
  </sheetData>
  <autoFilter ref="A1:AD210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16320</v>
      </c>
      <c r="D1" s="209" t="s">
        <v>378</v>
      </c>
      <c r="E1" s="209" t="s">
        <v>16321</v>
      </c>
      <c r="F1" s="210"/>
      <c r="G1" s="209" t="s">
        <v>16322</v>
      </c>
      <c r="H1" s="209" t="s">
        <v>16323</v>
      </c>
      <c r="I1" s="211" t="s">
        <v>16324</v>
      </c>
      <c r="J1" s="212" t="s">
        <v>16325</v>
      </c>
    </row>
    <row r="2" spans="1:10">
      <c r="A2" s="213" t="s">
        <v>16326</v>
      </c>
      <c r="B2" s="214" t="s">
        <v>2554</v>
      </c>
      <c r="C2" s="215"/>
      <c r="D2" s="214"/>
      <c r="E2" s="216">
        <v>40867</v>
      </c>
      <c r="F2" s="217"/>
      <c r="G2" s="218">
        <v>57436.1</v>
      </c>
      <c r="H2" s="214">
        <v>136</v>
      </c>
      <c r="I2" s="214" t="s">
        <v>1308</v>
      </c>
      <c r="J2" s="219"/>
    </row>
    <row r="3" spans="1:10">
      <c r="A3" s="220" t="s">
        <v>16327</v>
      </c>
      <c r="B3" s="221" t="s">
        <v>270</v>
      </c>
      <c r="C3" s="222" t="s">
        <v>16328</v>
      </c>
      <c r="D3" s="221" t="s">
        <v>430</v>
      </c>
      <c r="E3" s="223">
        <v>40898</v>
      </c>
      <c r="F3" s="224">
        <f>E3+31</f>
        <v>40929</v>
      </c>
      <c r="G3" s="225">
        <v>5771.3</v>
      </c>
      <c r="H3" s="221">
        <v>146</v>
      </c>
      <c r="I3" s="221" t="s">
        <v>1308</v>
      </c>
      <c r="J3" s="226"/>
    </row>
    <row r="4" spans="1:10">
      <c r="A4" s="220" t="s">
        <v>16329</v>
      </c>
      <c r="B4" s="221" t="s">
        <v>270</v>
      </c>
      <c r="C4" s="222" t="s">
        <v>16330</v>
      </c>
      <c r="D4" s="221" t="s">
        <v>426</v>
      </c>
      <c r="E4" s="223">
        <v>40899</v>
      </c>
      <c r="F4" s="224">
        <f t="shared" ref="F4:F67" si="0">E4+31</f>
        <v>40930</v>
      </c>
      <c r="G4" s="225">
        <v>5771.3</v>
      </c>
      <c r="H4" s="221">
        <v>146</v>
      </c>
      <c r="I4" s="221" t="s">
        <v>1308</v>
      </c>
      <c r="J4" s="226"/>
    </row>
    <row r="5" spans="1:10">
      <c r="A5" s="220" t="s">
        <v>16331</v>
      </c>
      <c r="B5" s="221" t="s">
        <v>270</v>
      </c>
      <c r="C5" s="222" t="s">
        <v>16332</v>
      </c>
      <c r="D5" s="221" t="s">
        <v>427</v>
      </c>
      <c r="E5" s="223">
        <v>40899</v>
      </c>
      <c r="F5" s="224">
        <f t="shared" si="0"/>
        <v>40930</v>
      </c>
      <c r="G5" s="225">
        <v>5771.3</v>
      </c>
      <c r="H5" s="221">
        <v>146</v>
      </c>
      <c r="I5" s="221" t="s">
        <v>1308</v>
      </c>
      <c r="J5" s="226"/>
    </row>
    <row r="6" spans="1:10">
      <c r="A6" s="220" t="s">
        <v>16333</v>
      </c>
      <c r="B6" s="221" t="s">
        <v>270</v>
      </c>
      <c r="C6" s="222" t="s">
        <v>16334</v>
      </c>
      <c r="D6" s="221" t="s">
        <v>435</v>
      </c>
      <c r="E6" s="223">
        <v>40903</v>
      </c>
      <c r="F6" s="224">
        <f t="shared" si="0"/>
        <v>40934</v>
      </c>
      <c r="G6" s="225">
        <v>5771.3</v>
      </c>
      <c r="H6" s="221">
        <v>146</v>
      </c>
      <c r="I6" s="221" t="s">
        <v>1308</v>
      </c>
      <c r="J6" s="226"/>
    </row>
    <row r="7" spans="1:10">
      <c r="A7" s="220" t="s">
        <v>16335</v>
      </c>
      <c r="B7" s="221" t="s">
        <v>283</v>
      </c>
      <c r="C7" s="222" t="s">
        <v>16336</v>
      </c>
      <c r="D7" s="221" t="s">
        <v>387</v>
      </c>
      <c r="E7" s="223">
        <v>40899</v>
      </c>
      <c r="F7" s="224">
        <f t="shared" si="0"/>
        <v>40930</v>
      </c>
      <c r="G7" s="225">
        <v>5771.3</v>
      </c>
      <c r="H7" s="221">
        <v>147</v>
      </c>
      <c r="I7" s="221" t="s">
        <v>1308</v>
      </c>
      <c r="J7" s="226"/>
    </row>
    <row r="8" spans="1:10">
      <c r="A8" s="220" t="s">
        <v>16337</v>
      </c>
      <c r="B8" s="221" t="s">
        <v>295</v>
      </c>
      <c r="C8" s="222" t="s">
        <v>16338</v>
      </c>
      <c r="D8" s="221" t="s">
        <v>445</v>
      </c>
      <c r="E8" s="223">
        <v>40904</v>
      </c>
      <c r="F8" s="224">
        <f t="shared" si="0"/>
        <v>40935</v>
      </c>
      <c r="G8" s="225">
        <v>5771.3</v>
      </c>
      <c r="H8" s="221">
        <v>148</v>
      </c>
      <c r="I8" s="221" t="s">
        <v>1308</v>
      </c>
      <c r="J8" s="226"/>
    </row>
    <row r="9" spans="1:10">
      <c r="A9" s="220" t="s">
        <v>16339</v>
      </c>
      <c r="B9" s="221" t="s">
        <v>341</v>
      </c>
      <c r="C9" s="222" t="s">
        <v>16340</v>
      </c>
      <c r="D9" s="221" t="s">
        <v>390</v>
      </c>
      <c r="E9" s="223">
        <v>40905</v>
      </c>
      <c r="F9" s="224">
        <f t="shared" si="0"/>
        <v>40936</v>
      </c>
      <c r="G9" s="225">
        <v>5771.3</v>
      </c>
      <c r="H9" s="221">
        <v>149</v>
      </c>
      <c r="I9" s="221" t="s">
        <v>1308</v>
      </c>
      <c r="J9" s="226"/>
    </row>
    <row r="10" spans="1:10">
      <c r="A10" s="220" t="s">
        <v>16341</v>
      </c>
      <c r="B10" s="221" t="s">
        <v>306</v>
      </c>
      <c r="C10" s="222" t="s">
        <v>16342</v>
      </c>
      <c r="D10" s="221" t="s">
        <v>396</v>
      </c>
      <c r="E10" s="223">
        <v>40905</v>
      </c>
      <c r="F10" s="224">
        <f t="shared" si="0"/>
        <v>40936</v>
      </c>
      <c r="G10" s="225">
        <v>5771.3</v>
      </c>
      <c r="H10" s="221">
        <v>150</v>
      </c>
      <c r="I10" s="221" t="s">
        <v>1308</v>
      </c>
      <c r="J10" s="226"/>
    </row>
    <row r="11" spans="1:10">
      <c r="A11" s="220" t="s">
        <v>16343</v>
      </c>
      <c r="B11" s="221" t="s">
        <v>287</v>
      </c>
      <c r="C11" s="222" t="s">
        <v>16344</v>
      </c>
      <c r="D11" s="221" t="s">
        <v>395</v>
      </c>
      <c r="E11" s="223">
        <v>40905</v>
      </c>
      <c r="F11" s="224">
        <f t="shared" si="0"/>
        <v>40936</v>
      </c>
      <c r="G11" s="225">
        <v>5771.3</v>
      </c>
      <c r="H11" s="221">
        <v>151</v>
      </c>
      <c r="I11" s="221" t="s">
        <v>1308</v>
      </c>
      <c r="J11" s="226"/>
    </row>
    <row r="12" spans="1:10">
      <c r="A12" s="220" t="s">
        <v>16345</v>
      </c>
      <c r="B12" s="221" t="s">
        <v>377</v>
      </c>
      <c r="C12" s="222" t="s">
        <v>16346</v>
      </c>
      <c r="D12" s="221" t="s">
        <v>415</v>
      </c>
      <c r="E12" s="223">
        <v>40905</v>
      </c>
      <c r="F12" s="224">
        <f t="shared" si="0"/>
        <v>40936</v>
      </c>
      <c r="G12" s="225">
        <v>5771.3</v>
      </c>
      <c r="H12" s="221">
        <v>152</v>
      </c>
      <c r="I12" s="221" t="s">
        <v>1308</v>
      </c>
      <c r="J12" s="226"/>
    </row>
    <row r="13" spans="1:10">
      <c r="A13" s="220" t="s">
        <v>16347</v>
      </c>
      <c r="B13" s="221" t="s">
        <v>270</v>
      </c>
      <c r="C13" s="222" t="s">
        <v>16348</v>
      </c>
      <c r="D13" s="221" t="s">
        <v>436</v>
      </c>
      <c r="E13" s="223">
        <v>40905</v>
      </c>
      <c r="F13" s="224">
        <f t="shared" si="0"/>
        <v>40936</v>
      </c>
      <c r="G13" s="225">
        <v>5771.3</v>
      </c>
      <c r="H13" s="221">
        <v>153</v>
      </c>
      <c r="I13" s="221" t="s">
        <v>1308</v>
      </c>
      <c r="J13" s="226"/>
    </row>
    <row r="14" spans="1:10">
      <c r="A14" s="220" t="s">
        <v>16349</v>
      </c>
      <c r="B14" s="221" t="s">
        <v>345</v>
      </c>
      <c r="C14" s="222" t="s">
        <v>16350</v>
      </c>
      <c r="D14" s="221" t="s">
        <v>423</v>
      </c>
      <c r="E14" s="223">
        <v>40905</v>
      </c>
      <c r="F14" s="224">
        <f t="shared" si="0"/>
        <v>40936</v>
      </c>
      <c r="G14" s="225">
        <v>5771.3</v>
      </c>
      <c r="H14" s="221">
        <v>154</v>
      </c>
      <c r="I14" s="221" t="s">
        <v>1308</v>
      </c>
      <c r="J14" s="226"/>
    </row>
    <row r="15" spans="1:10">
      <c r="A15" s="220" t="s">
        <v>16351</v>
      </c>
      <c r="B15" s="221" t="s">
        <v>317</v>
      </c>
      <c r="C15" s="222" t="s">
        <v>16352</v>
      </c>
      <c r="D15" s="221" t="s">
        <v>413</v>
      </c>
      <c r="E15" s="223">
        <v>40905</v>
      </c>
      <c r="F15" s="224">
        <f t="shared" si="0"/>
        <v>40936</v>
      </c>
      <c r="G15" s="225">
        <v>5771.3</v>
      </c>
      <c r="H15" s="221">
        <v>155</v>
      </c>
      <c r="I15" s="221" t="s">
        <v>1308</v>
      </c>
      <c r="J15" s="226"/>
    </row>
    <row r="16" spans="1:10">
      <c r="A16" s="220" t="s">
        <v>16353</v>
      </c>
      <c r="B16" s="221" t="s">
        <v>302</v>
      </c>
      <c r="C16" s="222" t="s">
        <v>16354</v>
      </c>
      <c r="D16" s="221" t="s">
        <v>386</v>
      </c>
      <c r="E16" s="223">
        <v>40906</v>
      </c>
      <c r="F16" s="224">
        <f t="shared" si="0"/>
        <v>40937</v>
      </c>
      <c r="G16" s="225">
        <v>5771.3</v>
      </c>
      <c r="H16" s="221">
        <v>160</v>
      </c>
      <c r="I16" s="221" t="s">
        <v>1308</v>
      </c>
      <c r="J16" s="226"/>
    </row>
    <row r="17" spans="1:10">
      <c r="A17" s="220" t="s">
        <v>16355</v>
      </c>
      <c r="B17" s="221" t="s">
        <v>294</v>
      </c>
      <c r="C17" s="222" t="s">
        <v>16356</v>
      </c>
      <c r="D17" s="221" t="s">
        <v>1420</v>
      </c>
      <c r="E17" s="223">
        <v>40910</v>
      </c>
      <c r="F17" s="224">
        <f t="shared" si="0"/>
        <v>40941</v>
      </c>
      <c r="G17" s="225">
        <v>5771.3</v>
      </c>
      <c r="H17" s="221">
        <v>163</v>
      </c>
      <c r="I17" s="221" t="s">
        <v>1308</v>
      </c>
      <c r="J17" s="226"/>
    </row>
    <row r="18" spans="1:10">
      <c r="A18" s="220" t="s">
        <v>16357</v>
      </c>
      <c r="B18" s="221" t="s">
        <v>265</v>
      </c>
      <c r="C18" s="222" t="s">
        <v>16358</v>
      </c>
      <c r="D18" s="221" t="s">
        <v>1487</v>
      </c>
      <c r="E18" s="223">
        <v>40913</v>
      </c>
      <c r="F18" s="224">
        <f t="shared" si="0"/>
        <v>40944</v>
      </c>
      <c r="G18" s="225">
        <v>5771.3</v>
      </c>
      <c r="H18" s="221">
        <v>164</v>
      </c>
      <c r="I18" s="221" t="s">
        <v>1308</v>
      </c>
      <c r="J18" s="226"/>
    </row>
    <row r="19" spans="1:10">
      <c r="A19" s="220" t="s">
        <v>16359</v>
      </c>
      <c r="B19" s="221" t="s">
        <v>318</v>
      </c>
      <c r="C19" s="222" t="s">
        <v>16360</v>
      </c>
      <c r="D19" s="221" t="s">
        <v>1389</v>
      </c>
      <c r="E19" s="223">
        <v>40913</v>
      </c>
      <c r="F19" s="224">
        <f t="shared" si="0"/>
        <v>40944</v>
      </c>
      <c r="G19" s="225">
        <v>5771.3</v>
      </c>
      <c r="H19" s="221">
        <v>165</v>
      </c>
      <c r="I19" s="221" t="s">
        <v>1308</v>
      </c>
      <c r="J19" s="226"/>
    </row>
    <row r="20" spans="1:10">
      <c r="A20" s="220" t="s">
        <v>16361</v>
      </c>
      <c r="B20" s="221" t="s">
        <v>268</v>
      </c>
      <c r="C20" s="222" t="s">
        <v>16362</v>
      </c>
      <c r="D20" s="221" t="s">
        <v>437</v>
      </c>
      <c r="E20" s="223">
        <v>40913</v>
      </c>
      <c r="F20" s="224">
        <f t="shared" si="0"/>
        <v>40944</v>
      </c>
      <c r="G20" s="225">
        <v>5771.3</v>
      </c>
      <c r="H20" s="221">
        <v>166</v>
      </c>
      <c r="I20" s="221" t="s">
        <v>1308</v>
      </c>
      <c r="J20" s="226"/>
    </row>
    <row r="21" spans="1:10">
      <c r="A21" s="220" t="s">
        <v>16363</v>
      </c>
      <c r="B21" s="221" t="s">
        <v>305</v>
      </c>
      <c r="C21" s="222" t="s">
        <v>16364</v>
      </c>
      <c r="D21" s="221" t="s">
        <v>394</v>
      </c>
      <c r="E21" s="223">
        <v>40914</v>
      </c>
      <c r="F21" s="224">
        <f t="shared" si="0"/>
        <v>40945</v>
      </c>
      <c r="G21" s="225">
        <v>5771.3</v>
      </c>
      <c r="H21" s="221">
        <v>167</v>
      </c>
      <c r="I21" s="221" t="s">
        <v>1308</v>
      </c>
      <c r="J21" s="226"/>
    </row>
    <row r="22" spans="1:10">
      <c r="A22" s="220" t="s">
        <v>16365</v>
      </c>
      <c r="B22" s="221" t="s">
        <v>334</v>
      </c>
      <c r="C22" s="222" t="s">
        <v>16366</v>
      </c>
      <c r="D22" s="221" t="s">
        <v>379</v>
      </c>
      <c r="E22" s="223">
        <v>40917</v>
      </c>
      <c r="F22" s="224">
        <f t="shared" si="0"/>
        <v>40948</v>
      </c>
      <c r="G22" s="225">
        <v>5771.3</v>
      </c>
      <c r="H22" s="221">
        <v>168</v>
      </c>
      <c r="I22" s="221" t="s">
        <v>1308</v>
      </c>
      <c r="J22" s="226"/>
    </row>
    <row r="23" spans="1:10">
      <c r="A23" s="220" t="s">
        <v>16367</v>
      </c>
      <c r="B23" s="221" t="s">
        <v>319</v>
      </c>
      <c r="C23" s="222" t="s">
        <v>16368</v>
      </c>
      <c r="D23" s="221" t="s">
        <v>438</v>
      </c>
      <c r="E23" s="223">
        <v>40917</v>
      </c>
      <c r="F23" s="224">
        <f t="shared" si="0"/>
        <v>40948</v>
      </c>
      <c r="G23" s="225">
        <v>5771.3</v>
      </c>
      <c r="H23" s="221">
        <f>H22+1</f>
        <v>169</v>
      </c>
      <c r="I23" s="221" t="s">
        <v>1308</v>
      </c>
      <c r="J23" s="226"/>
    </row>
    <row r="24" spans="1:10">
      <c r="A24" s="220" t="s">
        <v>16369</v>
      </c>
      <c r="B24" s="221" t="s">
        <v>285</v>
      </c>
      <c r="C24" s="222" t="s">
        <v>16370</v>
      </c>
      <c r="D24" s="221" t="s">
        <v>393</v>
      </c>
      <c r="E24" s="223">
        <v>40918</v>
      </c>
      <c r="F24" s="224">
        <f t="shared" si="0"/>
        <v>40949</v>
      </c>
      <c r="G24" s="225">
        <v>5771.3</v>
      </c>
      <c r="H24" s="221">
        <f>H23+1</f>
        <v>170</v>
      </c>
      <c r="I24" s="221" t="s">
        <v>1308</v>
      </c>
      <c r="J24" s="226"/>
    </row>
    <row r="25" spans="1:10">
      <c r="A25" s="220" t="s">
        <v>16371</v>
      </c>
      <c r="B25" s="221" t="s">
        <v>288</v>
      </c>
      <c r="C25" s="222" t="s">
        <v>16372</v>
      </c>
      <c r="D25" s="221" t="s">
        <v>403</v>
      </c>
      <c r="E25" s="223">
        <v>40918</v>
      </c>
      <c r="F25" s="224">
        <f t="shared" si="0"/>
        <v>40949</v>
      </c>
      <c r="G25" s="225">
        <v>5771.3</v>
      </c>
      <c r="H25" s="221">
        <f>H24+1</f>
        <v>171</v>
      </c>
      <c r="I25" s="221" t="s">
        <v>1308</v>
      </c>
      <c r="J25" s="226"/>
    </row>
    <row r="26" spans="1:10">
      <c r="A26" s="220" t="s">
        <v>16373</v>
      </c>
      <c r="B26" s="221" t="s">
        <v>292</v>
      </c>
      <c r="C26" s="222" t="s">
        <v>16374</v>
      </c>
      <c r="D26" s="221" t="s">
        <v>420</v>
      </c>
      <c r="E26" s="223">
        <v>40918</v>
      </c>
      <c r="F26" s="224">
        <f t="shared" si="0"/>
        <v>40949</v>
      </c>
      <c r="G26" s="225">
        <v>5771.3</v>
      </c>
      <c r="H26" s="221">
        <v>172</v>
      </c>
      <c r="I26" s="221" t="s">
        <v>1308</v>
      </c>
      <c r="J26" s="226"/>
    </row>
    <row r="27" spans="1:10">
      <c r="A27" s="220" t="s">
        <v>16375</v>
      </c>
      <c r="B27" s="221" t="s">
        <v>335</v>
      </c>
      <c r="C27" s="222" t="s">
        <v>16376</v>
      </c>
      <c r="D27" s="221" t="s">
        <v>405</v>
      </c>
      <c r="E27" s="223">
        <v>40918</v>
      </c>
      <c r="F27" s="224">
        <f t="shared" si="0"/>
        <v>40949</v>
      </c>
      <c r="G27" s="225">
        <v>5771.3</v>
      </c>
      <c r="H27" s="221">
        <v>173</v>
      </c>
      <c r="I27" s="221" t="s">
        <v>1308</v>
      </c>
      <c r="J27" s="226"/>
    </row>
    <row r="28" spans="1:10">
      <c r="A28" s="220" t="s">
        <v>16377</v>
      </c>
      <c r="B28" s="221" t="s">
        <v>284</v>
      </c>
      <c r="C28" s="222" t="s">
        <v>16378</v>
      </c>
      <c r="D28" s="221" t="s">
        <v>1358</v>
      </c>
      <c r="E28" s="223">
        <v>40919</v>
      </c>
      <c r="F28" s="224">
        <f t="shared" si="0"/>
        <v>40950</v>
      </c>
      <c r="G28" s="225">
        <v>5771.3</v>
      </c>
      <c r="H28" s="221">
        <v>174</v>
      </c>
      <c r="I28" s="221" t="s">
        <v>1308</v>
      </c>
      <c r="J28" s="226"/>
    </row>
    <row r="29" spans="1:10">
      <c r="A29" s="220" t="s">
        <v>16379</v>
      </c>
      <c r="B29" s="221" t="s">
        <v>290</v>
      </c>
      <c r="C29" s="222" t="s">
        <v>16380</v>
      </c>
      <c r="D29" s="221" t="s">
        <v>409</v>
      </c>
      <c r="E29" s="223">
        <v>40919</v>
      </c>
      <c r="F29" s="224">
        <f t="shared" si="0"/>
        <v>40950</v>
      </c>
      <c r="G29" s="225">
        <v>5771.3</v>
      </c>
      <c r="H29" s="221">
        <v>175</v>
      </c>
      <c r="I29" s="221" t="s">
        <v>1308</v>
      </c>
      <c r="J29" s="226"/>
    </row>
    <row r="30" spans="1:10">
      <c r="A30" s="220" t="s">
        <v>16381</v>
      </c>
      <c r="B30" s="221" t="s">
        <v>323</v>
      </c>
      <c r="C30" s="222" t="s">
        <v>16382</v>
      </c>
      <c r="D30" s="221" t="s">
        <v>410</v>
      </c>
      <c r="E30" s="223">
        <v>40919</v>
      </c>
      <c r="F30" s="224">
        <f t="shared" si="0"/>
        <v>40950</v>
      </c>
      <c r="G30" s="225">
        <v>5771.3</v>
      </c>
      <c r="H30" s="221">
        <v>176</v>
      </c>
      <c r="I30" s="221" t="s">
        <v>1308</v>
      </c>
      <c r="J30" s="226"/>
    </row>
    <row r="31" spans="1:10">
      <c r="A31" s="220" t="s">
        <v>16383</v>
      </c>
      <c r="B31" s="221" t="s">
        <v>291</v>
      </c>
      <c r="C31" s="222" t="s">
        <v>16384</v>
      </c>
      <c r="D31" s="221" t="s">
        <v>419</v>
      </c>
      <c r="E31" s="223">
        <v>40919</v>
      </c>
      <c r="F31" s="224">
        <f t="shared" si="0"/>
        <v>40950</v>
      </c>
      <c r="G31" s="225">
        <v>5771.3</v>
      </c>
      <c r="H31" s="221">
        <v>177</v>
      </c>
      <c r="I31" s="221" t="s">
        <v>1308</v>
      </c>
      <c r="J31" s="226"/>
    </row>
    <row r="32" spans="1:10">
      <c r="A32" s="220" t="s">
        <v>16385</v>
      </c>
      <c r="B32" s="221" t="s">
        <v>344</v>
      </c>
      <c r="C32" s="222" t="s">
        <v>16386</v>
      </c>
      <c r="D32" s="221" t="s">
        <v>404</v>
      </c>
      <c r="E32" s="223">
        <v>40920</v>
      </c>
      <c r="F32" s="224">
        <f t="shared" si="0"/>
        <v>40951</v>
      </c>
      <c r="G32" s="225">
        <v>5771.3</v>
      </c>
      <c r="H32" s="221">
        <v>178</v>
      </c>
      <c r="I32" s="221" t="s">
        <v>1308</v>
      </c>
      <c r="J32" s="226"/>
    </row>
    <row r="33" spans="1:10">
      <c r="A33" s="220" t="s">
        <v>16387</v>
      </c>
      <c r="B33" s="221" t="s">
        <v>316</v>
      </c>
      <c r="C33" s="222" t="s">
        <v>16388</v>
      </c>
      <c r="D33" s="221" t="s">
        <v>1346</v>
      </c>
      <c r="E33" s="223">
        <v>40920</v>
      </c>
      <c r="F33" s="224">
        <f t="shared" si="0"/>
        <v>40951</v>
      </c>
      <c r="G33" s="225">
        <v>5771.3</v>
      </c>
      <c r="H33" s="221">
        <v>179</v>
      </c>
      <c r="I33" s="221" t="s">
        <v>1308</v>
      </c>
      <c r="J33" s="226"/>
    </row>
    <row r="34" spans="1:10">
      <c r="A34" s="220" t="s">
        <v>16389</v>
      </c>
      <c r="B34" s="221" t="s">
        <v>332</v>
      </c>
      <c r="C34" s="222" t="s">
        <v>16390</v>
      </c>
      <c r="D34" s="221" t="s">
        <v>448</v>
      </c>
      <c r="E34" s="223">
        <v>40920</v>
      </c>
      <c r="F34" s="224">
        <f t="shared" si="0"/>
        <v>40951</v>
      </c>
      <c r="G34" s="225">
        <v>5771.3</v>
      </c>
      <c r="H34" s="221">
        <v>180</v>
      </c>
      <c r="I34" s="221" t="s">
        <v>1308</v>
      </c>
      <c r="J34" s="226"/>
    </row>
    <row r="35" spans="1:10">
      <c r="A35" s="220" t="s">
        <v>16391</v>
      </c>
      <c r="B35" s="221" t="s">
        <v>609</v>
      </c>
      <c r="C35" s="222" t="s">
        <v>16392</v>
      </c>
      <c r="D35" s="221" t="s">
        <v>1406</v>
      </c>
      <c r="E35" s="223">
        <v>40921</v>
      </c>
      <c r="F35" s="224">
        <f t="shared" si="0"/>
        <v>40952</v>
      </c>
      <c r="G35" s="225">
        <v>5771.3</v>
      </c>
      <c r="H35" s="221">
        <v>181</v>
      </c>
      <c r="I35" s="221" t="s">
        <v>1308</v>
      </c>
      <c r="J35" s="226"/>
    </row>
    <row r="36" spans="1:10">
      <c r="A36" s="220" t="s">
        <v>16393</v>
      </c>
      <c r="B36" s="221" t="s">
        <v>267</v>
      </c>
      <c r="C36" s="222" t="s">
        <v>16394</v>
      </c>
      <c r="D36" s="221" t="s">
        <v>442</v>
      </c>
      <c r="E36" s="223">
        <v>40921</v>
      </c>
      <c r="F36" s="224">
        <f t="shared" si="0"/>
        <v>40952</v>
      </c>
      <c r="G36" s="225">
        <v>5771.3</v>
      </c>
      <c r="H36" s="221">
        <v>182</v>
      </c>
      <c r="I36" s="221" t="s">
        <v>1308</v>
      </c>
      <c r="J36" s="226"/>
    </row>
    <row r="37" spans="1:10">
      <c r="A37" s="220" t="s">
        <v>16395</v>
      </c>
      <c r="B37" s="221" t="s">
        <v>289</v>
      </c>
      <c r="C37" s="222" t="s">
        <v>16396</v>
      </c>
      <c r="D37" s="221" t="s">
        <v>407</v>
      </c>
      <c r="E37" s="223">
        <v>40921</v>
      </c>
      <c r="F37" s="224">
        <f t="shared" si="0"/>
        <v>40952</v>
      </c>
      <c r="G37" s="225">
        <v>5771.3</v>
      </c>
      <c r="H37" s="221">
        <v>183</v>
      </c>
      <c r="I37" s="221" t="s">
        <v>1308</v>
      </c>
      <c r="J37" s="226"/>
    </row>
    <row r="38" spans="1:10">
      <c r="A38" s="220" t="s">
        <v>16397</v>
      </c>
      <c r="B38" s="221" t="s">
        <v>299</v>
      </c>
      <c r="C38" s="222" t="s">
        <v>16398</v>
      </c>
      <c r="D38" s="221" t="s">
        <v>391</v>
      </c>
      <c r="E38" s="223">
        <v>40921</v>
      </c>
      <c r="F38" s="224">
        <f t="shared" si="0"/>
        <v>40952</v>
      </c>
      <c r="G38" s="225">
        <v>5771.3</v>
      </c>
      <c r="H38" s="221">
        <v>184</v>
      </c>
      <c r="I38" s="221" t="s">
        <v>1308</v>
      </c>
      <c r="J38" s="226"/>
    </row>
    <row r="39" spans="1:10">
      <c r="A39" s="220" t="s">
        <v>16399</v>
      </c>
      <c r="B39" s="221" t="s">
        <v>321</v>
      </c>
      <c r="C39" s="222" t="s">
        <v>16400</v>
      </c>
      <c r="D39" s="221" t="s">
        <v>1410</v>
      </c>
      <c r="E39" s="223">
        <v>40921</v>
      </c>
      <c r="F39" s="224">
        <f t="shared" si="0"/>
        <v>40952</v>
      </c>
      <c r="G39" s="225">
        <v>5771.3</v>
      </c>
      <c r="H39" s="221">
        <v>185</v>
      </c>
      <c r="I39" s="221" t="s">
        <v>1308</v>
      </c>
      <c r="J39" s="226"/>
    </row>
    <row r="40" spans="1:10">
      <c r="A40" s="220" t="s">
        <v>16401</v>
      </c>
      <c r="B40" s="221" t="s">
        <v>324</v>
      </c>
      <c r="C40" s="222" t="s">
        <v>16402</v>
      </c>
      <c r="D40" s="221" t="s">
        <v>416</v>
      </c>
      <c r="E40" s="223">
        <v>40924</v>
      </c>
      <c r="F40" s="224">
        <f t="shared" si="0"/>
        <v>40955</v>
      </c>
      <c r="G40" s="225">
        <v>5771.3</v>
      </c>
      <c r="H40" s="227">
        <v>186</v>
      </c>
      <c r="I40" s="221" t="s">
        <v>1308</v>
      </c>
      <c r="J40" s="226"/>
    </row>
    <row r="41" spans="1:10">
      <c r="A41" s="220" t="s">
        <v>16403</v>
      </c>
      <c r="B41" s="221" t="s">
        <v>329</v>
      </c>
      <c r="C41" s="222" t="s">
        <v>16404</v>
      </c>
      <c r="D41" s="221" t="s">
        <v>439</v>
      </c>
      <c r="E41" s="223">
        <v>40924</v>
      </c>
      <c r="F41" s="224">
        <f t="shared" si="0"/>
        <v>40955</v>
      </c>
      <c r="G41" s="225">
        <v>5771.3</v>
      </c>
      <c r="H41" s="221">
        <v>187</v>
      </c>
      <c r="I41" s="221" t="s">
        <v>1308</v>
      </c>
      <c r="J41" s="226"/>
    </row>
    <row r="42" spans="1:10">
      <c r="A42" s="220" t="s">
        <v>16405</v>
      </c>
      <c r="B42" s="221" t="s">
        <v>297</v>
      </c>
      <c r="C42" s="222" t="s">
        <v>16406</v>
      </c>
      <c r="D42" s="221" t="s">
        <v>443</v>
      </c>
      <c r="E42" s="223">
        <v>40925</v>
      </c>
      <c r="F42" s="224">
        <f t="shared" si="0"/>
        <v>40956</v>
      </c>
      <c r="G42" s="225">
        <v>5771.3</v>
      </c>
      <c r="H42" s="221">
        <v>188</v>
      </c>
      <c r="I42" s="221" t="s">
        <v>1308</v>
      </c>
      <c r="J42" s="226"/>
    </row>
    <row r="43" spans="1:10">
      <c r="A43" s="220" t="s">
        <v>16407</v>
      </c>
      <c r="B43" s="221" t="s">
        <v>313</v>
      </c>
      <c r="C43" s="222" t="s">
        <v>16408</v>
      </c>
      <c r="D43" s="221" t="s">
        <v>414</v>
      </c>
      <c r="E43" s="223">
        <v>40925</v>
      </c>
      <c r="F43" s="224">
        <f t="shared" si="0"/>
        <v>40956</v>
      </c>
      <c r="G43" s="225">
        <v>5771.3</v>
      </c>
      <c r="H43" s="221">
        <v>189</v>
      </c>
      <c r="I43" s="221" t="s">
        <v>1308</v>
      </c>
      <c r="J43" s="226"/>
    </row>
    <row r="44" spans="1:10">
      <c r="A44" s="220" t="s">
        <v>16409</v>
      </c>
      <c r="B44" s="221" t="s">
        <v>312</v>
      </c>
      <c r="C44" s="222" t="s">
        <v>16410</v>
      </c>
      <c r="D44" s="221" t="s">
        <v>411</v>
      </c>
      <c r="E44" s="223">
        <v>40925</v>
      </c>
      <c r="F44" s="224">
        <f t="shared" si="0"/>
        <v>40956</v>
      </c>
      <c r="G44" s="225">
        <v>5771.3</v>
      </c>
      <c r="H44" s="221">
        <v>190</v>
      </c>
      <c r="I44" s="221" t="s">
        <v>1308</v>
      </c>
      <c r="J44" s="226"/>
    </row>
    <row r="45" spans="1:10">
      <c r="A45" s="220" t="s">
        <v>16411</v>
      </c>
      <c r="B45" s="221" t="s">
        <v>286</v>
      </c>
      <c r="C45" s="222" t="s">
        <v>16412</v>
      </c>
      <c r="D45" s="221" t="s">
        <v>4910</v>
      </c>
      <c r="E45" s="223">
        <v>40926</v>
      </c>
      <c r="F45" s="224">
        <f t="shared" si="0"/>
        <v>40957</v>
      </c>
      <c r="G45" s="225">
        <v>5771.3</v>
      </c>
      <c r="H45" s="221">
        <v>191</v>
      </c>
      <c r="I45" s="221" t="s">
        <v>1308</v>
      </c>
      <c r="J45" s="226"/>
    </row>
    <row r="46" spans="1:10">
      <c r="A46" s="220" t="s">
        <v>16413</v>
      </c>
      <c r="B46" s="221" t="s">
        <v>300</v>
      </c>
      <c r="C46" s="222" t="s">
        <v>16414</v>
      </c>
      <c r="D46" s="221" t="s">
        <v>383</v>
      </c>
      <c r="E46" s="223">
        <v>40926</v>
      </c>
      <c r="F46" s="224">
        <f t="shared" si="0"/>
        <v>40957</v>
      </c>
      <c r="G46" s="225">
        <v>5771.3</v>
      </c>
      <c r="H46" s="221">
        <v>192</v>
      </c>
      <c r="I46" s="221" t="s">
        <v>1308</v>
      </c>
      <c r="J46" s="226"/>
    </row>
    <row r="47" spans="1:10">
      <c r="A47" s="220" t="s">
        <v>16415</v>
      </c>
      <c r="B47" s="221" t="s">
        <v>304</v>
      </c>
      <c r="C47" s="222" t="s">
        <v>16416</v>
      </c>
      <c r="D47" s="221" t="s">
        <v>392</v>
      </c>
      <c r="E47" s="223">
        <v>40926</v>
      </c>
      <c r="F47" s="224">
        <f t="shared" si="0"/>
        <v>40957</v>
      </c>
      <c r="G47" s="225">
        <v>5771.3</v>
      </c>
      <c r="H47" s="221">
        <v>193</v>
      </c>
      <c r="I47" s="221" t="s">
        <v>1308</v>
      </c>
      <c r="J47" s="226"/>
    </row>
    <row r="48" spans="1:10">
      <c r="A48" s="220" t="s">
        <v>16417</v>
      </c>
      <c r="B48" s="221" t="s">
        <v>301</v>
      </c>
      <c r="C48" s="222" t="s">
        <v>16418</v>
      </c>
      <c r="D48" s="221" t="s">
        <v>385</v>
      </c>
      <c r="E48" s="223">
        <v>40926</v>
      </c>
      <c r="F48" s="224">
        <f t="shared" si="0"/>
        <v>40957</v>
      </c>
      <c r="G48" s="225">
        <v>5771.3</v>
      </c>
      <c r="H48" s="221">
        <v>194</v>
      </c>
      <c r="I48" s="221" t="s">
        <v>1308</v>
      </c>
      <c r="J48" s="226"/>
    </row>
    <row r="49" spans="1:10">
      <c r="A49" s="220" t="s">
        <v>16419</v>
      </c>
      <c r="B49" s="221" t="s">
        <v>307</v>
      </c>
      <c r="C49" s="222" t="s">
        <v>16420</v>
      </c>
      <c r="D49" s="221" t="s">
        <v>398</v>
      </c>
      <c r="E49" s="223">
        <v>40927</v>
      </c>
      <c r="F49" s="224">
        <f t="shared" si="0"/>
        <v>40958</v>
      </c>
      <c r="G49" s="225">
        <v>5771.3</v>
      </c>
      <c r="H49" s="221">
        <v>195</v>
      </c>
      <c r="I49" s="221" t="s">
        <v>1308</v>
      </c>
      <c r="J49" s="226"/>
    </row>
    <row r="50" spans="1:10">
      <c r="A50" s="220" t="s">
        <v>16421</v>
      </c>
      <c r="B50" s="221" t="s">
        <v>346</v>
      </c>
      <c r="C50" s="222" t="s">
        <v>16422</v>
      </c>
      <c r="D50" s="221" t="s">
        <v>444</v>
      </c>
      <c r="E50" s="223">
        <v>40928</v>
      </c>
      <c r="F50" s="224">
        <f t="shared" si="0"/>
        <v>40959</v>
      </c>
      <c r="G50" s="225">
        <v>5771.3</v>
      </c>
      <c r="H50" s="221">
        <v>196</v>
      </c>
      <c r="I50" s="221" t="s">
        <v>1308</v>
      </c>
      <c r="J50" s="226"/>
    </row>
    <row r="51" spans="1:10">
      <c r="A51" s="220" t="s">
        <v>16423</v>
      </c>
      <c r="B51" s="221" t="s">
        <v>308</v>
      </c>
      <c r="C51" s="222" t="s">
        <v>16424</v>
      </c>
      <c r="D51" s="221" t="s">
        <v>399</v>
      </c>
      <c r="E51" s="223">
        <v>40932</v>
      </c>
      <c r="F51" s="224">
        <f t="shared" si="0"/>
        <v>40963</v>
      </c>
      <c r="G51" s="225">
        <v>5771.3</v>
      </c>
      <c r="H51" s="221">
        <v>197</v>
      </c>
      <c r="I51" s="221" t="s">
        <v>1308</v>
      </c>
      <c r="J51" s="226"/>
    </row>
    <row r="52" spans="1:10">
      <c r="A52" s="220" t="s">
        <v>16425</v>
      </c>
      <c r="B52" s="221" t="s">
        <v>16426</v>
      </c>
      <c r="C52" s="222" t="s">
        <v>16427</v>
      </c>
      <c r="D52" s="221" t="s">
        <v>417</v>
      </c>
      <c r="E52" s="223">
        <v>40932</v>
      </c>
      <c r="F52" s="224">
        <f t="shared" si="0"/>
        <v>40963</v>
      </c>
      <c r="G52" s="225">
        <v>5771.3</v>
      </c>
      <c r="H52" s="221">
        <v>198</v>
      </c>
      <c r="I52" s="221" t="s">
        <v>1308</v>
      </c>
      <c r="J52" s="226"/>
    </row>
    <row r="53" spans="1:10">
      <c r="A53" s="220" t="s">
        <v>16428</v>
      </c>
      <c r="B53" s="221" t="s">
        <v>309</v>
      </c>
      <c r="C53" s="222" t="s">
        <v>16429</v>
      </c>
      <c r="D53" s="221" t="s">
        <v>400</v>
      </c>
      <c r="E53" s="223">
        <v>40932</v>
      </c>
      <c r="F53" s="224">
        <f t="shared" si="0"/>
        <v>40963</v>
      </c>
      <c r="G53" s="225">
        <v>5771.3</v>
      </c>
      <c r="H53" s="221">
        <v>199</v>
      </c>
      <c r="I53" s="221" t="s">
        <v>1308</v>
      </c>
      <c r="J53" s="226"/>
    </row>
    <row r="54" spans="1:10">
      <c r="A54" s="220" t="s">
        <v>16430</v>
      </c>
      <c r="B54" s="221" t="s">
        <v>339</v>
      </c>
      <c r="C54" s="222" t="s">
        <v>16431</v>
      </c>
      <c r="D54" s="221" t="s">
        <v>446</v>
      </c>
      <c r="E54" s="223">
        <v>40932</v>
      </c>
      <c r="F54" s="224">
        <f t="shared" si="0"/>
        <v>40963</v>
      </c>
      <c r="G54" s="225">
        <v>5771.3</v>
      </c>
      <c r="H54" s="221">
        <v>200</v>
      </c>
      <c r="I54" s="221" t="s">
        <v>1308</v>
      </c>
      <c r="J54" s="226"/>
    </row>
    <row r="55" spans="1:10">
      <c r="A55" s="220" t="s">
        <v>16432</v>
      </c>
      <c r="B55" s="221" t="s">
        <v>331</v>
      </c>
      <c r="C55" s="222" t="s">
        <v>16433</v>
      </c>
      <c r="D55" s="221" t="s">
        <v>389</v>
      </c>
      <c r="E55" s="223">
        <v>40932</v>
      </c>
      <c r="F55" s="224">
        <f t="shared" si="0"/>
        <v>40963</v>
      </c>
      <c r="G55" s="225">
        <v>5771.3</v>
      </c>
      <c r="H55" s="221">
        <v>201</v>
      </c>
      <c r="I55" s="221" t="s">
        <v>1308</v>
      </c>
      <c r="J55" s="226"/>
    </row>
    <row r="56" spans="1:10">
      <c r="A56" s="220" t="s">
        <v>16434</v>
      </c>
      <c r="B56" s="221" t="s">
        <v>336</v>
      </c>
      <c r="C56" s="222" t="s">
        <v>16435</v>
      </c>
      <c r="D56" s="221" t="s">
        <v>384</v>
      </c>
      <c r="E56" s="223">
        <v>40934</v>
      </c>
      <c r="F56" s="224">
        <f t="shared" si="0"/>
        <v>40965</v>
      </c>
      <c r="G56" s="225">
        <v>5771.3</v>
      </c>
      <c r="H56" s="221">
        <v>202</v>
      </c>
      <c r="I56" s="221" t="s">
        <v>1308</v>
      </c>
      <c r="J56" s="226"/>
    </row>
    <row r="57" spans="1:10">
      <c r="A57" s="220" t="s">
        <v>16436</v>
      </c>
      <c r="B57" s="221" t="s">
        <v>311</v>
      </c>
      <c r="C57" s="222" t="s">
        <v>16437</v>
      </c>
      <c r="D57" s="221" t="s">
        <v>406</v>
      </c>
      <c r="E57" s="223">
        <v>40934</v>
      </c>
      <c r="F57" s="224">
        <f t="shared" si="0"/>
        <v>40965</v>
      </c>
      <c r="G57" s="225">
        <v>5771.3</v>
      </c>
      <c r="H57" s="221">
        <v>203</v>
      </c>
      <c r="I57" s="221" t="s">
        <v>1308</v>
      </c>
      <c r="J57" s="226"/>
    </row>
    <row r="58" spans="1:10">
      <c r="A58" s="220" t="s">
        <v>16438</v>
      </c>
      <c r="B58" s="221" t="s">
        <v>293</v>
      </c>
      <c r="C58" s="222" t="s">
        <v>16439</v>
      </c>
      <c r="D58" s="221" t="s">
        <v>421</v>
      </c>
      <c r="E58" s="223">
        <v>40934</v>
      </c>
      <c r="F58" s="224">
        <f t="shared" si="0"/>
        <v>40965</v>
      </c>
      <c r="G58" s="225">
        <v>5771.3</v>
      </c>
      <c r="H58" s="221">
        <v>204</v>
      </c>
      <c r="I58" s="221" t="s">
        <v>1308</v>
      </c>
      <c r="J58" s="226"/>
    </row>
    <row r="59" spans="1:10">
      <c r="A59" s="220" t="s">
        <v>16440</v>
      </c>
      <c r="B59" s="221" t="s">
        <v>310</v>
      </c>
      <c r="C59" s="222" t="s">
        <v>16441</v>
      </c>
      <c r="D59" s="221" t="s">
        <v>402</v>
      </c>
      <c r="E59" s="223">
        <v>40934</v>
      </c>
      <c r="F59" s="224">
        <f t="shared" si="0"/>
        <v>40965</v>
      </c>
      <c r="G59" s="225">
        <v>5771.3</v>
      </c>
      <c r="H59" s="221">
        <v>205</v>
      </c>
      <c r="I59" s="221" t="s">
        <v>1308</v>
      </c>
      <c r="J59" s="226"/>
    </row>
    <row r="60" spans="1:10">
      <c r="A60" s="220" t="s">
        <v>16442</v>
      </c>
      <c r="B60" s="221" t="s">
        <v>314</v>
      </c>
      <c r="C60" s="222" t="s">
        <v>16443</v>
      </c>
      <c r="D60" s="221" t="s">
        <v>440</v>
      </c>
      <c r="E60" s="223">
        <v>40934</v>
      </c>
      <c r="F60" s="224">
        <f t="shared" si="0"/>
        <v>40965</v>
      </c>
      <c r="G60" s="225">
        <v>5771.3</v>
      </c>
      <c r="H60" s="221">
        <v>206</v>
      </c>
      <c r="I60" s="221" t="s">
        <v>1308</v>
      </c>
      <c r="J60" s="226"/>
    </row>
    <row r="61" spans="1:10">
      <c r="A61" s="220" t="s">
        <v>16444</v>
      </c>
      <c r="B61" s="221" t="s">
        <v>343</v>
      </c>
      <c r="C61" s="222" t="s">
        <v>16445</v>
      </c>
      <c r="D61" s="221" t="s">
        <v>382</v>
      </c>
      <c r="E61" s="223">
        <v>40935</v>
      </c>
      <c r="F61" s="224">
        <f t="shared" si="0"/>
        <v>40966</v>
      </c>
      <c r="G61" s="225">
        <v>5771.3</v>
      </c>
      <c r="H61" s="221">
        <v>207</v>
      </c>
      <c r="I61" s="221" t="s">
        <v>1308</v>
      </c>
      <c r="J61" s="226"/>
    </row>
    <row r="62" spans="1:10">
      <c r="A62" s="220" t="s">
        <v>16446</v>
      </c>
      <c r="B62" s="221" t="s">
        <v>338</v>
      </c>
      <c r="C62" s="222" t="s">
        <v>16447</v>
      </c>
      <c r="D62" s="221" t="s">
        <v>1416</v>
      </c>
      <c r="E62" s="223">
        <v>40935</v>
      </c>
      <c r="F62" s="224">
        <f t="shared" si="0"/>
        <v>40966</v>
      </c>
      <c r="G62" s="225">
        <v>5771.3</v>
      </c>
      <c r="H62" s="221">
        <v>208</v>
      </c>
      <c r="I62" s="221" t="s">
        <v>1308</v>
      </c>
      <c r="J62" s="226"/>
    </row>
    <row r="63" spans="1:10">
      <c r="A63" s="220" t="s">
        <v>16448</v>
      </c>
      <c r="B63" s="221" t="s">
        <v>16449</v>
      </c>
      <c r="C63" s="222" t="s">
        <v>16450</v>
      </c>
      <c r="D63" s="221" t="s">
        <v>397</v>
      </c>
      <c r="E63" s="223">
        <v>40938</v>
      </c>
      <c r="F63" s="224">
        <f t="shared" si="0"/>
        <v>40969</v>
      </c>
      <c r="G63" s="225">
        <v>5771.3</v>
      </c>
      <c r="H63" s="221">
        <v>209</v>
      </c>
      <c r="I63" s="221" t="s">
        <v>1308</v>
      </c>
      <c r="J63" s="226"/>
    </row>
    <row r="64" spans="1:10">
      <c r="A64" s="220" t="s">
        <v>16451</v>
      </c>
      <c r="B64" s="221" t="s">
        <v>270</v>
      </c>
      <c r="C64" s="222" t="s">
        <v>16452</v>
      </c>
      <c r="D64" s="221" t="s">
        <v>431</v>
      </c>
      <c r="E64" s="223">
        <v>40910</v>
      </c>
      <c r="F64" s="224">
        <f t="shared" si="0"/>
        <v>40941</v>
      </c>
      <c r="G64" s="225">
        <v>5771.3</v>
      </c>
      <c r="H64" s="221">
        <v>210</v>
      </c>
      <c r="I64" s="221" t="s">
        <v>1308</v>
      </c>
      <c r="J64" s="226"/>
    </row>
    <row r="65" spans="1:10">
      <c r="A65" s="220" t="s">
        <v>16453</v>
      </c>
      <c r="B65" s="221" t="s">
        <v>270</v>
      </c>
      <c r="C65" s="222" t="s">
        <v>16454</v>
      </c>
      <c r="D65" s="221" t="s">
        <v>434</v>
      </c>
      <c r="E65" s="223">
        <v>40911</v>
      </c>
      <c r="F65" s="224">
        <f t="shared" si="0"/>
        <v>40942</v>
      </c>
      <c r="G65" s="225">
        <v>5771.3</v>
      </c>
      <c r="H65" s="221">
        <v>210</v>
      </c>
      <c r="I65" s="221" t="s">
        <v>1308</v>
      </c>
      <c r="J65" s="226"/>
    </row>
    <row r="66" spans="1:10">
      <c r="A66" s="220" t="s">
        <v>16455</v>
      </c>
      <c r="B66" s="221" t="s">
        <v>270</v>
      </c>
      <c r="C66" s="222" t="s">
        <v>16456</v>
      </c>
      <c r="D66" s="221" t="s">
        <v>433</v>
      </c>
      <c r="E66" s="223">
        <v>40914</v>
      </c>
      <c r="F66" s="224">
        <f t="shared" si="0"/>
        <v>40945</v>
      </c>
      <c r="G66" s="225">
        <v>5771.3</v>
      </c>
      <c r="H66" s="221">
        <v>210</v>
      </c>
      <c r="I66" s="221" t="s">
        <v>1308</v>
      </c>
      <c r="J66" s="226"/>
    </row>
    <row r="67" spans="1:10">
      <c r="A67" s="220" t="s">
        <v>16457</v>
      </c>
      <c r="B67" s="221" t="s">
        <v>270</v>
      </c>
      <c r="C67" s="222" t="s">
        <v>16458</v>
      </c>
      <c r="D67" s="221" t="s">
        <v>428</v>
      </c>
      <c r="E67" s="223">
        <v>40917</v>
      </c>
      <c r="F67" s="224">
        <f t="shared" si="0"/>
        <v>40948</v>
      </c>
      <c r="G67" s="225">
        <v>5771.3</v>
      </c>
      <c r="H67" s="221">
        <v>210</v>
      </c>
      <c r="I67" s="221" t="s">
        <v>1308</v>
      </c>
      <c r="J67" s="226"/>
    </row>
    <row r="68" spans="1:10">
      <c r="A68" s="220" t="s">
        <v>16459</v>
      </c>
      <c r="B68" s="221" t="s">
        <v>270</v>
      </c>
      <c r="C68" s="222" t="s">
        <v>16460</v>
      </c>
      <c r="D68" s="221" t="s">
        <v>429</v>
      </c>
      <c r="E68" s="223">
        <v>40918</v>
      </c>
      <c r="F68" s="224">
        <f t="shared" ref="F68:F131" si="1">E68+31</f>
        <v>40949</v>
      </c>
      <c r="G68" s="225">
        <v>5771.3</v>
      </c>
      <c r="H68" s="221">
        <v>210</v>
      </c>
      <c r="I68" s="221" t="s">
        <v>1308</v>
      </c>
      <c r="J68" s="226"/>
    </row>
    <row r="69" spans="1:10">
      <c r="A69" s="220" t="s">
        <v>16461</v>
      </c>
      <c r="B69" s="221" t="s">
        <v>270</v>
      </c>
      <c r="C69" s="222" t="s">
        <v>16462</v>
      </c>
      <c r="D69" s="221" t="s">
        <v>425</v>
      </c>
      <c r="E69" s="223">
        <v>40918</v>
      </c>
      <c r="F69" s="224">
        <f t="shared" si="1"/>
        <v>40949</v>
      </c>
      <c r="G69" s="225">
        <v>5771.3</v>
      </c>
      <c r="H69" s="221">
        <v>210</v>
      </c>
      <c r="I69" s="221" t="s">
        <v>1308</v>
      </c>
      <c r="J69" s="226"/>
    </row>
    <row r="70" spans="1:10">
      <c r="A70" s="220" t="s">
        <v>16463</v>
      </c>
      <c r="B70" s="221" t="s">
        <v>270</v>
      </c>
      <c r="C70" s="222" t="s">
        <v>16464</v>
      </c>
      <c r="D70" s="221" t="s">
        <v>432</v>
      </c>
      <c r="E70" s="223">
        <v>40925</v>
      </c>
      <c r="F70" s="224">
        <f t="shared" si="1"/>
        <v>40956</v>
      </c>
      <c r="G70" s="225">
        <v>5771.3</v>
      </c>
      <c r="H70" s="221">
        <v>210</v>
      </c>
      <c r="I70" s="221" t="s">
        <v>1308</v>
      </c>
      <c r="J70" s="226"/>
    </row>
    <row r="71" spans="1:10">
      <c r="A71" s="220" t="s">
        <v>16465</v>
      </c>
      <c r="B71" s="221" t="s">
        <v>328</v>
      </c>
      <c r="C71" s="222" t="s">
        <v>16466</v>
      </c>
      <c r="D71" s="221" t="s">
        <v>449</v>
      </c>
      <c r="E71" s="223">
        <v>40939</v>
      </c>
      <c r="F71" s="224">
        <f>E71+29</f>
        <v>40968</v>
      </c>
      <c r="G71" s="225">
        <v>5771.3</v>
      </c>
      <c r="H71" s="221">
        <v>211</v>
      </c>
      <c r="I71" s="221" t="s">
        <v>1308</v>
      </c>
      <c r="J71" s="226"/>
    </row>
    <row r="72" spans="1:10">
      <c r="A72" s="220" t="s">
        <v>16467</v>
      </c>
      <c r="B72" s="221" t="s">
        <v>326</v>
      </c>
      <c r="C72" s="222" t="s">
        <v>16468</v>
      </c>
      <c r="D72" s="221" t="s">
        <v>380</v>
      </c>
      <c r="E72" s="223">
        <v>40942</v>
      </c>
      <c r="F72" s="224">
        <f t="shared" si="1"/>
        <v>40973</v>
      </c>
      <c r="G72" s="225">
        <v>5771.3</v>
      </c>
      <c r="H72" s="221">
        <v>228</v>
      </c>
      <c r="I72" s="221" t="s">
        <v>1308</v>
      </c>
      <c r="J72" s="226"/>
    </row>
    <row r="73" spans="1:10">
      <c r="A73" s="220" t="s">
        <v>16469</v>
      </c>
      <c r="B73" s="221" t="s">
        <v>348</v>
      </c>
      <c r="C73" s="222" t="s">
        <v>16470</v>
      </c>
      <c r="D73" s="221" t="s">
        <v>441</v>
      </c>
      <c r="E73" s="223">
        <v>40942</v>
      </c>
      <c r="F73" s="224">
        <f t="shared" si="1"/>
        <v>40973</v>
      </c>
      <c r="G73" s="225">
        <v>5771.3</v>
      </c>
      <c r="H73" s="221">
        <v>229</v>
      </c>
      <c r="I73" s="221" t="s">
        <v>1308</v>
      </c>
      <c r="J73" s="226"/>
    </row>
    <row r="74" spans="1:10">
      <c r="A74" s="220" t="s">
        <v>16471</v>
      </c>
      <c r="B74" s="221" t="s">
        <v>325</v>
      </c>
      <c r="C74" s="222" t="s">
        <v>16472</v>
      </c>
      <c r="D74" s="221" t="s">
        <v>422</v>
      </c>
      <c r="E74" s="223">
        <v>40946</v>
      </c>
      <c r="F74" s="224">
        <f t="shared" si="1"/>
        <v>40977</v>
      </c>
      <c r="G74" s="225">
        <v>5771.3</v>
      </c>
      <c r="H74" s="221">
        <v>230</v>
      </c>
      <c r="I74" s="221" t="s">
        <v>1308</v>
      </c>
      <c r="J74" s="226"/>
    </row>
    <row r="75" spans="1:10">
      <c r="A75" s="220" t="s">
        <v>16473</v>
      </c>
      <c r="B75" s="221" t="s">
        <v>638</v>
      </c>
      <c r="C75" s="222" t="s">
        <v>16474</v>
      </c>
      <c r="D75" s="221" t="s">
        <v>694</v>
      </c>
      <c r="E75" s="223">
        <v>40946</v>
      </c>
      <c r="F75" s="224">
        <f t="shared" si="1"/>
        <v>40977</v>
      </c>
      <c r="G75" s="225">
        <v>5771.3</v>
      </c>
      <c r="H75" s="221">
        <f t="shared" ref="H75:H96" si="2">H74+1</f>
        <v>231</v>
      </c>
      <c r="I75" s="221" t="s">
        <v>1308</v>
      </c>
      <c r="J75" s="226"/>
    </row>
    <row r="76" spans="1:10">
      <c r="A76" s="220" t="s">
        <v>16475</v>
      </c>
      <c r="B76" s="221" t="s">
        <v>622</v>
      </c>
      <c r="C76" s="222" t="s">
        <v>16476</v>
      </c>
      <c r="D76" s="221" t="s">
        <v>693</v>
      </c>
      <c r="E76" s="223">
        <v>40946</v>
      </c>
      <c r="F76" s="224">
        <f t="shared" si="1"/>
        <v>40977</v>
      </c>
      <c r="G76" s="225">
        <v>5771.3</v>
      </c>
      <c r="H76" s="221">
        <f t="shared" si="2"/>
        <v>232</v>
      </c>
      <c r="I76" s="221" t="s">
        <v>1308</v>
      </c>
      <c r="J76" s="226"/>
    </row>
    <row r="77" spans="1:10">
      <c r="A77" s="220" t="s">
        <v>16477</v>
      </c>
      <c r="B77" s="221" t="s">
        <v>630</v>
      </c>
      <c r="C77" s="222" t="s">
        <v>16478</v>
      </c>
      <c r="D77" s="221" t="s">
        <v>695</v>
      </c>
      <c r="E77" s="223">
        <v>40947</v>
      </c>
      <c r="F77" s="224">
        <f t="shared" si="1"/>
        <v>40978</v>
      </c>
      <c r="G77" s="225">
        <v>5771.3</v>
      </c>
      <c r="H77" s="221">
        <f t="shared" si="2"/>
        <v>233</v>
      </c>
      <c r="I77" s="221" t="s">
        <v>1308</v>
      </c>
      <c r="J77" s="226"/>
    </row>
    <row r="78" spans="1:10">
      <c r="A78" s="220" t="s">
        <v>16479</v>
      </c>
      <c r="B78" s="221" t="s">
        <v>628</v>
      </c>
      <c r="C78" s="222" t="s">
        <v>16480</v>
      </c>
      <c r="D78" s="221" t="s">
        <v>697</v>
      </c>
      <c r="E78" s="223">
        <v>40947</v>
      </c>
      <c r="F78" s="224">
        <f t="shared" si="1"/>
        <v>40978</v>
      </c>
      <c r="G78" s="225">
        <v>5771.3</v>
      </c>
      <c r="H78" s="221">
        <f t="shared" si="2"/>
        <v>234</v>
      </c>
      <c r="I78" s="221" t="s">
        <v>1308</v>
      </c>
      <c r="J78" s="226"/>
    </row>
    <row r="79" spans="1:10">
      <c r="A79" s="220" t="s">
        <v>16481</v>
      </c>
      <c r="B79" s="221" t="s">
        <v>632</v>
      </c>
      <c r="C79" s="222" t="s">
        <v>16482</v>
      </c>
      <c r="D79" s="221" t="s">
        <v>696</v>
      </c>
      <c r="E79" s="223">
        <v>40948</v>
      </c>
      <c r="F79" s="224">
        <f t="shared" si="1"/>
        <v>40979</v>
      </c>
      <c r="G79" s="225">
        <v>5771.3</v>
      </c>
      <c r="H79" s="221">
        <f t="shared" si="2"/>
        <v>235</v>
      </c>
      <c r="I79" s="221" t="s">
        <v>1308</v>
      </c>
      <c r="J79" s="226"/>
    </row>
    <row r="80" spans="1:10">
      <c r="A80" s="220" t="s">
        <v>16483</v>
      </c>
      <c r="B80" s="221" t="s">
        <v>642</v>
      </c>
      <c r="C80" s="222" t="s">
        <v>16484</v>
      </c>
      <c r="D80" s="221" t="s">
        <v>1550</v>
      </c>
      <c r="E80" s="223">
        <v>40952</v>
      </c>
      <c r="F80" s="224">
        <f t="shared" si="1"/>
        <v>40983</v>
      </c>
      <c r="G80" s="225">
        <v>5771.3</v>
      </c>
      <c r="H80" s="221">
        <f t="shared" si="2"/>
        <v>236</v>
      </c>
      <c r="I80" s="221" t="s">
        <v>1540</v>
      </c>
      <c r="J80" s="226"/>
    </row>
    <row r="81" spans="1:10">
      <c r="A81" s="220" t="s">
        <v>16485</v>
      </c>
      <c r="B81" s="221" t="s">
        <v>624</v>
      </c>
      <c r="C81" s="222" t="s">
        <v>16486</v>
      </c>
      <c r="D81" s="221" t="s">
        <v>962</v>
      </c>
      <c r="E81" s="223">
        <v>40954</v>
      </c>
      <c r="F81" s="224">
        <f t="shared" si="1"/>
        <v>40985</v>
      </c>
      <c r="G81" s="225">
        <v>5771.3</v>
      </c>
      <c r="H81" s="221">
        <f t="shared" si="2"/>
        <v>237</v>
      </c>
      <c r="I81" s="221" t="s">
        <v>1308</v>
      </c>
      <c r="J81" s="226"/>
    </row>
    <row r="82" spans="1:10">
      <c r="A82" s="220" t="s">
        <v>16487</v>
      </c>
      <c r="B82" s="221" t="s">
        <v>717</v>
      </c>
      <c r="C82" s="222" t="s">
        <v>16488</v>
      </c>
      <c r="D82" s="221" t="s">
        <v>1662</v>
      </c>
      <c r="E82" s="223">
        <v>40954</v>
      </c>
      <c r="F82" s="224">
        <f t="shared" si="1"/>
        <v>40985</v>
      </c>
      <c r="G82" s="225">
        <v>5771.3</v>
      </c>
      <c r="H82" s="221">
        <f t="shared" si="2"/>
        <v>238</v>
      </c>
      <c r="I82" s="221" t="s">
        <v>1308</v>
      </c>
      <c r="J82" s="226"/>
    </row>
    <row r="83" spans="1:10">
      <c r="A83" s="220" t="s">
        <v>16489</v>
      </c>
      <c r="B83" s="221" t="s">
        <v>16490</v>
      </c>
      <c r="C83" s="222" t="s">
        <v>16491</v>
      </c>
      <c r="D83" s="221" t="s">
        <v>1762</v>
      </c>
      <c r="E83" s="223">
        <v>40956</v>
      </c>
      <c r="F83" s="224">
        <f t="shared" si="1"/>
        <v>40987</v>
      </c>
      <c r="G83" s="225">
        <v>5771.3</v>
      </c>
      <c r="H83" s="221">
        <f t="shared" si="2"/>
        <v>239</v>
      </c>
      <c r="I83" s="221" t="s">
        <v>1308</v>
      </c>
      <c r="J83" s="226"/>
    </row>
    <row r="84" spans="1:10">
      <c r="A84" s="220" t="s">
        <v>16492</v>
      </c>
      <c r="B84" s="221" t="s">
        <v>815</v>
      </c>
      <c r="C84" s="222" t="s">
        <v>16493</v>
      </c>
      <c r="D84" s="221" t="s">
        <v>1688</v>
      </c>
      <c r="E84" s="223">
        <v>40956</v>
      </c>
      <c r="F84" s="224">
        <f t="shared" si="1"/>
        <v>40987</v>
      </c>
      <c r="G84" s="225">
        <v>5771.3</v>
      </c>
      <c r="H84" s="221">
        <f t="shared" si="2"/>
        <v>240</v>
      </c>
      <c r="I84" s="221" t="s">
        <v>1308</v>
      </c>
      <c r="J84" s="226"/>
    </row>
    <row r="85" spans="1:10">
      <c r="A85" s="220" t="s">
        <v>16494</v>
      </c>
      <c r="B85" s="221" t="s">
        <v>16495</v>
      </c>
      <c r="C85" s="222" t="s">
        <v>16496</v>
      </c>
      <c r="D85" s="221" t="s">
        <v>1630</v>
      </c>
      <c r="E85" s="223">
        <v>40963</v>
      </c>
      <c r="F85" s="224">
        <f t="shared" si="1"/>
        <v>40994</v>
      </c>
      <c r="G85" s="225">
        <v>5771.3</v>
      </c>
      <c r="H85" s="221">
        <f t="shared" si="2"/>
        <v>241</v>
      </c>
      <c r="I85" s="221" t="s">
        <v>1308</v>
      </c>
      <c r="J85" s="226"/>
    </row>
    <row r="86" spans="1:10">
      <c r="A86" s="220" t="s">
        <v>16497</v>
      </c>
      <c r="B86" s="221" t="s">
        <v>745</v>
      </c>
      <c r="C86" s="222" t="s">
        <v>16498</v>
      </c>
      <c r="D86" s="221" t="s">
        <v>1189</v>
      </c>
      <c r="E86" s="223">
        <v>40963</v>
      </c>
      <c r="F86" s="224">
        <f t="shared" si="1"/>
        <v>40994</v>
      </c>
      <c r="G86" s="225">
        <v>5771.3</v>
      </c>
      <c r="H86" s="221">
        <f t="shared" si="2"/>
        <v>242</v>
      </c>
      <c r="I86" s="221" t="s">
        <v>1308</v>
      </c>
      <c r="J86" s="226"/>
    </row>
    <row r="87" spans="1:10">
      <c r="A87" s="220" t="s">
        <v>16499</v>
      </c>
      <c r="B87" s="221" t="s">
        <v>747</v>
      </c>
      <c r="C87" s="222" t="s">
        <v>16500</v>
      </c>
      <c r="D87" s="221" t="s">
        <v>1289</v>
      </c>
      <c r="E87" s="223">
        <v>40963</v>
      </c>
      <c r="F87" s="224">
        <f t="shared" si="1"/>
        <v>40994</v>
      </c>
      <c r="G87" s="225">
        <v>5771.3</v>
      </c>
      <c r="H87" s="221">
        <f t="shared" si="2"/>
        <v>243</v>
      </c>
      <c r="I87" s="221" t="s">
        <v>1308</v>
      </c>
      <c r="J87" s="226"/>
    </row>
    <row r="88" spans="1:10">
      <c r="A88" s="220" t="s">
        <v>16501</v>
      </c>
      <c r="B88" s="221" t="s">
        <v>837</v>
      </c>
      <c r="C88" s="222" t="s">
        <v>16502</v>
      </c>
      <c r="D88" s="221" t="s">
        <v>1190</v>
      </c>
      <c r="E88" s="223">
        <v>40966</v>
      </c>
      <c r="F88" s="224">
        <f t="shared" si="1"/>
        <v>40997</v>
      </c>
      <c r="G88" s="225">
        <v>5771.3</v>
      </c>
      <c r="H88" s="221">
        <f t="shared" si="2"/>
        <v>244</v>
      </c>
      <c r="I88" s="221" t="s">
        <v>1308</v>
      </c>
      <c r="J88" s="226"/>
    </row>
    <row r="89" spans="1:10">
      <c r="A89" s="220" t="s">
        <v>16503</v>
      </c>
      <c r="B89" s="221" t="s">
        <v>731</v>
      </c>
      <c r="C89" s="222" t="s">
        <v>16504</v>
      </c>
      <c r="D89" s="221" t="s">
        <v>1192</v>
      </c>
      <c r="E89" s="223">
        <v>40966</v>
      </c>
      <c r="F89" s="224">
        <f t="shared" si="1"/>
        <v>40997</v>
      </c>
      <c r="G89" s="225">
        <v>5771.3</v>
      </c>
      <c r="H89" s="221">
        <f t="shared" si="2"/>
        <v>245</v>
      </c>
      <c r="I89" s="221" t="s">
        <v>1308</v>
      </c>
      <c r="J89" s="226"/>
    </row>
    <row r="90" spans="1:10">
      <c r="A90" s="220" t="s">
        <v>16505</v>
      </c>
      <c r="B90" s="221" t="s">
        <v>719</v>
      </c>
      <c r="C90" s="222" t="s">
        <v>16506</v>
      </c>
      <c r="D90" s="221" t="s">
        <v>1191</v>
      </c>
      <c r="E90" s="223">
        <v>40966</v>
      </c>
      <c r="F90" s="224">
        <f t="shared" si="1"/>
        <v>40997</v>
      </c>
      <c r="G90" s="225">
        <v>5771.3</v>
      </c>
      <c r="H90" s="221">
        <f t="shared" si="2"/>
        <v>246</v>
      </c>
      <c r="I90" s="221" t="s">
        <v>1308</v>
      </c>
      <c r="J90" s="226"/>
    </row>
    <row r="91" spans="1:10">
      <c r="A91" s="220" t="s">
        <v>16507</v>
      </c>
      <c r="B91" s="221" t="s">
        <v>713</v>
      </c>
      <c r="C91" s="222" t="s">
        <v>16508</v>
      </c>
      <c r="D91" s="221" t="s">
        <v>1202</v>
      </c>
      <c r="E91" s="223">
        <v>40967</v>
      </c>
      <c r="F91" s="224">
        <f t="shared" si="1"/>
        <v>40998</v>
      </c>
      <c r="G91" s="225">
        <v>5771.3</v>
      </c>
      <c r="H91" s="221">
        <f t="shared" si="2"/>
        <v>247</v>
      </c>
      <c r="I91" s="221" t="s">
        <v>1308</v>
      </c>
      <c r="J91" s="226"/>
    </row>
    <row r="92" spans="1:10">
      <c r="A92" s="220" t="s">
        <v>16509</v>
      </c>
      <c r="B92" s="221" t="s">
        <v>1177</v>
      </c>
      <c r="C92" s="222" t="s">
        <v>16510</v>
      </c>
      <c r="D92" s="221" t="s">
        <v>1201</v>
      </c>
      <c r="E92" s="223">
        <v>40967</v>
      </c>
      <c r="F92" s="224">
        <f t="shared" si="1"/>
        <v>40998</v>
      </c>
      <c r="G92" s="225">
        <v>5771.3</v>
      </c>
      <c r="H92" s="221">
        <f t="shared" si="2"/>
        <v>248</v>
      </c>
      <c r="I92" s="221" t="s">
        <v>1308</v>
      </c>
      <c r="J92" s="226"/>
    </row>
    <row r="93" spans="1:10">
      <c r="A93" s="220" t="s">
        <v>16511</v>
      </c>
      <c r="B93" s="221" t="s">
        <v>715</v>
      </c>
      <c r="C93" s="222" t="s">
        <v>16512</v>
      </c>
      <c r="D93" s="221" t="s">
        <v>1206</v>
      </c>
      <c r="E93" s="223">
        <v>40968</v>
      </c>
      <c r="F93" s="224">
        <f t="shared" si="1"/>
        <v>40999</v>
      </c>
      <c r="G93" s="225">
        <v>5771.3</v>
      </c>
      <c r="H93" s="221">
        <f t="shared" si="2"/>
        <v>249</v>
      </c>
      <c r="I93" s="221" t="s">
        <v>1308</v>
      </c>
      <c r="J93" s="226"/>
    </row>
    <row r="94" spans="1:10">
      <c r="A94" s="220" t="s">
        <v>16513</v>
      </c>
      <c r="B94" s="221" t="s">
        <v>705</v>
      </c>
      <c r="C94" s="222" t="s">
        <v>16514</v>
      </c>
      <c r="D94" s="221" t="s">
        <v>1252</v>
      </c>
      <c r="E94" s="223">
        <v>40968</v>
      </c>
      <c r="F94" s="224">
        <f t="shared" si="1"/>
        <v>40999</v>
      </c>
      <c r="G94" s="225">
        <v>5771.3</v>
      </c>
      <c r="H94" s="221">
        <f t="shared" si="2"/>
        <v>250</v>
      </c>
      <c r="I94" s="221" t="s">
        <v>1308</v>
      </c>
      <c r="J94" s="226"/>
    </row>
    <row r="95" spans="1:10">
      <c r="A95" s="220" t="s">
        <v>16515</v>
      </c>
      <c r="B95" s="221" t="s">
        <v>743</v>
      </c>
      <c r="C95" s="222" t="s">
        <v>16516</v>
      </c>
      <c r="D95" s="221" t="s">
        <v>1203</v>
      </c>
      <c r="E95" s="223">
        <v>40968</v>
      </c>
      <c r="F95" s="224">
        <f t="shared" si="1"/>
        <v>40999</v>
      </c>
      <c r="G95" s="225">
        <v>5771.3</v>
      </c>
      <c r="H95" s="221">
        <f t="shared" si="2"/>
        <v>251</v>
      </c>
      <c r="I95" s="221" t="s">
        <v>1308</v>
      </c>
      <c r="J95" s="226"/>
    </row>
    <row r="96" spans="1:10">
      <c r="A96" s="220" t="s">
        <v>16517</v>
      </c>
      <c r="B96" s="221" t="s">
        <v>16518</v>
      </c>
      <c r="C96" s="222" t="s">
        <v>16519</v>
      </c>
      <c r="D96" s="221" t="s">
        <v>1208</v>
      </c>
      <c r="E96" s="223">
        <v>40968</v>
      </c>
      <c r="F96" s="224">
        <f t="shared" si="1"/>
        <v>40999</v>
      </c>
      <c r="G96" s="225">
        <v>5771.3</v>
      </c>
      <c r="H96" s="221">
        <f t="shared" si="2"/>
        <v>252</v>
      </c>
      <c r="I96" s="221" t="s">
        <v>1308</v>
      </c>
      <c r="J96" s="226"/>
    </row>
    <row r="97" spans="1:10">
      <c r="A97" s="220" t="s">
        <v>16520</v>
      </c>
      <c r="B97" s="221" t="s">
        <v>819</v>
      </c>
      <c r="C97" s="222" t="s">
        <v>17033</v>
      </c>
      <c r="D97" s="221" t="s">
        <v>16521</v>
      </c>
      <c r="E97" s="223">
        <v>40969</v>
      </c>
      <c r="F97" s="224">
        <f t="shared" si="1"/>
        <v>41000</v>
      </c>
      <c r="G97" s="225">
        <v>5771.3</v>
      </c>
      <c r="H97" s="221">
        <v>263</v>
      </c>
      <c r="I97" s="221" t="s">
        <v>1308</v>
      </c>
      <c r="J97" s="226"/>
    </row>
    <row r="98" spans="1:10">
      <c r="A98" s="220" t="s">
        <v>16522</v>
      </c>
      <c r="B98" s="221" t="s">
        <v>805</v>
      </c>
      <c r="C98" s="222" t="s">
        <v>16523</v>
      </c>
      <c r="D98" s="221" t="s">
        <v>1251</v>
      </c>
      <c r="E98" s="223">
        <v>40969</v>
      </c>
      <c r="F98" s="224">
        <f t="shared" si="1"/>
        <v>41000</v>
      </c>
      <c r="G98" s="225">
        <v>5771.3</v>
      </c>
      <c r="H98" s="221">
        <v>264</v>
      </c>
      <c r="I98" s="221" t="s">
        <v>1308</v>
      </c>
      <c r="J98" s="226"/>
    </row>
    <row r="99" spans="1:10">
      <c r="A99" s="220" t="s">
        <v>16524</v>
      </c>
      <c r="B99" s="221" t="s">
        <v>16525</v>
      </c>
      <c r="C99" s="222" t="s">
        <v>16526</v>
      </c>
      <c r="D99" s="221" t="s">
        <v>1257</v>
      </c>
      <c r="E99" s="223">
        <v>40970</v>
      </c>
      <c r="F99" s="224">
        <f t="shared" si="1"/>
        <v>41001</v>
      </c>
      <c r="G99" s="225">
        <v>5771.3</v>
      </c>
      <c r="H99" s="221">
        <v>265</v>
      </c>
      <c r="I99" s="221" t="s">
        <v>1308</v>
      </c>
      <c r="J99" s="226"/>
    </row>
    <row r="100" spans="1:10">
      <c r="A100" s="220" t="s">
        <v>16527</v>
      </c>
      <c r="B100" s="221" t="s">
        <v>799</v>
      </c>
      <c r="C100" s="222" t="s">
        <v>16528</v>
      </c>
      <c r="D100" s="221" t="s">
        <v>1253</v>
      </c>
      <c r="E100" s="223">
        <v>40970</v>
      </c>
      <c r="F100" s="224">
        <f t="shared" si="1"/>
        <v>41001</v>
      </c>
      <c r="G100" s="225">
        <v>5771.3</v>
      </c>
      <c r="H100" s="221">
        <v>266</v>
      </c>
      <c r="I100" s="221" t="s">
        <v>1308</v>
      </c>
      <c r="J100" s="226"/>
    </row>
    <row r="101" spans="1:10">
      <c r="A101" s="220" t="s">
        <v>16529</v>
      </c>
      <c r="B101" s="221" t="s">
        <v>16530</v>
      </c>
      <c r="C101" s="222" t="s">
        <v>16531</v>
      </c>
      <c r="D101" s="221" t="s">
        <v>1256</v>
      </c>
      <c r="E101" s="223">
        <v>40970</v>
      </c>
      <c r="F101" s="224">
        <f t="shared" si="1"/>
        <v>41001</v>
      </c>
      <c r="G101" s="225">
        <v>5771.3</v>
      </c>
      <c r="H101" s="221">
        <v>267</v>
      </c>
      <c r="I101" s="221" t="s">
        <v>1308</v>
      </c>
      <c r="J101" s="226"/>
    </row>
    <row r="102" spans="1:10">
      <c r="A102" s="220" t="s">
        <v>16532</v>
      </c>
      <c r="B102" s="221" t="s">
        <v>16533</v>
      </c>
      <c r="C102" s="222" t="s">
        <v>16534</v>
      </c>
      <c r="D102" s="221" t="s">
        <v>1254</v>
      </c>
      <c r="E102" s="223">
        <v>40970</v>
      </c>
      <c r="F102" s="224">
        <f t="shared" si="1"/>
        <v>41001</v>
      </c>
      <c r="G102" s="225">
        <v>5771.3</v>
      </c>
      <c r="H102" s="221">
        <v>268</v>
      </c>
      <c r="I102" s="221" t="s">
        <v>1540</v>
      </c>
      <c r="J102" s="226"/>
    </row>
    <row r="103" spans="1:10">
      <c r="A103" s="220" t="s">
        <v>16535</v>
      </c>
      <c r="B103" s="221" t="s">
        <v>16536</v>
      </c>
      <c r="C103" s="222" t="s">
        <v>16537</v>
      </c>
      <c r="D103" s="221" t="s">
        <v>1261</v>
      </c>
      <c r="E103" s="223">
        <v>40970</v>
      </c>
      <c r="F103" s="224">
        <f t="shared" si="1"/>
        <v>41001</v>
      </c>
      <c r="G103" s="225">
        <v>5771.3</v>
      </c>
      <c r="H103" s="221">
        <v>269</v>
      </c>
      <c r="I103" s="221" t="s">
        <v>1308</v>
      </c>
      <c r="J103" s="226"/>
    </row>
    <row r="104" spans="1:10">
      <c r="A104" s="220" t="s">
        <v>16538</v>
      </c>
      <c r="B104" s="221" t="s">
        <v>825</v>
      </c>
      <c r="C104" s="222" t="s">
        <v>16539</v>
      </c>
      <c r="D104" s="221" t="s">
        <v>1259</v>
      </c>
      <c r="E104" s="223">
        <v>40970</v>
      </c>
      <c r="F104" s="224">
        <f t="shared" si="1"/>
        <v>41001</v>
      </c>
      <c r="G104" s="225">
        <v>5771.3</v>
      </c>
      <c r="H104" s="221">
        <v>270</v>
      </c>
      <c r="I104" s="221" t="s">
        <v>1308</v>
      </c>
      <c r="J104" s="226"/>
    </row>
    <row r="105" spans="1:10">
      <c r="A105" s="220" t="s">
        <v>16540</v>
      </c>
      <c r="B105" s="221" t="s">
        <v>16541</v>
      </c>
      <c r="C105" s="222" t="s">
        <v>16542</v>
      </c>
      <c r="D105" s="221" t="s">
        <v>1264</v>
      </c>
      <c r="E105" s="223">
        <v>40970</v>
      </c>
      <c r="F105" s="224">
        <f t="shared" si="1"/>
        <v>41001</v>
      </c>
      <c r="G105" s="225">
        <v>5771.3</v>
      </c>
      <c r="H105" s="221">
        <v>271</v>
      </c>
      <c r="I105" s="221" t="s">
        <v>1308</v>
      </c>
      <c r="J105" s="226"/>
    </row>
    <row r="106" spans="1:10">
      <c r="A106" s="220" t="s">
        <v>16543</v>
      </c>
      <c r="B106" s="221" t="s">
        <v>16544</v>
      </c>
      <c r="C106" s="222" t="s">
        <v>16545</v>
      </c>
      <c r="D106" s="221" t="s">
        <v>1266</v>
      </c>
      <c r="E106" s="223">
        <v>40970</v>
      </c>
      <c r="F106" s="224">
        <f t="shared" si="1"/>
        <v>41001</v>
      </c>
      <c r="G106" s="225">
        <v>5771.3</v>
      </c>
      <c r="H106" s="221">
        <v>272</v>
      </c>
      <c r="I106" s="221" t="s">
        <v>1308</v>
      </c>
      <c r="J106" s="226"/>
    </row>
    <row r="107" spans="1:10">
      <c r="A107" s="220" t="s">
        <v>16546</v>
      </c>
      <c r="B107" s="221" t="s">
        <v>16547</v>
      </c>
      <c r="C107" s="222" t="s">
        <v>16548</v>
      </c>
      <c r="D107" s="221" t="s">
        <v>401</v>
      </c>
      <c r="E107" s="223">
        <v>40973</v>
      </c>
      <c r="F107" s="224">
        <f t="shared" si="1"/>
        <v>41004</v>
      </c>
      <c r="G107" s="225">
        <v>5771.3</v>
      </c>
      <c r="H107" s="221">
        <v>273</v>
      </c>
      <c r="I107" s="221" t="s">
        <v>1317</v>
      </c>
      <c r="J107" s="226"/>
    </row>
    <row r="108" spans="1:10">
      <c r="A108" s="220" t="s">
        <v>16549</v>
      </c>
      <c r="B108" s="221" t="s">
        <v>16550</v>
      </c>
      <c r="C108" s="222" t="s">
        <v>16551</v>
      </c>
      <c r="D108" s="221" t="s">
        <v>1267</v>
      </c>
      <c r="E108" s="223">
        <v>40973</v>
      </c>
      <c r="F108" s="224">
        <f t="shared" si="1"/>
        <v>41004</v>
      </c>
      <c r="G108" s="225">
        <v>5771.3</v>
      </c>
      <c r="H108" s="221">
        <v>274</v>
      </c>
      <c r="I108" s="221" t="s">
        <v>1540</v>
      </c>
      <c r="J108" s="226"/>
    </row>
    <row r="109" spans="1:10">
      <c r="A109" s="220" t="s">
        <v>16552</v>
      </c>
      <c r="B109" s="221" t="s">
        <v>16553</v>
      </c>
      <c r="C109" s="222" t="s">
        <v>16554</v>
      </c>
      <c r="D109" s="221" t="s">
        <v>447</v>
      </c>
      <c r="E109" s="223">
        <v>40974</v>
      </c>
      <c r="F109" s="224">
        <f t="shared" si="1"/>
        <v>41005</v>
      </c>
      <c r="G109" s="225">
        <v>5771.3</v>
      </c>
      <c r="H109" s="221">
        <v>275</v>
      </c>
      <c r="I109" s="221" t="s">
        <v>1317</v>
      </c>
      <c r="J109" s="226"/>
    </row>
    <row r="110" spans="1:10">
      <c r="A110" s="220" t="s">
        <v>16555</v>
      </c>
      <c r="B110" s="221" t="s">
        <v>16556</v>
      </c>
      <c r="C110" s="222" t="s">
        <v>16557</v>
      </c>
      <c r="D110" s="221" t="s">
        <v>1268</v>
      </c>
      <c r="E110" s="223">
        <v>40974</v>
      </c>
      <c r="F110" s="224">
        <f t="shared" si="1"/>
        <v>41005</v>
      </c>
      <c r="G110" s="225">
        <v>5771.3</v>
      </c>
      <c r="H110" s="221">
        <v>276</v>
      </c>
      <c r="I110" s="221" t="s">
        <v>1308</v>
      </c>
      <c r="J110" s="226"/>
    </row>
    <row r="111" spans="1:10">
      <c r="A111" s="220" t="s">
        <v>16558</v>
      </c>
      <c r="B111" s="221" t="s">
        <v>16559</v>
      </c>
      <c r="C111" s="222" t="s">
        <v>16560</v>
      </c>
      <c r="D111" s="221" t="s">
        <v>1270</v>
      </c>
      <c r="E111" s="223">
        <v>40974</v>
      </c>
      <c r="F111" s="224">
        <f t="shared" si="1"/>
        <v>41005</v>
      </c>
      <c r="G111" s="225">
        <v>5771.3</v>
      </c>
      <c r="H111" s="221">
        <v>277</v>
      </c>
      <c r="I111" s="221" t="s">
        <v>1308</v>
      </c>
      <c r="J111" s="226"/>
    </row>
    <row r="112" spans="1:10">
      <c r="A112" s="220" t="s">
        <v>16561</v>
      </c>
      <c r="B112" s="221" t="s">
        <v>817</v>
      </c>
      <c r="C112" s="222" t="s">
        <v>16562</v>
      </c>
      <c r="D112" s="221" t="s">
        <v>1271</v>
      </c>
      <c r="E112" s="223">
        <v>40974</v>
      </c>
      <c r="F112" s="224">
        <f t="shared" si="1"/>
        <v>41005</v>
      </c>
      <c r="G112" s="225">
        <v>5771.3</v>
      </c>
      <c r="H112" s="221">
        <v>278</v>
      </c>
      <c r="I112" s="221" t="s">
        <v>1308</v>
      </c>
      <c r="J112" s="226"/>
    </row>
    <row r="113" spans="1:10">
      <c r="A113" s="220" t="s">
        <v>16563</v>
      </c>
      <c r="B113" s="221" t="s">
        <v>16564</v>
      </c>
      <c r="C113" s="222" t="s">
        <v>16565</v>
      </c>
      <c r="D113" s="221" t="s">
        <v>1272</v>
      </c>
      <c r="E113" s="223">
        <v>40974</v>
      </c>
      <c r="F113" s="224">
        <f t="shared" si="1"/>
        <v>41005</v>
      </c>
      <c r="G113" s="225">
        <v>5771.3</v>
      </c>
      <c r="H113" s="221">
        <v>279</v>
      </c>
      <c r="I113" s="221" t="s">
        <v>1308</v>
      </c>
      <c r="J113" s="226"/>
    </row>
    <row r="114" spans="1:10">
      <c r="A114" s="220" t="s">
        <v>16566</v>
      </c>
      <c r="B114" s="221" t="s">
        <v>729</v>
      </c>
      <c r="C114" s="222" t="s">
        <v>16567</v>
      </c>
      <c r="D114" s="221" t="s">
        <v>1273</v>
      </c>
      <c r="E114" s="223">
        <v>40975</v>
      </c>
      <c r="F114" s="224">
        <f t="shared" si="1"/>
        <v>41006</v>
      </c>
      <c r="G114" s="225">
        <v>5771.3</v>
      </c>
      <c r="H114" s="221">
        <v>280</v>
      </c>
      <c r="I114" s="221" t="s">
        <v>1308</v>
      </c>
      <c r="J114" s="226"/>
    </row>
    <row r="115" spans="1:10">
      <c r="A115" s="220" t="s">
        <v>16568</v>
      </c>
      <c r="B115" s="221" t="s">
        <v>303</v>
      </c>
      <c r="C115" s="222" t="s">
        <v>16569</v>
      </c>
      <c r="D115" s="221" t="s">
        <v>388</v>
      </c>
      <c r="E115" s="223">
        <v>40976</v>
      </c>
      <c r="F115" s="224">
        <f t="shared" si="1"/>
        <v>41007</v>
      </c>
      <c r="G115" s="225">
        <v>5771.3</v>
      </c>
      <c r="H115" s="221">
        <v>281</v>
      </c>
      <c r="I115" s="221" t="s">
        <v>1308</v>
      </c>
      <c r="J115" s="226"/>
    </row>
    <row r="116" spans="1:10">
      <c r="A116" s="220" t="s">
        <v>16570</v>
      </c>
      <c r="B116" s="221" t="s">
        <v>16571</v>
      </c>
      <c r="C116" s="222" t="s">
        <v>16572</v>
      </c>
      <c r="D116" s="221" t="s">
        <v>408</v>
      </c>
      <c r="E116" s="223">
        <v>40976</v>
      </c>
      <c r="F116" s="224">
        <f t="shared" si="1"/>
        <v>41007</v>
      </c>
      <c r="G116" s="225">
        <v>5771.3</v>
      </c>
      <c r="H116" s="221">
        <v>282</v>
      </c>
      <c r="I116" s="221" t="s">
        <v>1317</v>
      </c>
      <c r="J116" s="226"/>
    </row>
    <row r="117" spans="1:10">
      <c r="A117" s="220" t="s">
        <v>16573</v>
      </c>
      <c r="B117" s="221" t="s">
        <v>16574</v>
      </c>
      <c r="C117" s="222" t="s">
        <v>16575</v>
      </c>
      <c r="D117" s="221" t="s">
        <v>1297</v>
      </c>
      <c r="E117" s="223">
        <v>40977</v>
      </c>
      <c r="F117" s="224">
        <f t="shared" si="1"/>
        <v>41008</v>
      </c>
      <c r="G117" s="225">
        <v>5771.3</v>
      </c>
      <c r="H117" s="221">
        <v>283</v>
      </c>
      <c r="I117" s="221" t="s">
        <v>1540</v>
      </c>
      <c r="J117" s="226"/>
    </row>
    <row r="118" spans="1:10">
      <c r="A118" s="220" t="s">
        <v>16576</v>
      </c>
      <c r="B118" s="221" t="s">
        <v>626</v>
      </c>
      <c r="C118" s="222" t="s">
        <v>16577</v>
      </c>
      <c r="D118" s="221" t="s">
        <v>1305</v>
      </c>
      <c r="E118" s="223">
        <v>40980</v>
      </c>
      <c r="F118" s="224">
        <f t="shared" si="1"/>
        <v>41011</v>
      </c>
      <c r="G118" s="225">
        <v>5771.3</v>
      </c>
      <c r="H118" s="221">
        <v>284</v>
      </c>
      <c r="I118" s="221" t="s">
        <v>1540</v>
      </c>
      <c r="J118" s="226"/>
    </row>
    <row r="119" spans="1:10">
      <c r="A119" s="220" t="s">
        <v>16578</v>
      </c>
      <c r="B119" s="221" t="s">
        <v>16579</v>
      </c>
      <c r="C119" s="222" t="s">
        <v>16580</v>
      </c>
      <c r="D119" s="221" t="s">
        <v>1937</v>
      </c>
      <c r="E119" s="223">
        <v>40981</v>
      </c>
      <c r="F119" s="224">
        <f t="shared" si="1"/>
        <v>41012</v>
      </c>
      <c r="G119" s="225">
        <v>5771.3</v>
      </c>
      <c r="H119" s="221">
        <v>285</v>
      </c>
      <c r="I119" s="221" t="s">
        <v>1308</v>
      </c>
      <c r="J119" s="226"/>
    </row>
    <row r="120" spans="1:10">
      <c r="A120" s="220" t="s">
        <v>16581</v>
      </c>
      <c r="B120" s="221" t="s">
        <v>801</v>
      </c>
      <c r="C120" s="222" t="s">
        <v>16582</v>
      </c>
      <c r="D120" s="221" t="s">
        <v>1685</v>
      </c>
      <c r="E120" s="223">
        <v>40982</v>
      </c>
      <c r="F120" s="224">
        <f t="shared" si="1"/>
        <v>41013</v>
      </c>
      <c r="G120" s="225">
        <v>5771.3</v>
      </c>
      <c r="H120" s="221">
        <v>286</v>
      </c>
      <c r="I120" s="221" t="s">
        <v>1308</v>
      </c>
      <c r="J120" s="226"/>
    </row>
    <row r="121" spans="1:10">
      <c r="A121" s="220" t="s">
        <v>16583</v>
      </c>
      <c r="B121" s="221" t="s">
        <v>16584</v>
      </c>
      <c r="C121" s="222" t="s">
        <v>16585</v>
      </c>
      <c r="D121" s="221" t="s">
        <v>1888</v>
      </c>
      <c r="E121" s="223">
        <v>40982</v>
      </c>
      <c r="F121" s="224">
        <f t="shared" si="1"/>
        <v>41013</v>
      </c>
      <c r="G121" s="225">
        <v>5771.3</v>
      </c>
      <c r="H121" s="221">
        <v>287</v>
      </c>
      <c r="I121" s="221" t="s">
        <v>1308</v>
      </c>
      <c r="J121" s="226"/>
    </row>
    <row r="122" spans="1:10">
      <c r="A122" s="220" t="s">
        <v>16586</v>
      </c>
      <c r="B122" s="221" t="s">
        <v>16587</v>
      </c>
      <c r="C122" s="222" t="s">
        <v>16588</v>
      </c>
      <c r="D122" s="221" t="s">
        <v>1953</v>
      </c>
      <c r="E122" s="223">
        <v>40982</v>
      </c>
      <c r="F122" s="224">
        <f t="shared" si="1"/>
        <v>41013</v>
      </c>
      <c r="G122" s="225">
        <v>5771.3</v>
      </c>
      <c r="H122" s="221">
        <v>288</v>
      </c>
      <c r="I122" s="221" t="s">
        <v>1308</v>
      </c>
      <c r="J122" s="226"/>
    </row>
    <row r="123" spans="1:10">
      <c r="A123" s="220" t="s">
        <v>16589</v>
      </c>
      <c r="B123" s="221" t="s">
        <v>16590</v>
      </c>
      <c r="C123" s="222" t="s">
        <v>16591</v>
      </c>
      <c r="D123" s="221" t="s">
        <v>1965</v>
      </c>
      <c r="E123" s="223">
        <v>40982</v>
      </c>
      <c r="F123" s="224">
        <f t="shared" si="1"/>
        <v>41013</v>
      </c>
      <c r="G123" s="225">
        <v>5771.3</v>
      </c>
      <c r="H123" s="221">
        <v>289</v>
      </c>
      <c r="I123" s="221" t="s">
        <v>1308</v>
      </c>
      <c r="J123" s="226"/>
    </row>
    <row r="124" spans="1:10">
      <c r="A124" s="220" t="s">
        <v>16592</v>
      </c>
      <c r="B124" s="221" t="s">
        <v>16593</v>
      </c>
      <c r="C124" s="222" t="s">
        <v>16594</v>
      </c>
      <c r="D124" s="221" t="s">
        <v>1967</v>
      </c>
      <c r="E124" s="223">
        <v>40983</v>
      </c>
      <c r="F124" s="224">
        <f t="shared" si="1"/>
        <v>41014</v>
      </c>
      <c r="G124" s="225">
        <v>5771.3</v>
      </c>
      <c r="H124" s="221">
        <v>290</v>
      </c>
      <c r="I124" s="221" t="s">
        <v>1308</v>
      </c>
      <c r="J124" s="226"/>
    </row>
    <row r="125" spans="1:10">
      <c r="A125" s="220" t="s">
        <v>16595</v>
      </c>
      <c r="B125" s="221" t="s">
        <v>16596</v>
      </c>
      <c r="C125" s="222" t="s">
        <v>16597</v>
      </c>
      <c r="D125" s="221" t="s">
        <v>1959</v>
      </c>
      <c r="E125" s="223">
        <v>40987</v>
      </c>
      <c r="F125" s="224">
        <f t="shared" si="1"/>
        <v>41018</v>
      </c>
      <c r="G125" s="225">
        <v>5771.3</v>
      </c>
      <c r="H125" s="221">
        <v>291</v>
      </c>
      <c r="I125" s="221" t="s">
        <v>1308</v>
      </c>
      <c r="J125" s="226"/>
    </row>
    <row r="126" spans="1:10">
      <c r="A126" s="220" t="s">
        <v>16598</v>
      </c>
      <c r="B126" s="221" t="s">
        <v>640</v>
      </c>
      <c r="C126" s="222" t="s">
        <v>16599</v>
      </c>
      <c r="D126" s="221" t="s">
        <v>1595</v>
      </c>
      <c r="E126" s="223">
        <v>40988</v>
      </c>
      <c r="F126" s="224">
        <f t="shared" si="1"/>
        <v>41019</v>
      </c>
      <c r="G126" s="225">
        <v>5771.3</v>
      </c>
      <c r="H126" s="221">
        <v>292</v>
      </c>
      <c r="I126" s="221" t="s">
        <v>1308</v>
      </c>
      <c r="J126" s="226"/>
    </row>
    <row r="127" spans="1:10">
      <c r="A127" s="220" t="s">
        <v>16600</v>
      </c>
      <c r="B127" s="221" t="s">
        <v>809</v>
      </c>
      <c r="C127" s="222" t="s">
        <v>16601</v>
      </c>
      <c r="D127" s="221" t="s">
        <v>1981</v>
      </c>
      <c r="E127" s="223">
        <v>40988</v>
      </c>
      <c r="F127" s="224">
        <f t="shared" si="1"/>
        <v>41019</v>
      </c>
      <c r="G127" s="225">
        <v>5771.3</v>
      </c>
      <c r="H127" s="221">
        <v>293</v>
      </c>
      <c r="I127" s="221" t="s">
        <v>1308</v>
      </c>
      <c r="J127" s="226"/>
    </row>
    <row r="128" spans="1:10">
      <c r="A128" s="220" t="s">
        <v>16602</v>
      </c>
      <c r="B128" s="221" t="s">
        <v>739</v>
      </c>
      <c r="C128" s="222" t="s">
        <v>16603</v>
      </c>
      <c r="D128" s="221" t="s">
        <v>1979</v>
      </c>
      <c r="E128" s="223">
        <v>40988</v>
      </c>
      <c r="F128" s="224">
        <f t="shared" si="1"/>
        <v>41019</v>
      </c>
      <c r="G128" s="225">
        <v>5771.3</v>
      </c>
      <c r="H128" s="221">
        <v>294</v>
      </c>
      <c r="I128" s="221" t="s">
        <v>1308</v>
      </c>
      <c r="J128" s="226"/>
    </row>
    <row r="129" spans="1:10">
      <c r="A129" s="220" t="s">
        <v>16604</v>
      </c>
      <c r="B129" s="221" t="s">
        <v>16605</v>
      </c>
      <c r="C129" s="222" t="s">
        <v>16606</v>
      </c>
      <c r="D129" s="221" t="s">
        <v>1781</v>
      </c>
      <c r="E129" s="223">
        <v>40989</v>
      </c>
      <c r="F129" s="224">
        <f t="shared" si="1"/>
        <v>41020</v>
      </c>
      <c r="G129" s="225">
        <v>5771.3</v>
      </c>
      <c r="H129" s="221">
        <v>295</v>
      </c>
      <c r="I129" s="221" t="s">
        <v>1540</v>
      </c>
      <c r="J129" s="226"/>
    </row>
    <row r="130" spans="1:10">
      <c r="A130" s="220" t="s">
        <v>16607</v>
      </c>
      <c r="B130" s="221" t="s">
        <v>636</v>
      </c>
      <c r="C130" s="222" t="s">
        <v>16608</v>
      </c>
      <c r="D130" s="221" t="s">
        <v>2011</v>
      </c>
      <c r="E130" s="223">
        <v>40989</v>
      </c>
      <c r="F130" s="224">
        <f t="shared" si="1"/>
        <v>41020</v>
      </c>
      <c r="G130" s="225">
        <v>5771.3</v>
      </c>
      <c r="H130" s="221">
        <v>296</v>
      </c>
      <c r="I130" s="221" t="s">
        <v>1308</v>
      </c>
      <c r="J130" s="226"/>
    </row>
    <row r="131" spans="1:10">
      <c r="A131" s="220" t="s">
        <v>16609</v>
      </c>
      <c r="B131" s="221" t="s">
        <v>342</v>
      </c>
      <c r="C131" s="222" t="s">
        <v>16610</v>
      </c>
      <c r="D131" s="221" t="s">
        <v>1978</v>
      </c>
      <c r="E131" s="223">
        <v>40989</v>
      </c>
      <c r="F131" s="224">
        <f t="shared" si="1"/>
        <v>41020</v>
      </c>
      <c r="G131" s="225">
        <v>5771.3</v>
      </c>
      <c r="H131" s="221">
        <v>297</v>
      </c>
      <c r="I131" s="221" t="s">
        <v>1308</v>
      </c>
      <c r="J131" s="226"/>
    </row>
    <row r="132" spans="1:10">
      <c r="A132" s="220" t="s">
        <v>16611</v>
      </c>
      <c r="B132" s="221" t="s">
        <v>16612</v>
      </c>
      <c r="C132" s="222" t="s">
        <v>16613</v>
      </c>
      <c r="D132" s="221" t="s">
        <v>412</v>
      </c>
      <c r="E132" s="223">
        <v>40991</v>
      </c>
      <c r="F132" s="224">
        <f t="shared" ref="F132:F195" si="3">E132+31</f>
        <v>41022</v>
      </c>
      <c r="G132" s="225">
        <v>5771.3</v>
      </c>
      <c r="H132" s="221">
        <v>298</v>
      </c>
      <c r="I132" s="221" t="s">
        <v>1317</v>
      </c>
      <c r="J132" s="226"/>
    </row>
    <row r="133" spans="1:10">
      <c r="A133" s="220" t="s">
        <v>16614</v>
      </c>
      <c r="B133" s="221" t="s">
        <v>16615</v>
      </c>
      <c r="C133" s="222" t="s">
        <v>16616</v>
      </c>
      <c r="D133" s="221" t="s">
        <v>2020</v>
      </c>
      <c r="E133" s="223">
        <v>40994</v>
      </c>
      <c r="F133" s="224">
        <f t="shared" si="3"/>
        <v>41025</v>
      </c>
      <c r="G133" s="225">
        <v>5771.3</v>
      </c>
      <c r="H133" s="221">
        <v>320</v>
      </c>
      <c r="I133" s="221" t="s">
        <v>1308</v>
      </c>
      <c r="J133" s="226"/>
    </row>
    <row r="134" spans="1:10">
      <c r="A134" s="220" t="s">
        <v>16617</v>
      </c>
      <c r="B134" s="221" t="s">
        <v>16618</v>
      </c>
      <c r="C134" s="222" t="s">
        <v>16619</v>
      </c>
      <c r="D134" s="221" t="s">
        <v>2013</v>
      </c>
      <c r="E134" s="223">
        <v>40994</v>
      </c>
      <c r="F134" s="224">
        <f t="shared" si="3"/>
        <v>41025</v>
      </c>
      <c r="G134" s="225">
        <v>5771.3</v>
      </c>
      <c r="H134" s="221">
        <v>300</v>
      </c>
      <c r="I134" s="221" t="s">
        <v>1308</v>
      </c>
      <c r="J134" s="226"/>
    </row>
    <row r="135" spans="1:10">
      <c r="A135" s="220" t="s">
        <v>16620</v>
      </c>
      <c r="B135" s="221" t="s">
        <v>620</v>
      </c>
      <c r="C135" s="222" t="s">
        <v>16621</v>
      </c>
      <c r="D135" s="221" t="s">
        <v>2016</v>
      </c>
      <c r="E135" s="223">
        <v>40994</v>
      </c>
      <c r="F135" s="224">
        <f t="shared" si="3"/>
        <v>41025</v>
      </c>
      <c r="G135" s="225">
        <v>5771.3</v>
      </c>
      <c r="H135" s="221">
        <v>301</v>
      </c>
      <c r="I135" s="221" t="s">
        <v>1308</v>
      </c>
      <c r="J135" s="226"/>
    </row>
    <row r="136" spans="1:10">
      <c r="A136" s="220" t="s">
        <v>16622</v>
      </c>
      <c r="B136" s="221" t="s">
        <v>16623</v>
      </c>
      <c r="C136" s="222" t="s">
        <v>16624</v>
      </c>
      <c r="D136" s="221" t="s">
        <v>2021</v>
      </c>
      <c r="E136" s="223">
        <v>40994</v>
      </c>
      <c r="F136" s="224">
        <f t="shared" si="3"/>
        <v>41025</v>
      </c>
      <c r="G136" s="225">
        <v>5771.3</v>
      </c>
      <c r="H136" s="221">
        <v>302</v>
      </c>
      <c r="I136" s="221" t="s">
        <v>1308</v>
      </c>
      <c r="J136" s="226"/>
    </row>
    <row r="137" spans="1:10">
      <c r="A137" s="220" t="s">
        <v>16625</v>
      </c>
      <c r="B137" s="221" t="s">
        <v>1017</v>
      </c>
      <c r="C137" s="222" t="s">
        <v>16626</v>
      </c>
      <c r="D137" s="221" t="s">
        <v>2120</v>
      </c>
      <c r="E137" s="223">
        <v>40996</v>
      </c>
      <c r="F137" s="224">
        <f t="shared" si="3"/>
        <v>41027</v>
      </c>
      <c r="G137" s="225">
        <v>5771.3</v>
      </c>
      <c r="H137" s="221">
        <v>303</v>
      </c>
      <c r="I137" s="221" t="s">
        <v>1540</v>
      </c>
      <c r="J137" s="226"/>
    </row>
    <row r="138" spans="1:10">
      <c r="A138" s="220" t="s">
        <v>16627</v>
      </c>
      <c r="B138" s="221" t="s">
        <v>998</v>
      </c>
      <c r="C138" s="222" t="s">
        <v>16628</v>
      </c>
      <c r="D138" s="221" t="s">
        <v>2014</v>
      </c>
      <c r="E138" s="223">
        <v>40996</v>
      </c>
      <c r="F138" s="224">
        <f t="shared" si="3"/>
        <v>41027</v>
      </c>
      <c r="G138" s="225">
        <v>5771.3</v>
      </c>
      <c r="H138" s="221">
        <v>304</v>
      </c>
      <c r="I138" s="221" t="s">
        <v>1308</v>
      </c>
      <c r="J138" s="226"/>
    </row>
    <row r="139" spans="1:10">
      <c r="A139" s="220" t="s">
        <v>16629</v>
      </c>
      <c r="B139" s="221" t="s">
        <v>1007</v>
      </c>
      <c r="C139" s="222" t="s">
        <v>16630</v>
      </c>
      <c r="D139" s="221" t="s">
        <v>2123</v>
      </c>
      <c r="E139" s="223">
        <v>40996</v>
      </c>
      <c r="F139" s="224">
        <f t="shared" si="3"/>
        <v>41027</v>
      </c>
      <c r="G139" s="225">
        <v>5771.3</v>
      </c>
      <c r="H139" s="221">
        <v>305</v>
      </c>
      <c r="I139" s="221" t="s">
        <v>1308</v>
      </c>
      <c r="J139" s="226"/>
    </row>
    <row r="140" spans="1:10">
      <c r="A140" s="220" t="s">
        <v>16631</v>
      </c>
      <c r="B140" s="221" t="s">
        <v>16632</v>
      </c>
      <c r="C140" s="222" t="s">
        <v>16633</v>
      </c>
      <c r="D140" s="221" t="s">
        <v>1766</v>
      </c>
      <c r="E140" s="223">
        <v>40996</v>
      </c>
      <c r="F140" s="224">
        <f t="shared" si="3"/>
        <v>41027</v>
      </c>
      <c r="G140" s="225">
        <v>5771.3</v>
      </c>
      <c r="H140" s="221">
        <v>306</v>
      </c>
      <c r="I140" s="221" t="s">
        <v>1308</v>
      </c>
      <c r="J140" s="226"/>
    </row>
    <row r="141" spans="1:10">
      <c r="A141" s="220" t="s">
        <v>16634</v>
      </c>
      <c r="B141" s="221" t="s">
        <v>1027</v>
      </c>
      <c r="C141" s="222" t="s">
        <v>16635</v>
      </c>
      <c r="D141" s="221" t="s">
        <v>2022</v>
      </c>
      <c r="E141" s="223">
        <v>40995</v>
      </c>
      <c r="F141" s="224">
        <f t="shared" si="3"/>
        <v>41026</v>
      </c>
      <c r="G141" s="225">
        <v>5771.3</v>
      </c>
      <c r="H141" s="221">
        <v>307</v>
      </c>
      <c r="I141" s="221" t="s">
        <v>1308</v>
      </c>
      <c r="J141" s="226"/>
    </row>
    <row r="142" spans="1:10">
      <c r="A142" s="220" t="s">
        <v>16636</v>
      </c>
      <c r="B142" s="221" t="s">
        <v>16637</v>
      </c>
      <c r="C142" s="222" t="s">
        <v>16638</v>
      </c>
      <c r="D142" s="221" t="s">
        <v>2127</v>
      </c>
      <c r="E142" s="223">
        <v>40995</v>
      </c>
      <c r="F142" s="224">
        <f t="shared" si="3"/>
        <v>41026</v>
      </c>
      <c r="G142" s="225">
        <v>5771.3</v>
      </c>
      <c r="H142" s="221">
        <v>308</v>
      </c>
      <c r="I142" s="221" t="s">
        <v>1308</v>
      </c>
      <c r="J142" s="226"/>
    </row>
    <row r="143" spans="1:10">
      <c r="A143" s="220" t="s">
        <v>16639</v>
      </c>
      <c r="B143" s="221" t="s">
        <v>16640</v>
      </c>
      <c r="C143" s="222" t="s">
        <v>16641</v>
      </c>
      <c r="D143" s="221" t="s">
        <v>2116</v>
      </c>
      <c r="E143" s="223">
        <v>40995</v>
      </c>
      <c r="F143" s="224">
        <f t="shared" si="3"/>
        <v>41026</v>
      </c>
      <c r="G143" s="225">
        <v>5771.3</v>
      </c>
      <c r="H143" s="221">
        <v>309</v>
      </c>
      <c r="I143" s="221" t="s">
        <v>1308</v>
      </c>
      <c r="J143" s="226"/>
    </row>
    <row r="144" spans="1:10">
      <c r="A144" s="220" t="s">
        <v>16642</v>
      </c>
      <c r="B144" s="221" t="s">
        <v>16643</v>
      </c>
      <c r="C144" s="222" t="s">
        <v>16644</v>
      </c>
      <c r="D144" s="221" t="s">
        <v>2130</v>
      </c>
      <c r="E144" s="223">
        <v>40998</v>
      </c>
      <c r="F144" s="224">
        <f t="shared" si="3"/>
        <v>41029</v>
      </c>
      <c r="G144" s="225">
        <v>5771.3</v>
      </c>
      <c r="H144" s="221">
        <v>310</v>
      </c>
      <c r="I144" s="221" t="s">
        <v>1308</v>
      </c>
      <c r="J144" s="226"/>
    </row>
    <row r="145" spans="1:10">
      <c r="A145" s="220" t="s">
        <v>16645</v>
      </c>
      <c r="B145" s="221" t="s">
        <v>16646</v>
      </c>
      <c r="C145" s="222" t="s">
        <v>16647</v>
      </c>
      <c r="D145" s="221" t="s">
        <v>2119</v>
      </c>
      <c r="E145" s="223">
        <v>40997</v>
      </c>
      <c r="F145" s="224">
        <f t="shared" si="3"/>
        <v>41028</v>
      </c>
      <c r="G145" s="225">
        <v>5771.3</v>
      </c>
      <c r="H145" s="221">
        <v>312</v>
      </c>
      <c r="I145" s="221" t="s">
        <v>1317</v>
      </c>
      <c r="J145" s="226"/>
    </row>
    <row r="146" spans="1:10">
      <c r="A146" s="220" t="s">
        <v>16648</v>
      </c>
      <c r="B146" s="221" t="s">
        <v>327</v>
      </c>
      <c r="C146" s="222" t="s">
        <v>16649</v>
      </c>
      <c r="D146" s="221" t="s">
        <v>424</v>
      </c>
      <c r="E146" s="223">
        <v>40997</v>
      </c>
      <c r="F146" s="224">
        <f t="shared" si="3"/>
        <v>41028</v>
      </c>
      <c r="G146" s="225">
        <v>5771.3</v>
      </c>
      <c r="H146" s="221">
        <v>313</v>
      </c>
      <c r="I146" s="221" t="s">
        <v>1308</v>
      </c>
      <c r="J146" s="226"/>
    </row>
    <row r="147" spans="1:10">
      <c r="A147" s="220" t="s">
        <v>16650</v>
      </c>
      <c r="B147" s="221" t="s">
        <v>709</v>
      </c>
      <c r="C147" s="222" t="s">
        <v>16651</v>
      </c>
      <c r="D147" s="221" t="s">
        <v>1980</v>
      </c>
      <c r="E147" s="223">
        <v>40998</v>
      </c>
      <c r="F147" s="224">
        <f t="shared" si="3"/>
        <v>41029</v>
      </c>
      <c r="G147" s="225">
        <v>5771.3</v>
      </c>
      <c r="H147" s="221">
        <v>314</v>
      </c>
      <c r="I147" s="221" t="s">
        <v>1308</v>
      </c>
      <c r="J147" s="226"/>
    </row>
    <row r="148" spans="1:10">
      <c r="A148" s="220" t="s">
        <v>16652</v>
      </c>
      <c r="B148" s="221" t="s">
        <v>16653</v>
      </c>
      <c r="C148" s="222" t="s">
        <v>16654</v>
      </c>
      <c r="D148" s="221" t="s">
        <v>2019</v>
      </c>
      <c r="E148" s="223">
        <v>41002</v>
      </c>
      <c r="F148" s="224">
        <f t="shared" si="3"/>
        <v>41033</v>
      </c>
      <c r="G148" s="225">
        <v>5771.3</v>
      </c>
      <c r="H148" s="221">
        <v>328</v>
      </c>
      <c r="I148" s="221" t="s">
        <v>1308</v>
      </c>
      <c r="J148" s="226"/>
    </row>
    <row r="149" spans="1:10">
      <c r="A149" s="220" t="s">
        <v>16655</v>
      </c>
      <c r="B149" s="221" t="s">
        <v>16656</v>
      </c>
      <c r="C149" s="222" t="s">
        <v>16657</v>
      </c>
      <c r="D149" s="221" t="s">
        <v>2153</v>
      </c>
      <c r="E149" s="223">
        <v>41002</v>
      </c>
      <c r="F149" s="224">
        <f t="shared" si="3"/>
        <v>41033</v>
      </c>
      <c r="G149" s="225">
        <v>5771.3</v>
      </c>
      <c r="H149" s="221">
        <v>329</v>
      </c>
      <c r="I149" s="221" t="s">
        <v>1308</v>
      </c>
      <c r="J149" s="226"/>
    </row>
    <row r="150" spans="1:10">
      <c r="A150" s="220" t="s">
        <v>16658</v>
      </c>
      <c r="B150" s="221" t="s">
        <v>16659</v>
      </c>
      <c r="C150" s="222" t="s">
        <v>16660</v>
      </c>
      <c r="D150" s="221" t="s">
        <v>2152</v>
      </c>
      <c r="E150" s="223">
        <v>41002</v>
      </c>
      <c r="F150" s="224">
        <f t="shared" si="3"/>
        <v>41033</v>
      </c>
      <c r="G150" s="225">
        <v>5771.3</v>
      </c>
      <c r="H150" s="221">
        <v>330</v>
      </c>
      <c r="I150" s="221" t="s">
        <v>1308</v>
      </c>
      <c r="J150" s="226"/>
    </row>
    <row r="151" spans="1:10">
      <c r="A151" s="220" t="s">
        <v>16661</v>
      </c>
      <c r="B151" s="221" t="s">
        <v>16662</v>
      </c>
      <c r="C151" s="222" t="s">
        <v>16663</v>
      </c>
      <c r="D151" s="221" t="s">
        <v>2148</v>
      </c>
      <c r="E151" s="223">
        <v>41002</v>
      </c>
      <c r="F151" s="224">
        <f t="shared" si="3"/>
        <v>41033</v>
      </c>
      <c r="G151" s="225">
        <v>5771.3</v>
      </c>
      <c r="H151" s="221">
        <v>331</v>
      </c>
      <c r="I151" s="221" t="s">
        <v>1308</v>
      </c>
      <c r="J151" s="226"/>
    </row>
    <row r="152" spans="1:10">
      <c r="A152" s="220" t="s">
        <v>16664</v>
      </c>
      <c r="B152" s="221" t="s">
        <v>16665</v>
      </c>
      <c r="C152" s="222" t="s">
        <v>16666</v>
      </c>
      <c r="D152" s="221" t="s">
        <v>2198</v>
      </c>
      <c r="E152" s="223">
        <v>41002</v>
      </c>
      <c r="F152" s="224">
        <f t="shared" si="3"/>
        <v>41033</v>
      </c>
      <c r="G152" s="225">
        <v>5771.3</v>
      </c>
      <c r="H152" s="221">
        <v>332</v>
      </c>
      <c r="I152" s="221" t="s">
        <v>1308</v>
      </c>
      <c r="J152" s="226"/>
    </row>
    <row r="153" spans="1:10">
      <c r="A153" s="220" t="s">
        <v>16667</v>
      </c>
      <c r="B153" s="221" t="s">
        <v>16668</v>
      </c>
      <c r="C153" s="222" t="s">
        <v>16669</v>
      </c>
      <c r="D153" s="221" t="s">
        <v>2207</v>
      </c>
      <c r="E153" s="223">
        <v>41003</v>
      </c>
      <c r="F153" s="224">
        <f t="shared" si="3"/>
        <v>41034</v>
      </c>
      <c r="G153" s="225">
        <v>5771.3</v>
      </c>
      <c r="H153" s="221">
        <v>333</v>
      </c>
      <c r="I153" s="221" t="s">
        <v>1308</v>
      </c>
      <c r="J153" s="226"/>
    </row>
    <row r="154" spans="1:10">
      <c r="A154" s="220" t="s">
        <v>16670</v>
      </c>
      <c r="B154" s="221" t="s">
        <v>634</v>
      </c>
      <c r="C154" s="222" t="s">
        <v>16671</v>
      </c>
      <c r="D154" s="221" t="s">
        <v>1584</v>
      </c>
      <c r="E154" s="223">
        <v>41010</v>
      </c>
      <c r="F154" s="224">
        <f t="shared" si="3"/>
        <v>41041</v>
      </c>
      <c r="G154" s="225">
        <v>5771.3</v>
      </c>
      <c r="H154" s="221">
        <v>334</v>
      </c>
      <c r="I154" s="221" t="s">
        <v>1317</v>
      </c>
      <c r="J154" s="226"/>
    </row>
    <row r="155" spans="1:10">
      <c r="A155" s="220" t="s">
        <v>16672</v>
      </c>
      <c r="B155" s="221" t="s">
        <v>16673</v>
      </c>
      <c r="C155" s="222" t="s">
        <v>16674</v>
      </c>
      <c r="D155" s="221" t="s">
        <v>2360</v>
      </c>
      <c r="E155" s="223">
        <v>41012</v>
      </c>
      <c r="F155" s="224">
        <f t="shared" si="3"/>
        <v>41043</v>
      </c>
      <c r="G155" s="225">
        <v>5771.3</v>
      </c>
      <c r="H155" s="221">
        <v>335</v>
      </c>
      <c r="I155" s="221" t="s">
        <v>1308</v>
      </c>
      <c r="J155" s="226"/>
    </row>
    <row r="156" spans="1:10">
      <c r="A156" s="220" t="s">
        <v>16675</v>
      </c>
      <c r="B156" s="221" t="s">
        <v>984</v>
      </c>
      <c r="C156" s="222" t="s">
        <v>16676</v>
      </c>
      <c r="D156" s="221" t="s">
        <v>1810</v>
      </c>
      <c r="E156" s="223">
        <v>41010</v>
      </c>
      <c r="F156" s="224">
        <f t="shared" si="3"/>
        <v>41041</v>
      </c>
      <c r="G156" s="225">
        <v>5771.3</v>
      </c>
      <c r="H156" s="221">
        <v>336</v>
      </c>
      <c r="I156" s="221" t="s">
        <v>1308</v>
      </c>
      <c r="J156" s="226"/>
    </row>
    <row r="157" spans="1:10">
      <c r="A157" s="220" t="s">
        <v>16677</v>
      </c>
      <c r="B157" s="221" t="s">
        <v>270</v>
      </c>
      <c r="C157" s="222" t="s">
        <v>16678</v>
      </c>
      <c r="D157" s="221" t="s">
        <v>2364</v>
      </c>
      <c r="E157" s="223">
        <v>41012</v>
      </c>
      <c r="F157" s="224">
        <f t="shared" si="3"/>
        <v>41043</v>
      </c>
      <c r="G157" s="225">
        <v>5771.3</v>
      </c>
      <c r="H157" s="221">
        <v>347</v>
      </c>
      <c r="I157" s="221" t="s">
        <v>1308</v>
      </c>
      <c r="J157" s="226"/>
    </row>
    <row r="158" spans="1:10">
      <c r="A158" s="220" t="s">
        <v>16679</v>
      </c>
      <c r="B158" s="221" t="s">
        <v>270</v>
      </c>
      <c r="C158" s="222" t="s">
        <v>16680</v>
      </c>
      <c r="D158" s="221" t="s">
        <v>2362</v>
      </c>
      <c r="E158" s="223">
        <v>41012</v>
      </c>
      <c r="F158" s="224">
        <f t="shared" si="3"/>
        <v>41043</v>
      </c>
      <c r="G158" s="225">
        <v>5771.3</v>
      </c>
      <c r="H158" s="221">
        <v>347</v>
      </c>
      <c r="I158" s="221" t="s">
        <v>1308</v>
      </c>
      <c r="J158" s="226"/>
    </row>
    <row r="159" spans="1:10">
      <c r="A159" s="220" t="s">
        <v>16681</v>
      </c>
      <c r="B159" s="221" t="s">
        <v>270</v>
      </c>
      <c r="C159" s="222" t="s">
        <v>16682</v>
      </c>
      <c r="D159" s="221" t="s">
        <v>2350</v>
      </c>
      <c r="E159" s="223">
        <v>41011</v>
      </c>
      <c r="F159" s="224">
        <f t="shared" si="3"/>
        <v>41042</v>
      </c>
      <c r="G159" s="225">
        <v>5771.3</v>
      </c>
      <c r="H159" s="221">
        <v>347</v>
      </c>
      <c r="I159" s="221" t="s">
        <v>1308</v>
      </c>
      <c r="J159" s="226"/>
    </row>
    <row r="160" spans="1:10">
      <c r="A160" s="220" t="s">
        <v>16683</v>
      </c>
      <c r="B160" s="221" t="s">
        <v>270</v>
      </c>
      <c r="C160" s="222" t="s">
        <v>16684</v>
      </c>
      <c r="D160" s="221" t="s">
        <v>2366</v>
      </c>
      <c r="E160" s="223">
        <v>41012</v>
      </c>
      <c r="F160" s="224">
        <f t="shared" si="3"/>
        <v>41043</v>
      </c>
      <c r="G160" s="225">
        <v>5771.3</v>
      </c>
      <c r="H160" s="221">
        <v>347</v>
      </c>
      <c r="I160" s="221" t="s">
        <v>1308</v>
      </c>
      <c r="J160" s="226"/>
    </row>
    <row r="161" spans="1:10">
      <c r="A161" s="220" t="s">
        <v>16685</v>
      </c>
      <c r="B161" s="221" t="s">
        <v>16686</v>
      </c>
      <c r="C161" s="222" t="s">
        <v>16687</v>
      </c>
      <c r="D161" s="221" t="s">
        <v>2348</v>
      </c>
      <c r="E161" s="223">
        <v>41010</v>
      </c>
      <c r="F161" s="224">
        <f t="shared" si="3"/>
        <v>41041</v>
      </c>
      <c r="G161" s="225">
        <v>5771.3</v>
      </c>
      <c r="H161" s="221">
        <v>337</v>
      </c>
      <c r="I161" s="221" t="s">
        <v>1308</v>
      </c>
      <c r="J161" s="226"/>
    </row>
    <row r="162" spans="1:10">
      <c r="A162" s="220" t="s">
        <v>16688</v>
      </c>
      <c r="B162" s="221" t="s">
        <v>16689</v>
      </c>
      <c r="C162" s="222" t="s">
        <v>16690</v>
      </c>
      <c r="D162" s="221" t="s">
        <v>2374</v>
      </c>
      <c r="E162" s="223">
        <v>41015</v>
      </c>
      <c r="F162" s="224">
        <f t="shared" si="3"/>
        <v>41046</v>
      </c>
      <c r="G162" s="225">
        <v>5771.3</v>
      </c>
      <c r="H162" s="221">
        <v>338</v>
      </c>
      <c r="I162" s="221" t="s">
        <v>1308</v>
      </c>
      <c r="J162" s="226"/>
    </row>
    <row r="163" spans="1:10">
      <c r="A163" s="220" t="s">
        <v>16691</v>
      </c>
      <c r="B163" s="221" t="s">
        <v>270</v>
      </c>
      <c r="C163" s="222" t="s">
        <v>16692</v>
      </c>
      <c r="D163" s="221" t="s">
        <v>4914</v>
      </c>
      <c r="E163" s="223">
        <v>41015</v>
      </c>
      <c r="F163" s="224">
        <f t="shared" si="3"/>
        <v>41046</v>
      </c>
      <c r="G163" s="225">
        <v>5771.3</v>
      </c>
      <c r="H163" s="221">
        <v>347</v>
      </c>
      <c r="I163" s="221" t="s">
        <v>1308</v>
      </c>
      <c r="J163" s="226"/>
    </row>
    <row r="164" spans="1:10">
      <c r="A164" s="220" t="s">
        <v>16693</v>
      </c>
      <c r="B164" s="221" t="s">
        <v>270</v>
      </c>
      <c r="C164" s="222" t="s">
        <v>16694</v>
      </c>
      <c r="D164" s="221" t="s">
        <v>4913</v>
      </c>
      <c r="E164" s="223">
        <v>41016</v>
      </c>
      <c r="F164" s="224">
        <f t="shared" si="3"/>
        <v>41047</v>
      </c>
      <c r="G164" s="225">
        <v>5771.3</v>
      </c>
      <c r="H164" s="221">
        <v>347</v>
      </c>
      <c r="I164" s="221" t="s">
        <v>1308</v>
      </c>
      <c r="J164" s="226"/>
    </row>
    <row r="165" spans="1:10">
      <c r="A165" s="220" t="s">
        <v>16695</v>
      </c>
      <c r="B165" s="221" t="s">
        <v>270</v>
      </c>
      <c r="C165" s="222" t="s">
        <v>16696</v>
      </c>
      <c r="D165" s="221" t="s">
        <v>2371</v>
      </c>
      <c r="E165" s="223">
        <v>41016</v>
      </c>
      <c r="F165" s="224">
        <f t="shared" si="3"/>
        <v>41047</v>
      </c>
      <c r="G165" s="225">
        <v>5771.3</v>
      </c>
      <c r="H165" s="221">
        <v>347</v>
      </c>
      <c r="I165" s="221" t="s">
        <v>1308</v>
      </c>
      <c r="J165" s="226"/>
    </row>
    <row r="166" spans="1:10">
      <c r="A166" s="220" t="s">
        <v>16697</v>
      </c>
      <c r="B166" s="221" t="s">
        <v>16698</v>
      </c>
      <c r="C166" s="222" t="s">
        <v>16699</v>
      </c>
      <c r="D166" s="221" t="s">
        <v>2368</v>
      </c>
      <c r="E166" s="223">
        <v>41016</v>
      </c>
      <c r="F166" s="224">
        <f t="shared" si="3"/>
        <v>41047</v>
      </c>
      <c r="G166" s="225">
        <v>5771.3</v>
      </c>
      <c r="H166" s="221">
        <v>339</v>
      </c>
      <c r="I166" s="221" t="s">
        <v>1308</v>
      </c>
      <c r="J166" s="226"/>
    </row>
    <row r="167" spans="1:10">
      <c r="A167" s="220" t="s">
        <v>16700</v>
      </c>
      <c r="B167" s="221" t="s">
        <v>16701</v>
      </c>
      <c r="C167" s="222" t="s">
        <v>16702</v>
      </c>
      <c r="D167" s="221" t="s">
        <v>2471</v>
      </c>
      <c r="E167" s="223">
        <v>41018</v>
      </c>
      <c r="F167" s="224">
        <f t="shared" si="3"/>
        <v>41049</v>
      </c>
      <c r="G167" s="225">
        <v>5771.3</v>
      </c>
      <c r="H167" s="221">
        <v>346</v>
      </c>
      <c r="I167" s="221" t="s">
        <v>1308</v>
      </c>
      <c r="J167" s="226"/>
    </row>
    <row r="168" spans="1:10">
      <c r="A168" s="220" t="s">
        <v>16703</v>
      </c>
      <c r="B168" s="221" t="s">
        <v>16701</v>
      </c>
      <c r="C168" s="222" t="s">
        <v>16704</v>
      </c>
      <c r="D168" s="221" t="s">
        <v>2376</v>
      </c>
      <c r="E168" s="223">
        <v>41017</v>
      </c>
      <c r="F168" s="224">
        <f t="shared" si="3"/>
        <v>41048</v>
      </c>
      <c r="G168" s="225">
        <v>5771.3</v>
      </c>
      <c r="H168" s="221">
        <v>346</v>
      </c>
      <c r="I168" s="221" t="s">
        <v>1308</v>
      </c>
      <c r="J168" s="226"/>
    </row>
    <row r="169" spans="1:10">
      <c r="A169" s="220" t="s">
        <v>16705</v>
      </c>
      <c r="B169" s="221" t="s">
        <v>270</v>
      </c>
      <c r="C169" s="222" t="s">
        <v>16706</v>
      </c>
      <c r="D169" s="221" t="s">
        <v>2434</v>
      </c>
      <c r="E169" s="223">
        <v>41018</v>
      </c>
      <c r="F169" s="224">
        <f t="shared" si="3"/>
        <v>41049</v>
      </c>
      <c r="G169" s="225">
        <v>5771.3</v>
      </c>
      <c r="H169" s="221">
        <v>347</v>
      </c>
      <c r="I169" s="221" t="s">
        <v>1308</v>
      </c>
      <c r="J169" s="226"/>
    </row>
    <row r="170" spans="1:10">
      <c r="A170" s="220" t="s">
        <v>16707</v>
      </c>
      <c r="B170" s="221" t="s">
        <v>270</v>
      </c>
      <c r="C170" s="222" t="s">
        <v>16708</v>
      </c>
      <c r="D170" s="221" t="s">
        <v>2370</v>
      </c>
      <c r="E170" s="223">
        <v>41017</v>
      </c>
      <c r="F170" s="224">
        <f t="shared" si="3"/>
        <v>41048</v>
      </c>
      <c r="G170" s="225">
        <v>5771.3</v>
      </c>
      <c r="H170" s="221">
        <v>347</v>
      </c>
      <c r="I170" s="221" t="s">
        <v>1308</v>
      </c>
      <c r="J170" s="226"/>
    </row>
    <row r="171" spans="1:10">
      <c r="A171" s="220" t="s">
        <v>16709</v>
      </c>
      <c r="B171" s="221" t="s">
        <v>270</v>
      </c>
      <c r="C171" s="222" t="s">
        <v>16710</v>
      </c>
      <c r="D171" s="221" t="s">
        <v>2466</v>
      </c>
      <c r="E171" s="223">
        <v>41019</v>
      </c>
      <c r="F171" s="224">
        <f t="shared" si="3"/>
        <v>41050</v>
      </c>
      <c r="G171" s="225">
        <v>5771.3</v>
      </c>
      <c r="H171" s="221">
        <v>347</v>
      </c>
      <c r="I171" s="221" t="s">
        <v>1540</v>
      </c>
      <c r="J171" s="226"/>
    </row>
    <row r="172" spans="1:10">
      <c r="A172" s="220" t="s">
        <v>16711</v>
      </c>
      <c r="B172" s="221" t="s">
        <v>270</v>
      </c>
      <c r="C172" s="222" t="s">
        <v>16712</v>
      </c>
      <c r="D172" s="221" t="s">
        <v>2518</v>
      </c>
      <c r="E172" s="223">
        <v>41019</v>
      </c>
      <c r="F172" s="224">
        <f t="shared" si="3"/>
        <v>41050</v>
      </c>
      <c r="G172" s="225">
        <v>5771.3</v>
      </c>
      <c r="H172" s="221">
        <v>347</v>
      </c>
      <c r="I172" s="221" t="s">
        <v>1308</v>
      </c>
      <c r="J172" s="226"/>
    </row>
    <row r="173" spans="1:10">
      <c r="A173" s="220" t="s">
        <v>16713</v>
      </c>
      <c r="B173" s="221" t="s">
        <v>16714</v>
      </c>
      <c r="C173" s="222" t="s">
        <v>16715</v>
      </c>
      <c r="D173" s="221" t="s">
        <v>2302</v>
      </c>
      <c r="E173" s="223">
        <v>41023</v>
      </c>
      <c r="F173" s="224">
        <f t="shared" si="3"/>
        <v>41054</v>
      </c>
      <c r="G173" s="225">
        <v>5771.3</v>
      </c>
      <c r="H173" s="221">
        <v>340</v>
      </c>
      <c r="I173" s="221" t="s">
        <v>1308</v>
      </c>
      <c r="J173" s="226"/>
    </row>
    <row r="174" spans="1:10">
      <c r="A174" s="220" t="s">
        <v>16716</v>
      </c>
      <c r="B174" s="221" t="s">
        <v>270</v>
      </c>
      <c r="C174" s="222" t="s">
        <v>16717</v>
      </c>
      <c r="D174" s="221" t="s">
        <v>2566</v>
      </c>
      <c r="E174" s="223">
        <v>41023</v>
      </c>
      <c r="F174" s="224">
        <f t="shared" si="3"/>
        <v>41054</v>
      </c>
      <c r="G174" s="225">
        <v>5771.3</v>
      </c>
      <c r="H174" s="221">
        <v>347</v>
      </c>
      <c r="I174" s="221" t="s">
        <v>1308</v>
      </c>
      <c r="J174" s="226"/>
    </row>
    <row r="175" spans="1:10">
      <c r="A175" s="220" t="s">
        <v>16718</v>
      </c>
      <c r="B175" s="221" t="s">
        <v>270</v>
      </c>
      <c r="C175" s="222" t="s">
        <v>16719</v>
      </c>
      <c r="D175" s="221" t="s">
        <v>2437</v>
      </c>
      <c r="E175" s="223">
        <v>41023</v>
      </c>
      <c r="F175" s="224">
        <f t="shared" si="3"/>
        <v>41054</v>
      </c>
      <c r="G175" s="225">
        <v>5771.3</v>
      </c>
      <c r="H175" s="221">
        <v>347</v>
      </c>
      <c r="I175" s="221" t="s">
        <v>1308</v>
      </c>
      <c r="J175" s="226"/>
    </row>
    <row r="176" spans="1:10">
      <c r="A176" s="220" t="s">
        <v>16720</v>
      </c>
      <c r="B176" s="221" t="s">
        <v>270</v>
      </c>
      <c r="C176" s="222" t="s">
        <v>16721</v>
      </c>
      <c r="D176" s="221" t="s">
        <v>2469</v>
      </c>
      <c r="E176" s="223">
        <v>41023</v>
      </c>
      <c r="F176" s="224">
        <f t="shared" si="3"/>
        <v>41054</v>
      </c>
      <c r="G176" s="225">
        <v>5771.3</v>
      </c>
      <c r="H176" s="221">
        <v>347</v>
      </c>
      <c r="I176" s="221" t="s">
        <v>1308</v>
      </c>
      <c r="J176" s="226"/>
    </row>
    <row r="177" spans="1:10">
      <c r="A177" s="220" t="s">
        <v>16722</v>
      </c>
      <c r="B177" s="221" t="s">
        <v>270</v>
      </c>
      <c r="C177" s="222" t="s">
        <v>16723</v>
      </c>
      <c r="D177" s="221" t="s">
        <v>2372</v>
      </c>
      <c r="E177" s="223">
        <v>41023</v>
      </c>
      <c r="F177" s="224">
        <f t="shared" si="3"/>
        <v>41054</v>
      </c>
      <c r="G177" s="225">
        <v>5771.3</v>
      </c>
      <c r="H177" s="221">
        <v>347</v>
      </c>
      <c r="I177" s="221" t="s">
        <v>1308</v>
      </c>
      <c r="J177" s="226"/>
    </row>
    <row r="178" spans="1:10">
      <c r="A178" s="220" t="s">
        <v>16724</v>
      </c>
      <c r="B178" s="221" t="s">
        <v>16725</v>
      </c>
      <c r="C178" s="222" t="s">
        <v>16726</v>
      </c>
      <c r="D178" s="221" t="s">
        <v>2465</v>
      </c>
      <c r="E178" s="223">
        <v>41023</v>
      </c>
      <c r="F178" s="224">
        <f t="shared" si="3"/>
        <v>41054</v>
      </c>
      <c r="G178" s="225">
        <v>5771.3</v>
      </c>
      <c r="H178" s="221">
        <v>341</v>
      </c>
      <c r="I178" s="221" t="s">
        <v>1308</v>
      </c>
      <c r="J178" s="226"/>
    </row>
    <row r="179" spans="1:10">
      <c r="A179" s="220" t="s">
        <v>16727</v>
      </c>
      <c r="B179" s="221" t="s">
        <v>2450</v>
      </c>
      <c r="C179" s="222" t="s">
        <v>16728</v>
      </c>
      <c r="D179" s="221" t="s">
        <v>2571</v>
      </c>
      <c r="E179" s="223">
        <v>41023</v>
      </c>
      <c r="F179" s="224">
        <f t="shared" si="3"/>
        <v>41054</v>
      </c>
      <c r="G179" s="225">
        <v>5771.3</v>
      </c>
      <c r="H179" s="221">
        <v>342</v>
      </c>
      <c r="I179" s="221" t="s">
        <v>1308</v>
      </c>
      <c r="J179" s="226"/>
    </row>
    <row r="180" spans="1:10">
      <c r="A180" s="220" t="s">
        <v>16729</v>
      </c>
      <c r="B180" s="221" t="s">
        <v>16730</v>
      </c>
      <c r="C180" s="222" t="s">
        <v>16731</v>
      </c>
      <c r="D180" s="221" t="s">
        <v>2464</v>
      </c>
      <c r="E180" s="223">
        <v>41024</v>
      </c>
      <c r="F180" s="224">
        <f t="shared" si="3"/>
        <v>41055</v>
      </c>
      <c r="G180" s="225">
        <v>5771.3</v>
      </c>
      <c r="H180" s="221">
        <v>343</v>
      </c>
      <c r="I180" s="221" t="s">
        <v>1308</v>
      </c>
      <c r="J180" s="226"/>
    </row>
    <row r="181" spans="1:10">
      <c r="A181" s="220" t="s">
        <v>16732</v>
      </c>
      <c r="B181" s="221" t="s">
        <v>270</v>
      </c>
      <c r="C181" s="222" t="s">
        <v>16733</v>
      </c>
      <c r="D181" s="221" t="s">
        <v>2470</v>
      </c>
      <c r="E181" s="223">
        <v>41025</v>
      </c>
      <c r="F181" s="224">
        <f t="shared" si="3"/>
        <v>41056</v>
      </c>
      <c r="G181" s="225">
        <v>5771.3</v>
      </c>
      <c r="H181" s="221">
        <v>347</v>
      </c>
      <c r="I181" s="221" t="s">
        <v>1308</v>
      </c>
      <c r="J181" s="226"/>
    </row>
    <row r="182" spans="1:10">
      <c r="A182" s="220" t="s">
        <v>16734</v>
      </c>
      <c r="B182" s="221" t="s">
        <v>16735</v>
      </c>
      <c r="C182" s="222" t="s">
        <v>16736</v>
      </c>
      <c r="D182" s="221" t="s">
        <v>2625</v>
      </c>
      <c r="E182" s="223">
        <v>40935</v>
      </c>
      <c r="F182" s="224">
        <f t="shared" si="3"/>
        <v>40966</v>
      </c>
      <c r="G182" s="225">
        <v>5771.3</v>
      </c>
      <c r="H182" s="221">
        <v>344</v>
      </c>
      <c r="I182" s="221" t="s">
        <v>1308</v>
      </c>
      <c r="J182" s="226"/>
    </row>
    <row r="183" spans="1:10">
      <c r="A183" s="220" t="s">
        <v>16737</v>
      </c>
      <c r="B183" s="221" t="s">
        <v>16738</v>
      </c>
      <c r="C183" s="222" t="s">
        <v>16739</v>
      </c>
      <c r="D183" s="221" t="s">
        <v>2598</v>
      </c>
      <c r="E183" s="223">
        <v>40935</v>
      </c>
      <c r="F183" s="224">
        <f t="shared" si="3"/>
        <v>40966</v>
      </c>
      <c r="G183" s="225">
        <v>5771.3</v>
      </c>
      <c r="H183" s="221">
        <v>345</v>
      </c>
      <c r="I183" s="221" t="s">
        <v>1308</v>
      </c>
      <c r="J183" s="226"/>
    </row>
    <row r="184" spans="1:10">
      <c r="A184" s="220" t="s">
        <v>16740</v>
      </c>
      <c r="B184" s="221" t="s">
        <v>2540</v>
      </c>
      <c r="C184" s="222" t="s">
        <v>16741</v>
      </c>
      <c r="D184" s="221" t="s">
        <v>2600</v>
      </c>
      <c r="E184" s="223">
        <v>41038</v>
      </c>
      <c r="F184" s="224">
        <f t="shared" si="3"/>
        <v>41069</v>
      </c>
      <c r="G184" s="225">
        <v>5771.3</v>
      </c>
      <c r="H184" s="221">
        <v>364</v>
      </c>
      <c r="I184" s="221" t="s">
        <v>1308</v>
      </c>
      <c r="J184" s="226"/>
    </row>
    <row r="185" spans="1:10">
      <c r="A185" s="220" t="s">
        <v>16742</v>
      </c>
      <c r="B185" s="221" t="s">
        <v>2540</v>
      </c>
      <c r="C185" s="222" t="s">
        <v>16743</v>
      </c>
      <c r="D185" s="221" t="s">
        <v>2668</v>
      </c>
      <c r="E185" s="223">
        <v>41039</v>
      </c>
      <c r="F185" s="224">
        <f t="shared" si="3"/>
        <v>41070</v>
      </c>
      <c r="G185" s="225">
        <v>5771.3</v>
      </c>
      <c r="H185" s="221">
        <v>364</v>
      </c>
      <c r="I185" s="221" t="s">
        <v>1308</v>
      </c>
      <c r="J185" s="226"/>
    </row>
    <row r="186" spans="1:10">
      <c r="A186" s="220" t="s">
        <v>16744</v>
      </c>
      <c r="B186" s="221" t="s">
        <v>2540</v>
      </c>
      <c r="C186" s="222" t="s">
        <v>16745</v>
      </c>
      <c r="D186" s="221" t="s">
        <v>2601</v>
      </c>
      <c r="E186" s="223">
        <v>41040</v>
      </c>
      <c r="F186" s="224">
        <f t="shared" si="3"/>
        <v>41071</v>
      </c>
      <c r="G186" s="225">
        <v>5771.3</v>
      </c>
      <c r="H186" s="221">
        <v>364</v>
      </c>
      <c r="I186" s="221" t="s">
        <v>1308</v>
      </c>
      <c r="J186" s="226"/>
    </row>
    <row r="187" spans="1:10">
      <c r="A187" s="220" t="s">
        <v>16746</v>
      </c>
      <c r="B187" s="221" t="s">
        <v>2540</v>
      </c>
      <c r="C187" s="222" t="s">
        <v>16747</v>
      </c>
      <c r="D187" s="221" t="s">
        <v>2667</v>
      </c>
      <c r="E187" s="223">
        <v>41040</v>
      </c>
      <c r="F187" s="224">
        <f t="shared" si="3"/>
        <v>41071</v>
      </c>
      <c r="G187" s="225">
        <v>5771.3</v>
      </c>
      <c r="H187" s="221">
        <v>364</v>
      </c>
      <c r="I187" s="221" t="s">
        <v>1308</v>
      </c>
      <c r="J187" s="226"/>
    </row>
    <row r="188" spans="1:10">
      <c r="A188" s="220" t="s">
        <v>16748</v>
      </c>
      <c r="B188" s="221" t="s">
        <v>2849</v>
      </c>
      <c r="C188" s="222" t="s">
        <v>16749</v>
      </c>
      <c r="D188" s="221" t="s">
        <v>3060</v>
      </c>
      <c r="E188" s="223">
        <v>41054</v>
      </c>
      <c r="F188" s="224">
        <f t="shared" si="3"/>
        <v>41085</v>
      </c>
      <c r="G188" s="225">
        <v>5771.3</v>
      </c>
      <c r="H188" s="221">
        <v>392</v>
      </c>
      <c r="I188" s="221" t="s">
        <v>1308</v>
      </c>
      <c r="J188" s="226"/>
    </row>
    <row r="189" spans="1:10">
      <c r="A189" s="220" t="s">
        <v>16750</v>
      </c>
      <c r="B189" s="221" t="s">
        <v>2849</v>
      </c>
      <c r="C189" s="222" t="s">
        <v>16751</v>
      </c>
      <c r="D189" s="221" t="s">
        <v>3061</v>
      </c>
      <c r="E189" s="223">
        <v>41057</v>
      </c>
      <c r="F189" s="224">
        <f t="shared" si="3"/>
        <v>41088</v>
      </c>
      <c r="G189" s="225">
        <v>5771.3</v>
      </c>
      <c r="H189" s="221">
        <v>392</v>
      </c>
      <c r="I189" s="221" t="s">
        <v>1308</v>
      </c>
      <c r="J189" s="226"/>
    </row>
    <row r="190" spans="1:10">
      <c r="A190" s="220" t="s">
        <v>16752</v>
      </c>
      <c r="B190" s="221" t="s">
        <v>184</v>
      </c>
      <c r="C190" s="222" t="s">
        <v>16753</v>
      </c>
      <c r="D190" s="221" t="s">
        <v>2918</v>
      </c>
      <c r="E190" s="223">
        <v>41046</v>
      </c>
      <c r="F190" s="224">
        <f t="shared" si="3"/>
        <v>41077</v>
      </c>
      <c r="G190" s="225">
        <v>5771.3</v>
      </c>
      <c r="H190" s="221">
        <v>366</v>
      </c>
      <c r="I190" s="221" t="s">
        <v>1308</v>
      </c>
      <c r="J190" s="226"/>
    </row>
    <row r="191" spans="1:10">
      <c r="A191" s="220" t="s">
        <v>16754</v>
      </c>
      <c r="B191" s="221" t="s">
        <v>184</v>
      </c>
      <c r="C191" s="222" t="s">
        <v>16755</v>
      </c>
      <c r="D191" s="221" t="s">
        <v>2920</v>
      </c>
      <c r="E191" s="223">
        <v>41046</v>
      </c>
      <c r="F191" s="224">
        <f t="shared" si="3"/>
        <v>41077</v>
      </c>
      <c r="G191" s="225">
        <v>5771.3</v>
      </c>
      <c r="H191" s="221">
        <v>366</v>
      </c>
      <c r="I191" s="221" t="s">
        <v>1308</v>
      </c>
      <c r="J191" s="226"/>
    </row>
    <row r="192" spans="1:10">
      <c r="A192" s="220" t="s">
        <v>16756</v>
      </c>
      <c r="B192" s="221" t="s">
        <v>2602</v>
      </c>
      <c r="C192" s="222" t="s">
        <v>16757</v>
      </c>
      <c r="D192" s="221" t="s">
        <v>2678</v>
      </c>
      <c r="E192" s="223">
        <v>41038</v>
      </c>
      <c r="F192" s="224">
        <f t="shared" si="3"/>
        <v>41069</v>
      </c>
      <c r="G192" s="225">
        <v>5771.3</v>
      </c>
      <c r="H192" s="221">
        <v>367</v>
      </c>
      <c r="I192" s="221" t="s">
        <v>1308</v>
      </c>
      <c r="J192" s="226"/>
    </row>
    <row r="193" spans="1:10">
      <c r="A193" s="220" t="s">
        <v>16758</v>
      </c>
      <c r="B193" s="221" t="s">
        <v>2602</v>
      </c>
      <c r="C193" s="222" t="s">
        <v>16759</v>
      </c>
      <c r="D193" s="221" t="s">
        <v>2679</v>
      </c>
      <c r="E193" s="223">
        <v>41039</v>
      </c>
      <c r="F193" s="224">
        <f t="shared" si="3"/>
        <v>41070</v>
      </c>
      <c r="G193" s="225">
        <v>5771.3</v>
      </c>
      <c r="H193" s="221">
        <v>367</v>
      </c>
      <c r="I193" s="221" t="s">
        <v>1308</v>
      </c>
      <c r="J193" s="226"/>
    </row>
    <row r="194" spans="1:10">
      <c r="A194" s="220" t="s">
        <v>16760</v>
      </c>
      <c r="B194" s="221" t="s">
        <v>2602</v>
      </c>
      <c r="C194" s="222" t="s">
        <v>16761</v>
      </c>
      <c r="D194" s="221" t="s">
        <v>2681</v>
      </c>
      <c r="E194" s="223">
        <v>41040</v>
      </c>
      <c r="F194" s="224">
        <f t="shared" si="3"/>
        <v>41071</v>
      </c>
      <c r="G194" s="225">
        <v>5771.3</v>
      </c>
      <c r="H194" s="221">
        <v>367</v>
      </c>
      <c r="I194" s="221" t="s">
        <v>1308</v>
      </c>
      <c r="J194" s="226"/>
    </row>
    <row r="195" spans="1:10">
      <c r="A195" s="220" t="s">
        <v>16762</v>
      </c>
      <c r="B195" s="221" t="s">
        <v>2602</v>
      </c>
      <c r="C195" s="222" t="s">
        <v>16763</v>
      </c>
      <c r="D195" s="221" t="s">
        <v>2929</v>
      </c>
      <c r="E195" s="223">
        <v>41051</v>
      </c>
      <c r="F195" s="224">
        <f t="shared" si="3"/>
        <v>41082</v>
      </c>
      <c r="G195" s="225">
        <v>5771.3</v>
      </c>
      <c r="H195" s="221">
        <v>367</v>
      </c>
      <c r="I195" s="221" t="s">
        <v>1308</v>
      </c>
      <c r="J195" s="226"/>
    </row>
    <row r="196" spans="1:10">
      <c r="A196" s="220" t="s">
        <v>16764</v>
      </c>
      <c r="B196" s="221" t="s">
        <v>2609</v>
      </c>
      <c r="C196" s="222" t="s">
        <v>16765</v>
      </c>
      <c r="D196" s="221" t="s">
        <v>2680</v>
      </c>
      <c r="E196" s="223">
        <v>41040</v>
      </c>
      <c r="F196" s="224">
        <f t="shared" ref="F196:F259" si="4">E196+31</f>
        <v>41071</v>
      </c>
      <c r="G196" s="225">
        <v>5771.3</v>
      </c>
      <c r="H196" s="221">
        <v>368</v>
      </c>
      <c r="I196" s="221" t="s">
        <v>1308</v>
      </c>
      <c r="J196" s="226"/>
    </row>
    <row r="197" spans="1:10">
      <c r="A197" s="220" t="s">
        <v>16766</v>
      </c>
      <c r="B197" s="221" t="s">
        <v>2609</v>
      </c>
      <c r="C197" s="222" t="s">
        <v>16767</v>
      </c>
      <c r="D197" s="221" t="s">
        <v>2762</v>
      </c>
      <c r="E197" s="223">
        <v>41043</v>
      </c>
      <c r="F197" s="224">
        <f t="shared" si="4"/>
        <v>41074</v>
      </c>
      <c r="G197" s="225">
        <v>5771.3</v>
      </c>
      <c r="H197" s="221">
        <v>368</v>
      </c>
      <c r="I197" s="221" t="s">
        <v>1308</v>
      </c>
      <c r="J197" s="226"/>
    </row>
    <row r="198" spans="1:10">
      <c r="A198" s="220" t="s">
        <v>16768</v>
      </c>
      <c r="B198" s="221" t="s">
        <v>2614</v>
      </c>
      <c r="C198" s="222" t="s">
        <v>16769</v>
      </c>
      <c r="D198" s="221" t="s">
        <v>2771</v>
      </c>
      <c r="E198" s="223">
        <v>41043</v>
      </c>
      <c r="F198" s="224">
        <f t="shared" si="4"/>
        <v>41074</v>
      </c>
      <c r="G198" s="225">
        <v>5771.3</v>
      </c>
      <c r="H198" s="221">
        <v>369</v>
      </c>
      <c r="I198" s="221" t="s">
        <v>1308</v>
      </c>
      <c r="J198" s="226"/>
    </row>
    <row r="199" spans="1:10">
      <c r="A199" s="220" t="s">
        <v>16770</v>
      </c>
      <c r="B199" s="221" t="s">
        <v>16771</v>
      </c>
      <c r="C199" s="222" t="s">
        <v>16772</v>
      </c>
      <c r="D199" s="221" t="s">
        <v>2624</v>
      </c>
      <c r="E199" s="223">
        <v>41031</v>
      </c>
      <c r="F199" s="224">
        <f t="shared" si="4"/>
        <v>41062</v>
      </c>
      <c r="G199" s="225">
        <v>5771.3</v>
      </c>
      <c r="H199" s="221">
        <v>370</v>
      </c>
      <c r="I199" s="221" t="s">
        <v>1308</v>
      </c>
      <c r="J199" s="226"/>
    </row>
    <row r="200" spans="1:10">
      <c r="A200" s="220" t="s">
        <v>16773</v>
      </c>
      <c r="B200" s="221" t="s">
        <v>2169</v>
      </c>
      <c r="C200" s="222" t="s">
        <v>16774</v>
      </c>
      <c r="D200" s="221" t="s">
        <v>3063</v>
      </c>
      <c r="E200" s="223">
        <v>41057</v>
      </c>
      <c r="F200" s="224">
        <f t="shared" si="4"/>
        <v>41088</v>
      </c>
      <c r="G200" s="225">
        <v>5771.3</v>
      </c>
      <c r="H200" s="221">
        <v>371</v>
      </c>
      <c r="I200" s="221" t="s">
        <v>1308</v>
      </c>
      <c r="J200" s="226"/>
    </row>
    <row r="201" spans="1:10">
      <c r="A201" s="220" t="s">
        <v>16775</v>
      </c>
      <c r="B201" s="221" t="s">
        <v>16776</v>
      </c>
      <c r="C201" s="222" t="s">
        <v>16777</v>
      </c>
      <c r="D201" s="221" t="s">
        <v>2684</v>
      </c>
      <c r="E201" s="223">
        <v>41039</v>
      </c>
      <c r="F201" s="224">
        <f t="shared" si="4"/>
        <v>41070</v>
      </c>
      <c r="G201" s="225">
        <v>5771.3</v>
      </c>
      <c r="H201" s="221">
        <v>372</v>
      </c>
      <c r="I201" s="221" t="s">
        <v>1308</v>
      </c>
      <c r="J201" s="226"/>
    </row>
    <row r="202" spans="1:10">
      <c r="A202" s="220" t="s">
        <v>16778</v>
      </c>
      <c r="B202" s="221" t="s">
        <v>2818</v>
      </c>
      <c r="C202" s="222" t="s">
        <v>16779</v>
      </c>
      <c r="D202" s="221" t="s">
        <v>3175</v>
      </c>
      <c r="E202" s="223">
        <v>41053</v>
      </c>
      <c r="F202" s="224">
        <f t="shared" si="4"/>
        <v>41084</v>
      </c>
      <c r="G202" s="225">
        <v>5771.3</v>
      </c>
      <c r="H202" s="221">
        <v>373</v>
      </c>
      <c r="I202" s="221" t="s">
        <v>1540</v>
      </c>
      <c r="J202" s="226"/>
    </row>
    <row r="203" spans="1:10">
      <c r="A203" s="220" t="s">
        <v>16780</v>
      </c>
      <c r="B203" s="221" t="s">
        <v>2381</v>
      </c>
      <c r="C203" s="222" t="s">
        <v>16781</v>
      </c>
      <c r="D203" s="221" t="s">
        <v>2569</v>
      </c>
      <c r="E203" s="223">
        <v>41036</v>
      </c>
      <c r="F203" s="224">
        <f t="shared" si="4"/>
        <v>41067</v>
      </c>
      <c r="G203" s="225">
        <v>5771.3</v>
      </c>
      <c r="H203" s="221">
        <v>374</v>
      </c>
      <c r="I203" s="221" t="s">
        <v>1308</v>
      </c>
      <c r="J203" s="226"/>
    </row>
    <row r="204" spans="1:10">
      <c r="A204" s="220" t="s">
        <v>16782</v>
      </c>
      <c r="B204" s="221" t="s">
        <v>2579</v>
      </c>
      <c r="C204" s="222" t="s">
        <v>16783</v>
      </c>
      <c r="D204" s="221" t="s">
        <v>2768</v>
      </c>
      <c r="E204" s="223">
        <v>41046</v>
      </c>
      <c r="F204" s="224">
        <f t="shared" si="4"/>
        <v>41077</v>
      </c>
      <c r="G204" s="225">
        <v>5771.3</v>
      </c>
      <c r="H204" s="221">
        <v>375</v>
      </c>
      <c r="I204" s="221" t="s">
        <v>1308</v>
      </c>
      <c r="J204" s="226"/>
    </row>
    <row r="205" spans="1:10">
      <c r="A205" s="220" t="s">
        <v>16784</v>
      </c>
      <c r="B205" s="221" t="s">
        <v>2579</v>
      </c>
      <c r="C205" s="222" t="s">
        <v>16785</v>
      </c>
      <c r="D205" s="221" t="s">
        <v>3556</v>
      </c>
      <c r="E205" s="223">
        <v>41054</v>
      </c>
      <c r="F205" s="224">
        <f t="shared" si="4"/>
        <v>41085</v>
      </c>
      <c r="G205" s="225">
        <v>5771.3</v>
      </c>
      <c r="H205" s="221">
        <v>375</v>
      </c>
      <c r="I205" s="221" t="s">
        <v>1308</v>
      </c>
      <c r="J205" s="226"/>
    </row>
    <row r="206" spans="1:10">
      <c r="A206" s="220" t="s">
        <v>16786</v>
      </c>
      <c r="B206" s="221" t="s">
        <v>2392</v>
      </c>
      <c r="C206" s="222" t="s">
        <v>16787</v>
      </c>
      <c r="D206" s="221" t="s">
        <v>2686</v>
      </c>
      <c r="E206" s="223">
        <v>41033</v>
      </c>
      <c r="F206" s="224">
        <f t="shared" si="4"/>
        <v>41064</v>
      </c>
      <c r="G206" s="225">
        <v>5771.3</v>
      </c>
      <c r="H206" s="221">
        <v>376</v>
      </c>
      <c r="I206" s="221" t="s">
        <v>1308</v>
      </c>
      <c r="J206" s="226"/>
    </row>
    <row r="207" spans="1:10">
      <c r="A207" s="220" t="s">
        <v>16788</v>
      </c>
      <c r="B207" s="221" t="s">
        <v>2396</v>
      </c>
      <c r="C207" s="222" t="s">
        <v>16789</v>
      </c>
      <c r="D207" s="221" t="s">
        <v>2626</v>
      </c>
      <c r="E207" s="223">
        <v>41031</v>
      </c>
      <c r="F207" s="224">
        <f t="shared" si="4"/>
        <v>41062</v>
      </c>
      <c r="G207" s="225">
        <v>5771.3</v>
      </c>
      <c r="H207" s="221">
        <v>377</v>
      </c>
      <c r="I207" s="221" t="s">
        <v>1308</v>
      </c>
      <c r="J207" s="226"/>
    </row>
    <row r="208" spans="1:10">
      <c r="A208" s="220" t="s">
        <v>16790</v>
      </c>
      <c r="B208" s="221" t="s">
        <v>2400</v>
      </c>
      <c r="C208" s="222" t="s">
        <v>16791</v>
      </c>
      <c r="D208" s="221" t="s">
        <v>2570</v>
      </c>
      <c r="E208" s="223">
        <v>41032</v>
      </c>
      <c r="F208" s="224">
        <f t="shared" si="4"/>
        <v>41063</v>
      </c>
      <c r="G208" s="225">
        <v>5771.3</v>
      </c>
      <c r="H208" s="221">
        <v>378</v>
      </c>
      <c r="I208" s="221" t="s">
        <v>1308</v>
      </c>
      <c r="J208" s="226"/>
    </row>
    <row r="209" spans="1:10">
      <c r="A209" s="220" t="s">
        <v>16792</v>
      </c>
      <c r="B209" s="221" t="s">
        <v>2408</v>
      </c>
      <c r="C209" s="222" t="s">
        <v>16793</v>
      </c>
      <c r="D209" s="221" t="s">
        <v>3058</v>
      </c>
      <c r="E209" s="223">
        <v>41054</v>
      </c>
      <c r="F209" s="224">
        <f t="shared" si="4"/>
        <v>41085</v>
      </c>
      <c r="G209" s="225">
        <v>5771.3</v>
      </c>
      <c r="H209" s="221">
        <v>379</v>
      </c>
      <c r="I209" s="221" t="s">
        <v>1308</v>
      </c>
      <c r="J209" s="226"/>
    </row>
    <row r="210" spans="1:10">
      <c r="A210" s="220" t="s">
        <v>16794</v>
      </c>
      <c r="B210" s="221" t="s">
        <v>2446</v>
      </c>
      <c r="C210" s="222" t="s">
        <v>16795</v>
      </c>
      <c r="D210" s="221" t="s">
        <v>2661</v>
      </c>
      <c r="E210" s="223">
        <v>41053</v>
      </c>
      <c r="F210" s="224">
        <f t="shared" si="4"/>
        <v>41084</v>
      </c>
      <c r="G210" s="225">
        <v>5771.3</v>
      </c>
      <c r="H210" s="221">
        <v>380</v>
      </c>
      <c r="I210" s="221" t="s">
        <v>1308</v>
      </c>
      <c r="J210" s="226"/>
    </row>
    <row r="211" spans="1:10">
      <c r="A211" s="220" t="s">
        <v>16796</v>
      </c>
      <c r="B211" s="221" t="s">
        <v>2484</v>
      </c>
      <c r="C211" s="222" t="s">
        <v>16797</v>
      </c>
      <c r="D211" s="221" t="s">
        <v>2675</v>
      </c>
      <c r="E211" s="223">
        <v>41032</v>
      </c>
      <c r="F211" s="224">
        <f t="shared" si="4"/>
        <v>41063</v>
      </c>
      <c r="G211" s="225">
        <v>5771.3</v>
      </c>
      <c r="H211" s="221">
        <v>381</v>
      </c>
      <c r="I211" s="221" t="s">
        <v>1308</v>
      </c>
      <c r="J211" s="226"/>
    </row>
    <row r="212" spans="1:10">
      <c r="A212" s="220" t="s">
        <v>16798</v>
      </c>
      <c r="B212" s="221" t="s">
        <v>2474</v>
      </c>
      <c r="C212" s="222" t="s">
        <v>16799</v>
      </c>
      <c r="D212" s="221" t="s">
        <v>2599</v>
      </c>
      <c r="E212" s="223">
        <v>41032</v>
      </c>
      <c r="F212" s="224">
        <f t="shared" si="4"/>
        <v>41063</v>
      </c>
      <c r="G212" s="225">
        <v>5771.3</v>
      </c>
      <c r="H212" s="221">
        <v>382</v>
      </c>
      <c r="I212" s="221" t="s">
        <v>1308</v>
      </c>
      <c r="J212" s="226"/>
    </row>
    <row r="213" spans="1:10">
      <c r="A213" s="220" t="s">
        <v>16800</v>
      </c>
      <c r="B213" s="221" t="s">
        <v>2491</v>
      </c>
      <c r="C213" s="222" t="s">
        <v>16801</v>
      </c>
      <c r="D213" s="221" t="s">
        <v>2662</v>
      </c>
      <c r="E213" s="223">
        <v>41032</v>
      </c>
      <c r="F213" s="224">
        <f t="shared" si="4"/>
        <v>41063</v>
      </c>
      <c r="G213" s="225">
        <v>5771.3</v>
      </c>
      <c r="H213" s="221">
        <v>383</v>
      </c>
      <c r="I213" s="221" t="s">
        <v>1308</v>
      </c>
      <c r="J213" s="226"/>
    </row>
    <row r="214" spans="1:10">
      <c r="A214" s="220" t="s">
        <v>16802</v>
      </c>
      <c r="B214" s="221" t="s">
        <v>1794</v>
      </c>
      <c r="C214" s="222" t="s">
        <v>16803</v>
      </c>
      <c r="D214" s="221" t="s">
        <v>3059</v>
      </c>
      <c r="E214" s="223">
        <v>41053</v>
      </c>
      <c r="F214" s="224">
        <f t="shared" si="4"/>
        <v>41084</v>
      </c>
      <c r="G214" s="225">
        <v>5771.3</v>
      </c>
      <c r="H214" s="221">
        <v>384</v>
      </c>
      <c r="I214" s="221" t="s">
        <v>1308</v>
      </c>
      <c r="J214" s="226"/>
    </row>
    <row r="215" spans="1:10">
      <c r="A215" s="220" t="s">
        <v>16804</v>
      </c>
      <c r="B215" s="221" t="s">
        <v>2494</v>
      </c>
      <c r="C215" s="222" t="s">
        <v>16805</v>
      </c>
      <c r="D215" s="221" t="s">
        <v>2627</v>
      </c>
      <c r="E215" s="223">
        <v>41031</v>
      </c>
      <c r="F215" s="224">
        <f t="shared" si="4"/>
        <v>41062</v>
      </c>
      <c r="G215" s="225">
        <v>5771.3</v>
      </c>
      <c r="H215" s="221">
        <v>385</v>
      </c>
      <c r="I215" s="221" t="s">
        <v>1308</v>
      </c>
      <c r="J215" s="226"/>
    </row>
    <row r="216" spans="1:10">
      <c r="A216" s="228" t="s">
        <v>16806</v>
      </c>
      <c r="B216" s="229" t="s">
        <v>2536</v>
      </c>
      <c r="C216" s="230" t="s">
        <v>16807</v>
      </c>
      <c r="D216" s="229" t="s">
        <v>2665</v>
      </c>
      <c r="E216" s="231">
        <v>41036</v>
      </c>
      <c r="F216" s="224">
        <f t="shared" si="4"/>
        <v>41067</v>
      </c>
      <c r="G216" s="225">
        <v>5771.3</v>
      </c>
      <c r="H216" s="229">
        <v>386</v>
      </c>
      <c r="I216" s="229" t="s">
        <v>1308</v>
      </c>
      <c r="J216" s="232"/>
    </row>
    <row r="217" spans="1:10">
      <c r="A217" s="228" t="s">
        <v>16808</v>
      </c>
      <c r="B217" s="229" t="s">
        <v>2572</v>
      </c>
      <c r="C217" s="230" t="s">
        <v>16809</v>
      </c>
      <c r="D217" s="229" t="s">
        <v>2698</v>
      </c>
      <c r="E217" s="231">
        <v>41039</v>
      </c>
      <c r="F217" s="224">
        <f t="shared" si="4"/>
        <v>41070</v>
      </c>
      <c r="G217" s="225">
        <v>5771.3</v>
      </c>
      <c r="H217" s="229">
        <v>387</v>
      </c>
      <c r="I217" s="229" t="s">
        <v>1308</v>
      </c>
      <c r="J217" s="232"/>
    </row>
    <row r="218" spans="1:10">
      <c r="A218" s="228" t="s">
        <v>16810</v>
      </c>
      <c r="B218" s="229" t="s">
        <v>2572</v>
      </c>
      <c r="C218" s="230" t="s">
        <v>16811</v>
      </c>
      <c r="D218" s="229" t="s">
        <v>2697</v>
      </c>
      <c r="E218" s="231">
        <v>41040</v>
      </c>
      <c r="F218" s="224">
        <f t="shared" si="4"/>
        <v>41071</v>
      </c>
      <c r="G218" s="225">
        <v>5771.3</v>
      </c>
      <c r="H218" s="229">
        <v>387</v>
      </c>
      <c r="I218" s="229" t="s">
        <v>1308</v>
      </c>
      <c r="J218" s="232"/>
    </row>
    <row r="219" spans="1:10">
      <c r="A219" s="220" t="s">
        <v>16812</v>
      </c>
      <c r="B219" s="221" t="s">
        <v>16813</v>
      </c>
      <c r="C219" s="222" t="s">
        <v>16814</v>
      </c>
      <c r="D219" s="221" t="s">
        <v>2206</v>
      </c>
      <c r="E219" s="223">
        <v>41031</v>
      </c>
      <c r="F219" s="224">
        <f t="shared" si="4"/>
        <v>41062</v>
      </c>
      <c r="G219" s="225">
        <v>5771.3</v>
      </c>
      <c r="H219" s="221">
        <v>388</v>
      </c>
      <c r="I219" s="221" t="s">
        <v>1540</v>
      </c>
      <c r="J219" s="226"/>
    </row>
    <row r="220" spans="1:10">
      <c r="A220" s="228" t="s">
        <v>16815</v>
      </c>
      <c r="B220" s="229" t="s">
        <v>270</v>
      </c>
      <c r="C220" s="230" t="s">
        <v>16816</v>
      </c>
      <c r="D220" s="229" t="s">
        <v>2351</v>
      </c>
      <c r="E220" s="231">
        <v>41032</v>
      </c>
      <c r="F220" s="224">
        <f t="shared" si="4"/>
        <v>41063</v>
      </c>
      <c r="G220" s="225">
        <v>5771.3</v>
      </c>
      <c r="H220" s="229">
        <v>389</v>
      </c>
      <c r="I220" s="229" t="s">
        <v>1308</v>
      </c>
      <c r="J220" s="232"/>
    </row>
    <row r="221" spans="1:10">
      <c r="A221" s="220" t="s">
        <v>16817</v>
      </c>
      <c r="B221" s="221" t="s">
        <v>270</v>
      </c>
      <c r="C221" s="222" t="s">
        <v>16818</v>
      </c>
      <c r="D221" s="221" t="s">
        <v>2373</v>
      </c>
      <c r="E221" s="231">
        <v>41032</v>
      </c>
      <c r="F221" s="224">
        <f t="shared" si="4"/>
        <v>41063</v>
      </c>
      <c r="G221" s="225">
        <v>5771.3</v>
      </c>
      <c r="H221" s="221">
        <v>389</v>
      </c>
      <c r="I221" s="221" t="s">
        <v>1308</v>
      </c>
      <c r="J221" s="226"/>
    </row>
    <row r="222" spans="1:10">
      <c r="A222" s="220" t="s">
        <v>16819</v>
      </c>
      <c r="B222" s="221" t="s">
        <v>270</v>
      </c>
      <c r="C222" s="222" t="s">
        <v>16820</v>
      </c>
      <c r="D222" s="221" t="s">
        <v>2695</v>
      </c>
      <c r="E222" s="231">
        <v>41038</v>
      </c>
      <c r="F222" s="224">
        <f t="shared" si="4"/>
        <v>41069</v>
      </c>
      <c r="G222" s="225">
        <v>5771.3</v>
      </c>
      <c r="H222" s="221">
        <v>389</v>
      </c>
      <c r="I222" s="221" t="s">
        <v>1540</v>
      </c>
      <c r="J222" s="226"/>
    </row>
    <row r="223" spans="1:10">
      <c r="A223" s="220" t="s">
        <v>16821</v>
      </c>
      <c r="B223" s="221" t="s">
        <v>1626</v>
      </c>
      <c r="C223" s="222" t="s">
        <v>16822</v>
      </c>
      <c r="D223" s="221" t="s">
        <v>3192</v>
      </c>
      <c r="E223" s="231">
        <v>41058</v>
      </c>
      <c r="F223" s="224">
        <f t="shared" si="4"/>
        <v>41089</v>
      </c>
      <c r="G223" s="225">
        <v>5771.3</v>
      </c>
      <c r="H223" s="221">
        <v>390</v>
      </c>
      <c r="I223" s="221" t="s">
        <v>1308</v>
      </c>
      <c r="J223" s="226"/>
    </row>
    <row r="224" spans="1:10">
      <c r="A224" s="220" t="s">
        <v>16823</v>
      </c>
      <c r="B224" s="221" t="s">
        <v>2442</v>
      </c>
      <c r="C224" s="222" t="s">
        <v>16824</v>
      </c>
      <c r="D224" s="221" t="s">
        <v>3196</v>
      </c>
      <c r="E224" s="231">
        <v>41059</v>
      </c>
      <c r="F224" s="224">
        <f t="shared" si="4"/>
        <v>41090</v>
      </c>
      <c r="G224" s="225">
        <v>5771.3</v>
      </c>
      <c r="H224" s="221">
        <v>391</v>
      </c>
      <c r="I224" s="221" t="s">
        <v>1308</v>
      </c>
      <c r="J224" s="226"/>
    </row>
    <row r="225" spans="1:10">
      <c r="A225" s="220" t="s">
        <v>16825</v>
      </c>
      <c r="B225" s="221" t="s">
        <v>2849</v>
      </c>
      <c r="C225" s="222" t="s">
        <v>16826</v>
      </c>
      <c r="D225" s="221" t="s">
        <v>3062</v>
      </c>
      <c r="E225" s="231">
        <v>41060</v>
      </c>
      <c r="F225" s="224">
        <f>E225+30</f>
        <v>41090</v>
      </c>
      <c r="G225" s="225">
        <v>5771.3</v>
      </c>
      <c r="H225" s="221">
        <v>402</v>
      </c>
      <c r="I225" s="221" t="s">
        <v>1308</v>
      </c>
      <c r="J225" s="226"/>
    </row>
    <row r="226" spans="1:10">
      <c r="A226" s="220" t="s">
        <v>16827</v>
      </c>
      <c r="B226" s="221" t="s">
        <v>2345</v>
      </c>
      <c r="C226" s="222" t="s">
        <v>16828</v>
      </c>
      <c r="D226" s="221" t="s">
        <v>2690</v>
      </c>
      <c r="E226" s="231">
        <v>41060</v>
      </c>
      <c r="F226" s="224">
        <f>E226+30</f>
        <v>41090</v>
      </c>
      <c r="G226" s="225">
        <v>5771.3</v>
      </c>
      <c r="H226" s="221">
        <v>403</v>
      </c>
      <c r="I226" s="221" t="s">
        <v>1308</v>
      </c>
      <c r="J226" s="226"/>
    </row>
    <row r="227" spans="1:10">
      <c r="A227" s="220" t="s">
        <v>16829</v>
      </c>
      <c r="B227" s="221" t="s">
        <v>2345</v>
      </c>
      <c r="C227" s="222" t="s">
        <v>16830</v>
      </c>
      <c r="D227" s="221" t="s">
        <v>2669</v>
      </c>
      <c r="E227" s="231">
        <v>41064</v>
      </c>
      <c r="F227" s="224">
        <f t="shared" si="4"/>
        <v>41095</v>
      </c>
      <c r="G227" s="225">
        <v>5771.3</v>
      </c>
      <c r="H227" s="221">
        <v>403</v>
      </c>
      <c r="I227" s="221" t="s">
        <v>1308</v>
      </c>
      <c r="J227" s="226"/>
    </row>
    <row r="228" spans="1:10">
      <c r="A228" s="220" t="s">
        <v>16831</v>
      </c>
      <c r="B228" s="221" t="s">
        <v>2345</v>
      </c>
      <c r="C228" s="222" t="s">
        <v>16832</v>
      </c>
      <c r="D228" s="221" t="s">
        <v>2670</v>
      </c>
      <c r="E228" s="231">
        <v>41078</v>
      </c>
      <c r="F228" s="224">
        <f t="shared" si="4"/>
        <v>41109</v>
      </c>
      <c r="G228" s="225">
        <v>5771.3</v>
      </c>
      <c r="H228" s="221">
        <v>403</v>
      </c>
      <c r="I228" s="221" t="s">
        <v>1308</v>
      </c>
      <c r="J228" s="226"/>
    </row>
    <row r="229" spans="1:10">
      <c r="A229" s="220" t="s">
        <v>16833</v>
      </c>
      <c r="B229" s="221" t="s">
        <v>1863</v>
      </c>
      <c r="C229" s="230">
        <v>3450</v>
      </c>
      <c r="D229" s="229" t="s">
        <v>2922</v>
      </c>
      <c r="E229" s="231">
        <v>41082</v>
      </c>
      <c r="F229" s="224">
        <f t="shared" si="4"/>
        <v>41113</v>
      </c>
      <c r="G229" s="233">
        <v>5771.3</v>
      </c>
      <c r="H229" s="221">
        <v>404</v>
      </c>
      <c r="I229" s="229" t="s">
        <v>1308</v>
      </c>
      <c r="J229" s="232"/>
    </row>
    <row r="230" spans="1:10">
      <c r="A230" s="220" t="s">
        <v>16834</v>
      </c>
      <c r="B230" s="221" t="s">
        <v>1863</v>
      </c>
      <c r="C230" s="230" t="s">
        <v>16835</v>
      </c>
      <c r="D230" s="221" t="s">
        <v>3043</v>
      </c>
      <c r="E230" s="231">
        <v>41085</v>
      </c>
      <c r="F230" s="224">
        <f t="shared" si="4"/>
        <v>41116</v>
      </c>
      <c r="G230" s="233">
        <v>5771.3</v>
      </c>
      <c r="H230" s="221">
        <v>404</v>
      </c>
      <c r="I230" s="229" t="s">
        <v>1308</v>
      </c>
      <c r="J230" s="232"/>
    </row>
    <row r="231" spans="1:10">
      <c r="A231" s="220" t="s">
        <v>16836</v>
      </c>
      <c r="B231" s="221" t="s">
        <v>1863</v>
      </c>
      <c r="C231" s="230">
        <v>3443</v>
      </c>
      <c r="D231" s="221" t="s">
        <v>3046</v>
      </c>
      <c r="E231" s="231">
        <v>41087</v>
      </c>
      <c r="F231" s="224">
        <f t="shared" si="4"/>
        <v>41118</v>
      </c>
      <c r="G231" s="233">
        <v>5771.3</v>
      </c>
      <c r="H231" s="221">
        <v>404</v>
      </c>
      <c r="I231" s="229" t="s">
        <v>1308</v>
      </c>
      <c r="J231" s="232"/>
    </row>
    <row r="232" spans="1:10">
      <c r="A232" s="220" t="s">
        <v>16837</v>
      </c>
      <c r="B232" s="221" t="s">
        <v>1863</v>
      </c>
      <c r="C232" s="230">
        <v>3442</v>
      </c>
      <c r="D232" s="221" t="s">
        <v>3047</v>
      </c>
      <c r="E232" s="231">
        <v>41087</v>
      </c>
      <c r="F232" s="224">
        <f t="shared" si="4"/>
        <v>41118</v>
      </c>
      <c r="G232" s="233">
        <v>5771.3</v>
      </c>
      <c r="H232" s="221">
        <v>404</v>
      </c>
      <c r="I232" s="229" t="s">
        <v>1308</v>
      </c>
      <c r="J232" s="232"/>
    </row>
    <row r="233" spans="1:10">
      <c r="A233" s="220" t="s">
        <v>16838</v>
      </c>
      <c r="B233" s="221" t="s">
        <v>186</v>
      </c>
      <c r="C233" s="230" t="s">
        <v>16839</v>
      </c>
      <c r="D233" s="221" t="s">
        <v>3380</v>
      </c>
      <c r="E233" s="231">
        <v>41064</v>
      </c>
      <c r="F233" s="224">
        <f t="shared" si="4"/>
        <v>41095</v>
      </c>
      <c r="G233" s="233">
        <v>5771.3</v>
      </c>
      <c r="H233" s="221">
        <v>405</v>
      </c>
      <c r="I233" s="229" t="s">
        <v>1308</v>
      </c>
      <c r="J233" s="232"/>
    </row>
    <row r="234" spans="1:10">
      <c r="A234" s="220" t="s">
        <v>16840</v>
      </c>
      <c r="B234" s="221" t="s">
        <v>186</v>
      </c>
      <c r="C234" s="230" t="s">
        <v>16841</v>
      </c>
      <c r="D234" s="221" t="s">
        <v>2671</v>
      </c>
      <c r="E234" s="231">
        <v>41066</v>
      </c>
      <c r="F234" s="224">
        <f t="shared" si="4"/>
        <v>41097</v>
      </c>
      <c r="G234" s="233">
        <v>5771.3</v>
      </c>
      <c r="H234" s="221">
        <v>405</v>
      </c>
      <c r="I234" s="229" t="s">
        <v>1308</v>
      </c>
      <c r="J234" s="232"/>
    </row>
    <row r="235" spans="1:10">
      <c r="A235" s="220" t="s">
        <v>16842</v>
      </c>
      <c r="B235" s="221" t="s">
        <v>186</v>
      </c>
      <c r="C235" s="230" t="s">
        <v>16843</v>
      </c>
      <c r="D235" s="221" t="s">
        <v>3838</v>
      </c>
      <c r="E235" s="231">
        <v>41082</v>
      </c>
      <c r="F235" s="224">
        <f t="shared" si="4"/>
        <v>41113</v>
      </c>
      <c r="G235" s="233">
        <v>5771.3</v>
      </c>
      <c r="H235" s="221">
        <v>405</v>
      </c>
      <c r="I235" s="229" t="s">
        <v>1308</v>
      </c>
      <c r="J235" s="232"/>
    </row>
    <row r="236" spans="1:10">
      <c r="A236" s="220" t="s">
        <v>16844</v>
      </c>
      <c r="B236" s="221" t="s">
        <v>2614</v>
      </c>
      <c r="C236" s="230" t="s">
        <v>16845</v>
      </c>
      <c r="D236" s="221" t="s">
        <v>3197</v>
      </c>
      <c r="E236" s="231">
        <v>41060</v>
      </c>
      <c r="F236" s="224">
        <f>E236+30</f>
        <v>41090</v>
      </c>
      <c r="G236" s="233">
        <v>5771.3</v>
      </c>
      <c r="H236" s="221">
        <v>406</v>
      </c>
      <c r="I236" s="229" t="s">
        <v>1308</v>
      </c>
      <c r="J236" s="232"/>
    </row>
    <row r="237" spans="1:10">
      <c r="A237" s="220" t="s">
        <v>16846</v>
      </c>
      <c r="B237" s="221" t="s">
        <v>2614</v>
      </c>
      <c r="C237" s="230" t="s">
        <v>16847</v>
      </c>
      <c r="D237" s="221" t="s">
        <v>3185</v>
      </c>
      <c r="E237" s="231">
        <v>41060</v>
      </c>
      <c r="F237" s="224">
        <f>E237+30</f>
        <v>41090</v>
      </c>
      <c r="G237" s="233">
        <v>5771.3</v>
      </c>
      <c r="H237" s="221">
        <v>406</v>
      </c>
      <c r="I237" s="229" t="s">
        <v>1308</v>
      </c>
      <c r="J237" s="232"/>
    </row>
    <row r="238" spans="1:10">
      <c r="A238" s="220" t="s">
        <v>16848</v>
      </c>
      <c r="B238" s="221" t="s">
        <v>2864</v>
      </c>
      <c r="C238" s="230">
        <v>3497</v>
      </c>
      <c r="D238" s="221" t="s">
        <v>4001</v>
      </c>
      <c r="E238" s="231">
        <v>41087</v>
      </c>
      <c r="F238" s="224">
        <f t="shared" si="4"/>
        <v>41118</v>
      </c>
      <c r="G238" s="233">
        <v>5771.3</v>
      </c>
      <c r="H238" s="221">
        <v>407</v>
      </c>
      <c r="I238" s="229" t="s">
        <v>1540</v>
      </c>
      <c r="J238" s="232"/>
    </row>
    <row r="239" spans="1:10">
      <c r="A239" s="220" t="s">
        <v>16849</v>
      </c>
      <c r="B239" s="221" t="s">
        <v>2864</v>
      </c>
      <c r="C239" s="230">
        <v>3498</v>
      </c>
      <c r="D239" s="221" t="s">
        <v>4003</v>
      </c>
      <c r="E239" s="231">
        <v>41087</v>
      </c>
      <c r="F239" s="224">
        <f t="shared" si="4"/>
        <v>41118</v>
      </c>
      <c r="G239" s="233">
        <v>5771.3</v>
      </c>
      <c r="H239" s="221">
        <v>407</v>
      </c>
      <c r="I239" s="229" t="s">
        <v>1540</v>
      </c>
      <c r="J239" s="232"/>
    </row>
    <row r="240" spans="1:10">
      <c r="A240" s="220" t="s">
        <v>16850</v>
      </c>
      <c r="B240" s="221" t="s">
        <v>926</v>
      </c>
      <c r="C240" s="230" t="s">
        <v>16851</v>
      </c>
      <c r="D240" s="221" t="s">
        <v>3555</v>
      </c>
      <c r="E240" s="231">
        <v>41079</v>
      </c>
      <c r="F240" s="224">
        <f t="shared" si="4"/>
        <v>41110</v>
      </c>
      <c r="G240" s="233">
        <v>5771.3</v>
      </c>
      <c r="H240" s="221">
        <v>408</v>
      </c>
      <c r="I240" s="229" t="s">
        <v>1308</v>
      </c>
      <c r="J240" s="232"/>
    </row>
    <row r="241" spans="1:10">
      <c r="A241" s="220" t="s">
        <v>16852</v>
      </c>
      <c r="B241" s="221" t="s">
        <v>202</v>
      </c>
      <c r="C241" s="230">
        <v>3500</v>
      </c>
      <c r="D241" s="221" t="s">
        <v>4920</v>
      </c>
      <c r="E241" s="231">
        <v>41087</v>
      </c>
      <c r="F241" s="224">
        <f t="shared" si="4"/>
        <v>41118</v>
      </c>
      <c r="G241" s="233">
        <v>5771.3</v>
      </c>
      <c r="H241" s="221">
        <v>409</v>
      </c>
      <c r="I241" s="229" t="s">
        <v>1540</v>
      </c>
      <c r="J241" s="232"/>
    </row>
    <row r="242" spans="1:10">
      <c r="A242" s="220" t="s">
        <v>16853</v>
      </c>
      <c r="B242" s="221" t="s">
        <v>202</v>
      </c>
      <c r="C242" s="230">
        <v>3501</v>
      </c>
      <c r="D242" s="221" t="s">
        <v>4000</v>
      </c>
      <c r="E242" s="231">
        <v>41087</v>
      </c>
      <c r="F242" s="224">
        <f t="shared" si="4"/>
        <v>41118</v>
      </c>
      <c r="G242" s="233">
        <v>5771.3</v>
      </c>
      <c r="H242" s="221">
        <v>409</v>
      </c>
      <c r="I242" s="229" t="s">
        <v>1540</v>
      </c>
      <c r="J242" s="232"/>
    </row>
    <row r="243" spans="1:10">
      <c r="A243" s="220" t="s">
        <v>16854</v>
      </c>
      <c r="B243" s="221" t="s">
        <v>202</v>
      </c>
      <c r="C243" s="230">
        <v>3502</v>
      </c>
      <c r="D243" s="221" t="s">
        <v>4095</v>
      </c>
      <c r="E243" s="231">
        <v>41089</v>
      </c>
      <c r="F243" s="224">
        <f t="shared" si="4"/>
        <v>41120</v>
      </c>
      <c r="G243" s="233">
        <v>5771.3</v>
      </c>
      <c r="H243" s="221">
        <v>409</v>
      </c>
      <c r="I243" s="229" t="s">
        <v>1540</v>
      </c>
      <c r="J243" s="232"/>
    </row>
    <row r="244" spans="1:10">
      <c r="A244" s="220" t="s">
        <v>16855</v>
      </c>
      <c r="B244" s="221" t="s">
        <v>2818</v>
      </c>
      <c r="C244" s="230" t="s">
        <v>16856</v>
      </c>
      <c r="D244" s="221" t="s">
        <v>3557</v>
      </c>
      <c r="E244" s="231">
        <v>41079</v>
      </c>
      <c r="F244" s="224">
        <f t="shared" si="4"/>
        <v>41110</v>
      </c>
      <c r="G244" s="233">
        <v>5771.3</v>
      </c>
      <c r="H244" s="221">
        <v>410</v>
      </c>
      <c r="I244" s="229" t="s">
        <v>1540</v>
      </c>
      <c r="J244" s="232"/>
    </row>
    <row r="245" spans="1:10">
      <c r="A245" s="220" t="s">
        <v>16857</v>
      </c>
      <c r="B245" s="221" t="s">
        <v>2818</v>
      </c>
      <c r="C245" s="230" t="s">
        <v>16858</v>
      </c>
      <c r="D245" s="221" t="s">
        <v>3558</v>
      </c>
      <c r="E245" s="231">
        <v>41079</v>
      </c>
      <c r="F245" s="224">
        <f t="shared" si="4"/>
        <v>41110</v>
      </c>
      <c r="G245" s="233">
        <v>5771.3</v>
      </c>
      <c r="H245" s="221">
        <v>410</v>
      </c>
      <c r="I245" s="229" t="s">
        <v>1540</v>
      </c>
      <c r="J245" s="232"/>
    </row>
    <row r="246" spans="1:10">
      <c r="A246" s="220" t="s">
        <v>16859</v>
      </c>
      <c r="B246" s="221" t="s">
        <v>208</v>
      </c>
      <c r="C246" s="230" t="s">
        <v>16860</v>
      </c>
      <c r="D246" s="221" t="s">
        <v>418</v>
      </c>
      <c r="E246" s="231">
        <v>41086</v>
      </c>
      <c r="F246" s="224">
        <f t="shared" si="4"/>
        <v>41117</v>
      </c>
      <c r="G246" s="233">
        <v>5771.3</v>
      </c>
      <c r="H246" s="221">
        <v>411</v>
      </c>
      <c r="I246" s="229" t="s">
        <v>1308</v>
      </c>
      <c r="J246" s="232"/>
    </row>
    <row r="247" spans="1:10">
      <c r="A247" s="220" t="s">
        <v>16861</v>
      </c>
      <c r="B247" s="221" t="s">
        <v>1794</v>
      </c>
      <c r="C247" s="230">
        <v>3512</v>
      </c>
      <c r="D247" s="221" t="s">
        <v>4093</v>
      </c>
      <c r="E247" s="231">
        <v>41089</v>
      </c>
      <c r="F247" s="224">
        <f t="shared" si="4"/>
        <v>41120</v>
      </c>
      <c r="G247" s="233">
        <v>5771.3</v>
      </c>
      <c r="H247" s="221">
        <v>412</v>
      </c>
      <c r="I247" s="229" t="s">
        <v>1540</v>
      </c>
      <c r="J247" s="232"/>
    </row>
    <row r="248" spans="1:10">
      <c r="A248" s="220" t="s">
        <v>16862</v>
      </c>
      <c r="B248" s="221" t="s">
        <v>2699</v>
      </c>
      <c r="C248" s="230">
        <v>3456</v>
      </c>
      <c r="D248" s="221" t="s">
        <v>3050</v>
      </c>
      <c r="E248" s="231">
        <v>41082</v>
      </c>
      <c r="F248" s="224">
        <f t="shared" si="4"/>
        <v>41113</v>
      </c>
      <c r="G248" s="233">
        <v>5771.3</v>
      </c>
      <c r="H248" s="221">
        <v>413</v>
      </c>
      <c r="I248" s="229" t="s">
        <v>1308</v>
      </c>
      <c r="J248" s="232"/>
    </row>
    <row r="249" spans="1:10">
      <c r="A249" s="220" t="s">
        <v>16863</v>
      </c>
      <c r="B249" s="221" t="s">
        <v>2699</v>
      </c>
      <c r="C249" s="230">
        <v>3457</v>
      </c>
      <c r="D249" s="221" t="s">
        <v>3051</v>
      </c>
      <c r="E249" s="231">
        <v>41082</v>
      </c>
      <c r="F249" s="224">
        <f t="shared" si="4"/>
        <v>41113</v>
      </c>
      <c r="G249" s="233">
        <v>5771.3</v>
      </c>
      <c r="H249" s="221">
        <v>413</v>
      </c>
      <c r="I249" s="229" t="s">
        <v>1308</v>
      </c>
      <c r="J249" s="232"/>
    </row>
    <row r="250" spans="1:10">
      <c r="A250" s="220" t="s">
        <v>16864</v>
      </c>
      <c r="B250" s="221" t="s">
        <v>2699</v>
      </c>
      <c r="C250" s="230" t="s">
        <v>16865</v>
      </c>
      <c r="D250" s="221" t="s">
        <v>3910</v>
      </c>
      <c r="E250" s="231">
        <v>41085</v>
      </c>
      <c r="F250" s="224">
        <f t="shared" si="4"/>
        <v>41116</v>
      </c>
      <c r="G250" s="233">
        <v>5771.3</v>
      </c>
      <c r="H250" s="221">
        <v>413</v>
      </c>
      <c r="I250" s="229" t="s">
        <v>1308</v>
      </c>
      <c r="J250" s="232"/>
    </row>
    <row r="251" spans="1:10">
      <c r="A251" s="220" t="s">
        <v>16866</v>
      </c>
      <c r="B251" s="221" t="s">
        <v>1178</v>
      </c>
      <c r="C251" s="230">
        <v>3485</v>
      </c>
      <c r="D251" s="221" t="s">
        <v>4064</v>
      </c>
      <c r="E251" s="231">
        <v>41089</v>
      </c>
      <c r="F251" s="224">
        <f t="shared" si="4"/>
        <v>41120</v>
      </c>
      <c r="G251" s="233">
        <v>5771.3</v>
      </c>
      <c r="H251" s="221">
        <v>414</v>
      </c>
      <c r="I251" s="229" t="s">
        <v>1308</v>
      </c>
      <c r="J251" s="232"/>
    </row>
    <row r="252" spans="1:10">
      <c r="A252" s="220" t="s">
        <v>16867</v>
      </c>
      <c r="B252" s="221" t="s">
        <v>3088</v>
      </c>
      <c r="C252" s="230">
        <v>3555</v>
      </c>
      <c r="D252" s="221" t="s">
        <v>3929</v>
      </c>
      <c r="E252" s="231">
        <v>41086</v>
      </c>
      <c r="F252" s="224">
        <f t="shared" si="4"/>
        <v>41117</v>
      </c>
      <c r="G252" s="233">
        <v>5771.3</v>
      </c>
      <c r="H252" s="221">
        <v>415</v>
      </c>
      <c r="I252" s="229" t="s">
        <v>1308</v>
      </c>
      <c r="J252" s="232"/>
    </row>
    <row r="253" spans="1:10">
      <c r="A253" s="220" t="s">
        <v>16868</v>
      </c>
      <c r="B253" s="221" t="s">
        <v>3085</v>
      </c>
      <c r="C253" s="230" t="s">
        <v>16869</v>
      </c>
      <c r="D253" s="221" t="s">
        <v>4065</v>
      </c>
      <c r="E253" s="231">
        <v>41088</v>
      </c>
      <c r="F253" s="224">
        <f t="shared" si="4"/>
        <v>41119</v>
      </c>
      <c r="G253" s="233">
        <v>5771.3</v>
      </c>
      <c r="H253" s="221">
        <v>416</v>
      </c>
      <c r="I253" s="229" t="s">
        <v>1308</v>
      </c>
      <c r="J253" s="232"/>
    </row>
    <row r="254" spans="1:10">
      <c r="A254" s="220" t="s">
        <v>16870</v>
      </c>
      <c r="B254" s="221" t="s">
        <v>119</v>
      </c>
      <c r="C254" s="230">
        <v>3445</v>
      </c>
      <c r="D254" s="221" t="s">
        <v>3044</v>
      </c>
      <c r="E254" s="231">
        <v>41086</v>
      </c>
      <c r="F254" s="224">
        <f t="shared" si="4"/>
        <v>41117</v>
      </c>
      <c r="G254" s="233">
        <v>5771.3</v>
      </c>
      <c r="H254" s="221">
        <v>417</v>
      </c>
      <c r="I254" s="229" t="s">
        <v>1308</v>
      </c>
      <c r="J254" s="232"/>
    </row>
    <row r="255" spans="1:10">
      <c r="A255" s="220" t="s">
        <v>16871</v>
      </c>
      <c r="B255" s="221" t="s">
        <v>119</v>
      </c>
      <c r="C255" s="230">
        <v>3484</v>
      </c>
      <c r="D255" s="221" t="s">
        <v>3919</v>
      </c>
      <c r="E255" s="231">
        <v>41087</v>
      </c>
      <c r="F255" s="224">
        <f t="shared" si="4"/>
        <v>41118</v>
      </c>
      <c r="G255" s="233">
        <v>5771.3</v>
      </c>
      <c r="H255" s="221">
        <v>417</v>
      </c>
      <c r="I255" s="229" t="s">
        <v>1308</v>
      </c>
      <c r="J255" s="232"/>
    </row>
    <row r="256" spans="1:10">
      <c r="A256" s="220" t="s">
        <v>16872</v>
      </c>
      <c r="B256" s="221" t="s">
        <v>3069</v>
      </c>
      <c r="C256" s="230" t="s">
        <v>16873</v>
      </c>
      <c r="D256" s="221" t="s">
        <v>3385</v>
      </c>
      <c r="E256" s="231">
        <v>41071</v>
      </c>
      <c r="F256" s="224">
        <f t="shared" si="4"/>
        <v>41102</v>
      </c>
      <c r="G256" s="233">
        <v>5771.3</v>
      </c>
      <c r="H256" s="221">
        <v>418</v>
      </c>
      <c r="I256" s="229" t="s">
        <v>1308</v>
      </c>
      <c r="J256" s="232"/>
    </row>
    <row r="257" spans="1:10">
      <c r="A257" s="220" t="s">
        <v>16874</v>
      </c>
      <c r="B257" s="221" t="s">
        <v>3124</v>
      </c>
      <c r="C257" s="230" t="s">
        <v>16875</v>
      </c>
      <c r="D257" s="221" t="s">
        <v>4067</v>
      </c>
      <c r="E257" s="231">
        <v>41088</v>
      </c>
      <c r="F257" s="224">
        <f t="shared" si="4"/>
        <v>41119</v>
      </c>
      <c r="G257" s="233">
        <v>5771.3</v>
      </c>
      <c r="H257" s="221">
        <v>419</v>
      </c>
      <c r="I257" s="229" t="s">
        <v>1308</v>
      </c>
      <c r="J257" s="232"/>
    </row>
    <row r="258" spans="1:10">
      <c r="A258" s="220" t="s">
        <v>16876</v>
      </c>
      <c r="B258" s="221" t="s">
        <v>3132</v>
      </c>
      <c r="C258" s="230" t="s">
        <v>16877</v>
      </c>
      <c r="D258" s="221" t="s">
        <v>3386</v>
      </c>
      <c r="E258" s="231">
        <v>41066</v>
      </c>
      <c r="F258" s="224">
        <f t="shared" si="4"/>
        <v>41097</v>
      </c>
      <c r="G258" s="233">
        <v>5771.3</v>
      </c>
      <c r="H258" s="221">
        <v>420</v>
      </c>
      <c r="I258" s="229" t="s">
        <v>1308</v>
      </c>
      <c r="J258" s="232"/>
    </row>
    <row r="259" spans="1:10">
      <c r="A259" s="220" t="s">
        <v>16878</v>
      </c>
      <c r="B259" s="221" t="s">
        <v>3139</v>
      </c>
      <c r="C259" s="230">
        <v>3573</v>
      </c>
      <c r="D259" s="221" t="s">
        <v>4069</v>
      </c>
      <c r="E259" s="231">
        <v>41089</v>
      </c>
      <c r="F259" s="224">
        <f t="shared" si="4"/>
        <v>41120</v>
      </c>
      <c r="G259" s="233">
        <v>5771.3</v>
      </c>
      <c r="H259" s="221">
        <v>421</v>
      </c>
      <c r="I259" s="229" t="s">
        <v>1308</v>
      </c>
      <c r="J259" s="232"/>
    </row>
    <row r="260" spans="1:10">
      <c r="A260" s="220" t="s">
        <v>16879</v>
      </c>
      <c r="B260" s="221" t="s">
        <v>2948</v>
      </c>
      <c r="C260" s="230" t="s">
        <v>16880</v>
      </c>
      <c r="D260" s="221" t="s">
        <v>3409</v>
      </c>
      <c r="E260" s="231">
        <v>41074</v>
      </c>
      <c r="F260" s="224">
        <f t="shared" ref="F260:F323" si="5">E260+31</f>
        <v>41105</v>
      </c>
      <c r="G260" s="233">
        <v>5771.3</v>
      </c>
      <c r="H260" s="221">
        <v>422</v>
      </c>
      <c r="I260" s="229" t="s">
        <v>1308</v>
      </c>
      <c r="J260" s="232"/>
    </row>
    <row r="261" spans="1:10">
      <c r="A261" s="220" t="s">
        <v>16881</v>
      </c>
      <c r="B261" s="221" t="s">
        <v>2948</v>
      </c>
      <c r="C261" s="230" t="s">
        <v>16882</v>
      </c>
      <c r="D261" s="221" t="s">
        <v>3383</v>
      </c>
      <c r="E261" s="231">
        <v>41074</v>
      </c>
      <c r="F261" s="224">
        <f t="shared" si="5"/>
        <v>41105</v>
      </c>
      <c r="G261" s="233">
        <v>5771.3</v>
      </c>
      <c r="H261" s="221">
        <v>422</v>
      </c>
      <c r="I261" s="229" t="s">
        <v>1308</v>
      </c>
      <c r="J261" s="232"/>
    </row>
    <row r="262" spans="1:10">
      <c r="A262" s="220" t="s">
        <v>16883</v>
      </c>
      <c r="B262" s="221" t="s">
        <v>2948</v>
      </c>
      <c r="C262" s="230" t="s">
        <v>16884</v>
      </c>
      <c r="D262" s="221" t="s">
        <v>3425</v>
      </c>
      <c r="E262" s="231">
        <v>41074</v>
      </c>
      <c r="F262" s="224">
        <f t="shared" si="5"/>
        <v>41105</v>
      </c>
      <c r="G262" s="233">
        <v>5771.3</v>
      </c>
      <c r="H262" s="221">
        <v>422</v>
      </c>
      <c r="I262" s="229" t="s">
        <v>1308</v>
      </c>
      <c r="J262" s="232"/>
    </row>
    <row r="263" spans="1:10">
      <c r="A263" s="220" t="s">
        <v>16885</v>
      </c>
      <c r="B263" s="221" t="s">
        <v>1670</v>
      </c>
      <c r="C263" s="230">
        <v>3467</v>
      </c>
      <c r="D263" s="221" t="s">
        <v>2935</v>
      </c>
      <c r="E263" s="231">
        <v>41082</v>
      </c>
      <c r="F263" s="224">
        <f t="shared" si="5"/>
        <v>41113</v>
      </c>
      <c r="G263" s="233">
        <v>5771.3</v>
      </c>
      <c r="H263" s="221">
        <v>423</v>
      </c>
      <c r="I263" s="229" t="s">
        <v>1308</v>
      </c>
      <c r="J263" s="232"/>
    </row>
    <row r="264" spans="1:10">
      <c r="A264" s="220" t="s">
        <v>16886</v>
      </c>
      <c r="B264" s="221" t="s">
        <v>1670</v>
      </c>
      <c r="C264" s="230">
        <v>3459</v>
      </c>
      <c r="D264" s="221" t="s">
        <v>3049</v>
      </c>
      <c r="E264" s="231">
        <v>41087</v>
      </c>
      <c r="F264" s="224">
        <f t="shared" si="5"/>
        <v>41118</v>
      </c>
      <c r="G264" s="233">
        <v>5771.3</v>
      </c>
      <c r="H264" s="221">
        <v>423</v>
      </c>
      <c r="I264" s="229" t="s">
        <v>1308</v>
      </c>
      <c r="J264" s="232"/>
    </row>
    <row r="265" spans="1:10">
      <c r="A265" s="220" t="s">
        <v>16887</v>
      </c>
      <c r="B265" s="221" t="s">
        <v>1670</v>
      </c>
      <c r="C265" s="230">
        <v>3468</v>
      </c>
      <c r="D265" s="221" t="s">
        <v>2934</v>
      </c>
      <c r="E265" s="231">
        <v>41087</v>
      </c>
      <c r="F265" s="224">
        <f t="shared" si="5"/>
        <v>41118</v>
      </c>
      <c r="G265" s="233">
        <v>5771.3</v>
      </c>
      <c r="H265" s="221">
        <v>423</v>
      </c>
      <c r="I265" s="229" t="s">
        <v>1308</v>
      </c>
      <c r="J265" s="232"/>
    </row>
    <row r="266" spans="1:10">
      <c r="A266" s="220" t="s">
        <v>16888</v>
      </c>
      <c r="B266" s="221" t="s">
        <v>1670</v>
      </c>
      <c r="C266" s="230">
        <v>3464</v>
      </c>
      <c r="D266" s="221" t="s">
        <v>2936</v>
      </c>
      <c r="E266" s="231">
        <v>41087</v>
      </c>
      <c r="F266" s="224">
        <f t="shared" si="5"/>
        <v>41118</v>
      </c>
      <c r="G266" s="233">
        <v>5771.3</v>
      </c>
      <c r="H266" s="221">
        <v>423</v>
      </c>
      <c r="I266" s="229" t="s">
        <v>1308</v>
      </c>
      <c r="J266" s="232"/>
    </row>
    <row r="267" spans="1:10">
      <c r="A267" s="220" t="s">
        <v>16889</v>
      </c>
      <c r="B267" s="221" t="s">
        <v>1670</v>
      </c>
      <c r="C267" s="230">
        <v>3470</v>
      </c>
      <c r="D267" s="221" t="s">
        <v>2933</v>
      </c>
      <c r="E267" s="231">
        <v>41089</v>
      </c>
      <c r="F267" s="224">
        <f t="shared" si="5"/>
        <v>41120</v>
      </c>
      <c r="G267" s="233">
        <v>5771.3</v>
      </c>
      <c r="H267" s="221">
        <v>423</v>
      </c>
      <c r="I267" s="229" t="s">
        <v>1308</v>
      </c>
      <c r="J267" s="232"/>
    </row>
    <row r="268" spans="1:10">
      <c r="A268" s="220" t="s">
        <v>16890</v>
      </c>
      <c r="B268" s="221" t="s">
        <v>1670</v>
      </c>
      <c r="C268" s="230">
        <v>3465</v>
      </c>
      <c r="D268" s="221" t="s">
        <v>3054</v>
      </c>
      <c r="E268" s="231">
        <v>41089</v>
      </c>
      <c r="F268" s="224">
        <f t="shared" si="5"/>
        <v>41120</v>
      </c>
      <c r="G268" s="233">
        <v>5771.3</v>
      </c>
      <c r="H268" s="221">
        <v>423</v>
      </c>
      <c r="I268" s="229" t="s">
        <v>1308</v>
      </c>
      <c r="J268" s="232"/>
    </row>
    <row r="269" spans="1:10">
      <c r="A269" s="220" t="s">
        <v>16891</v>
      </c>
      <c r="B269" s="221" t="s">
        <v>1670</v>
      </c>
      <c r="C269" s="230">
        <v>3466</v>
      </c>
      <c r="D269" s="221" t="s">
        <v>4063</v>
      </c>
      <c r="E269" s="231">
        <v>41089</v>
      </c>
      <c r="F269" s="224">
        <f t="shared" si="5"/>
        <v>41120</v>
      </c>
      <c r="G269" s="233">
        <v>5771.3</v>
      </c>
      <c r="H269" s="221">
        <v>423</v>
      </c>
      <c r="I269" s="229" t="s">
        <v>1308</v>
      </c>
      <c r="J269" s="232"/>
    </row>
    <row r="270" spans="1:10">
      <c r="A270" s="220" t="s">
        <v>16892</v>
      </c>
      <c r="B270" s="221" t="s">
        <v>1925</v>
      </c>
      <c r="C270" s="230">
        <v>3534</v>
      </c>
      <c r="D270" s="221" t="s">
        <v>3922</v>
      </c>
      <c r="E270" s="231">
        <v>41087</v>
      </c>
      <c r="F270" s="224">
        <f t="shared" si="5"/>
        <v>41118</v>
      </c>
      <c r="G270" s="233">
        <v>5771.3</v>
      </c>
      <c r="H270" s="221">
        <v>424</v>
      </c>
      <c r="I270" s="229" t="s">
        <v>1308</v>
      </c>
      <c r="J270" s="232"/>
    </row>
    <row r="271" spans="1:10">
      <c r="A271" s="220" t="s">
        <v>16893</v>
      </c>
      <c r="B271" s="221" t="s">
        <v>2959</v>
      </c>
      <c r="C271" s="230" t="s">
        <v>16894</v>
      </c>
      <c r="D271" s="221" t="s">
        <v>3410</v>
      </c>
      <c r="E271" s="231">
        <v>41075</v>
      </c>
      <c r="F271" s="224">
        <f t="shared" si="5"/>
        <v>41106</v>
      </c>
      <c r="G271" s="233">
        <v>5771.3</v>
      </c>
      <c r="H271" s="221">
        <v>425</v>
      </c>
      <c r="I271" s="229" t="s">
        <v>1308</v>
      </c>
      <c r="J271" s="232"/>
    </row>
    <row r="272" spans="1:10">
      <c r="A272" s="220" t="s">
        <v>16895</v>
      </c>
      <c r="B272" s="221" t="s">
        <v>2955</v>
      </c>
      <c r="C272" s="230">
        <v>3539</v>
      </c>
      <c r="D272" s="221" t="s">
        <v>3920</v>
      </c>
      <c r="E272" s="231">
        <v>41089</v>
      </c>
      <c r="F272" s="224">
        <f t="shared" si="5"/>
        <v>41120</v>
      </c>
      <c r="G272" s="233">
        <v>5771.3</v>
      </c>
      <c r="H272" s="221">
        <v>426</v>
      </c>
      <c r="I272" s="229" t="s">
        <v>1308</v>
      </c>
      <c r="J272" s="232"/>
    </row>
    <row r="273" spans="1:10">
      <c r="A273" s="220" t="s">
        <v>16896</v>
      </c>
      <c r="B273" s="221" t="s">
        <v>2639</v>
      </c>
      <c r="C273" s="230" t="s">
        <v>16897</v>
      </c>
      <c r="D273" s="229" t="s">
        <v>3042</v>
      </c>
      <c r="E273" s="231">
        <v>41060</v>
      </c>
      <c r="F273" s="224">
        <f>E273+30</f>
        <v>41090</v>
      </c>
      <c r="G273" s="233">
        <v>5771.3</v>
      </c>
      <c r="H273" s="229">
        <v>427</v>
      </c>
      <c r="I273" s="229" t="s">
        <v>1308</v>
      </c>
      <c r="J273" s="232"/>
    </row>
    <row r="274" spans="1:10">
      <c r="A274" s="220" t="s">
        <v>16898</v>
      </c>
      <c r="B274" s="221" t="s">
        <v>2639</v>
      </c>
      <c r="C274" s="230" t="s">
        <v>16899</v>
      </c>
      <c r="D274" s="229" t="s">
        <v>2931</v>
      </c>
      <c r="E274" s="231">
        <v>41061</v>
      </c>
      <c r="F274" s="224">
        <f t="shared" si="5"/>
        <v>41092</v>
      </c>
      <c r="G274" s="233">
        <v>5771.3</v>
      </c>
      <c r="H274" s="229">
        <v>427</v>
      </c>
      <c r="I274" s="229" t="s">
        <v>1308</v>
      </c>
      <c r="J274" s="232"/>
    </row>
    <row r="275" spans="1:10">
      <c r="A275" s="220" t="s">
        <v>16900</v>
      </c>
      <c r="B275" s="221" t="s">
        <v>3296</v>
      </c>
      <c r="C275" s="230">
        <v>3591</v>
      </c>
      <c r="D275" s="229" t="s">
        <v>3936</v>
      </c>
      <c r="E275" s="231">
        <v>41087</v>
      </c>
      <c r="F275" s="224">
        <f t="shared" si="5"/>
        <v>41118</v>
      </c>
      <c r="G275" s="233">
        <v>5771.3</v>
      </c>
      <c r="H275" s="229">
        <v>428</v>
      </c>
      <c r="I275" s="229" t="s">
        <v>1308</v>
      </c>
      <c r="J275" s="232"/>
    </row>
    <row r="276" spans="1:10">
      <c r="A276" s="220" t="s">
        <v>16901</v>
      </c>
      <c r="B276" s="221" t="s">
        <v>3292</v>
      </c>
      <c r="C276" s="230">
        <v>3592</v>
      </c>
      <c r="D276" s="229" t="s">
        <v>4004</v>
      </c>
      <c r="E276" s="231">
        <v>41087</v>
      </c>
      <c r="F276" s="224">
        <f t="shared" si="5"/>
        <v>41118</v>
      </c>
      <c r="G276" s="233">
        <v>5771.3</v>
      </c>
      <c r="H276" s="229">
        <v>429</v>
      </c>
      <c r="I276" s="229" t="s">
        <v>1308</v>
      </c>
      <c r="J276" s="232"/>
    </row>
    <row r="277" spans="1:10">
      <c r="A277" s="220" t="s">
        <v>16902</v>
      </c>
      <c r="B277" s="221" t="s">
        <v>1709</v>
      </c>
      <c r="C277" s="230" t="s">
        <v>16903</v>
      </c>
      <c r="D277" s="229" t="s">
        <v>3436</v>
      </c>
      <c r="E277" s="231">
        <v>41078</v>
      </c>
      <c r="F277" s="224">
        <f t="shared" si="5"/>
        <v>41109</v>
      </c>
      <c r="G277" s="233">
        <v>5771.3</v>
      </c>
      <c r="H277" s="229">
        <v>430</v>
      </c>
      <c r="I277" s="229" t="s">
        <v>1308</v>
      </c>
      <c r="J277" s="232"/>
    </row>
    <row r="278" spans="1:10">
      <c r="A278" s="220" t="s">
        <v>16904</v>
      </c>
      <c r="B278" s="221" t="s">
        <v>1709</v>
      </c>
      <c r="C278" s="230" t="s">
        <v>16905</v>
      </c>
      <c r="D278" s="229" t="s">
        <v>3382</v>
      </c>
      <c r="E278" s="231">
        <v>41078</v>
      </c>
      <c r="F278" s="224">
        <f t="shared" si="5"/>
        <v>41109</v>
      </c>
      <c r="G278" s="233">
        <v>5771.3</v>
      </c>
      <c r="H278" s="229">
        <v>430</v>
      </c>
      <c r="I278" s="229" t="s">
        <v>1308</v>
      </c>
      <c r="J278" s="232"/>
    </row>
    <row r="279" spans="1:10">
      <c r="A279" s="220" t="s">
        <v>16906</v>
      </c>
      <c r="B279" s="221" t="s">
        <v>1709</v>
      </c>
      <c r="C279" s="230" t="s">
        <v>16907</v>
      </c>
      <c r="D279" s="229" t="s">
        <v>3437</v>
      </c>
      <c r="E279" s="231">
        <v>41079</v>
      </c>
      <c r="F279" s="224">
        <f t="shared" si="5"/>
        <v>41110</v>
      </c>
      <c r="G279" s="233">
        <v>5771.3</v>
      </c>
      <c r="H279" s="229">
        <v>430</v>
      </c>
      <c r="I279" s="229" t="s">
        <v>1308</v>
      </c>
      <c r="J279" s="232"/>
    </row>
    <row r="280" spans="1:10">
      <c r="A280" s="220" t="s">
        <v>16908</v>
      </c>
      <c r="B280" s="221" t="s">
        <v>1709</v>
      </c>
      <c r="C280" s="230" t="s">
        <v>16909</v>
      </c>
      <c r="D280" s="229" t="s">
        <v>3562</v>
      </c>
      <c r="E280" s="231">
        <v>41080</v>
      </c>
      <c r="F280" s="224">
        <f t="shared" si="5"/>
        <v>41111</v>
      </c>
      <c r="G280" s="233">
        <v>5771.3</v>
      </c>
      <c r="H280" s="229">
        <v>430</v>
      </c>
      <c r="I280" s="229" t="s">
        <v>1308</v>
      </c>
      <c r="J280" s="232"/>
    </row>
    <row r="281" spans="1:10">
      <c r="A281" s="220">
        <v>3735</v>
      </c>
      <c r="B281" s="221" t="s">
        <v>2111</v>
      </c>
      <c r="C281" s="230" t="s">
        <v>16910</v>
      </c>
      <c r="D281" s="229" t="s">
        <v>4947</v>
      </c>
      <c r="E281" s="231">
        <v>41103</v>
      </c>
      <c r="F281" s="224">
        <f t="shared" si="5"/>
        <v>41134</v>
      </c>
      <c r="G281" s="233">
        <v>5771.3</v>
      </c>
      <c r="H281" s="229">
        <v>442</v>
      </c>
      <c r="I281" s="229" t="s">
        <v>1308</v>
      </c>
      <c r="J281" s="232"/>
    </row>
    <row r="282" spans="1:10">
      <c r="A282" s="220">
        <v>3740</v>
      </c>
      <c r="B282" s="221" t="s">
        <v>2111</v>
      </c>
      <c r="C282" s="230" t="s">
        <v>16911</v>
      </c>
      <c r="D282" s="229" t="s">
        <v>4768</v>
      </c>
      <c r="E282" s="231">
        <v>41103</v>
      </c>
      <c r="F282" s="224">
        <f t="shared" si="5"/>
        <v>41134</v>
      </c>
      <c r="G282" s="233">
        <v>5771.3</v>
      </c>
      <c r="H282" s="229">
        <f>H281</f>
        <v>442</v>
      </c>
      <c r="I282" s="229" t="s">
        <v>1308</v>
      </c>
      <c r="J282" s="232"/>
    </row>
    <row r="283" spans="1:10">
      <c r="A283" s="220">
        <v>3738</v>
      </c>
      <c r="B283" s="221" t="s">
        <v>2111</v>
      </c>
      <c r="C283" s="230" t="s">
        <v>16912</v>
      </c>
      <c r="D283" s="229" t="s">
        <v>4950</v>
      </c>
      <c r="E283" s="231">
        <v>41107</v>
      </c>
      <c r="F283" s="224">
        <f t="shared" si="5"/>
        <v>41138</v>
      </c>
      <c r="G283" s="233">
        <v>5771.3</v>
      </c>
      <c r="H283" s="229">
        <f>H281</f>
        <v>442</v>
      </c>
      <c r="I283" s="229" t="s">
        <v>1308</v>
      </c>
      <c r="J283" s="232"/>
    </row>
    <row r="284" spans="1:10">
      <c r="A284" s="220">
        <v>3737</v>
      </c>
      <c r="B284" s="221" t="s">
        <v>2111</v>
      </c>
      <c r="C284" s="230" t="s">
        <v>16913</v>
      </c>
      <c r="D284" s="229" t="s">
        <v>4769</v>
      </c>
      <c r="E284" s="231">
        <v>41107</v>
      </c>
      <c r="F284" s="224">
        <f t="shared" si="5"/>
        <v>41138</v>
      </c>
      <c r="G284" s="233">
        <v>5771.3</v>
      </c>
      <c r="H284" s="229">
        <f>H281</f>
        <v>442</v>
      </c>
      <c r="I284" s="229" t="s">
        <v>1308</v>
      </c>
      <c r="J284" s="232"/>
    </row>
    <row r="285" spans="1:10">
      <c r="A285" s="220">
        <v>3733</v>
      </c>
      <c r="B285" s="221" t="s">
        <v>2111</v>
      </c>
      <c r="C285" s="230" t="s">
        <v>16914</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16915</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16916</v>
      </c>
      <c r="D292" s="229" t="s">
        <v>4921</v>
      </c>
      <c r="E292" s="231">
        <v>41107</v>
      </c>
      <c r="F292" s="224">
        <f t="shared" si="5"/>
        <v>41138</v>
      </c>
      <c r="G292" s="233">
        <v>5771.3</v>
      </c>
      <c r="H292" s="229">
        <f t="shared" si="6"/>
        <v>443</v>
      </c>
      <c r="I292" s="229" t="s">
        <v>1308</v>
      </c>
      <c r="J292" s="232"/>
    </row>
    <row r="293" spans="1:10">
      <c r="A293" s="220">
        <v>3632</v>
      </c>
      <c r="B293" s="221" t="s">
        <v>3199</v>
      </c>
      <c r="C293" s="230" t="s">
        <v>16917</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16918</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16919</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16920</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16921</v>
      </c>
      <c r="D325" s="229" t="s">
        <v>4433</v>
      </c>
      <c r="E325" s="231">
        <v>41106</v>
      </c>
      <c r="F325" s="224">
        <f t="shared" si="8"/>
        <v>41137</v>
      </c>
      <c r="G325" s="233">
        <v>5771.3</v>
      </c>
      <c r="H325" s="229">
        <v>453</v>
      </c>
      <c r="I325" s="229" t="s">
        <v>1308</v>
      </c>
      <c r="J325" s="232"/>
    </row>
    <row r="326" spans="1:10">
      <c r="A326" s="220" t="s">
        <v>899</v>
      </c>
      <c r="B326" s="221" t="s">
        <v>917</v>
      </c>
      <c r="C326" s="230" t="s">
        <v>16922</v>
      </c>
      <c r="D326" s="229" t="s">
        <v>5255</v>
      </c>
      <c r="E326" s="231">
        <v>41116</v>
      </c>
      <c r="F326" s="224">
        <f t="shared" si="8"/>
        <v>41147</v>
      </c>
      <c r="G326" s="233">
        <v>5771.3</v>
      </c>
      <c r="H326" s="229">
        <v>454</v>
      </c>
      <c r="I326" s="229" t="s">
        <v>1308</v>
      </c>
      <c r="J326" s="232"/>
    </row>
    <row r="327" spans="1:10">
      <c r="A327" s="220" t="s">
        <v>2138</v>
      </c>
      <c r="B327" s="221" t="s">
        <v>2139</v>
      </c>
      <c r="C327" s="230" t="s">
        <v>16923</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16924</v>
      </c>
      <c r="D329" s="229" t="s">
        <v>5221</v>
      </c>
      <c r="E329" s="231">
        <v>41116</v>
      </c>
      <c r="F329" s="224">
        <f t="shared" si="8"/>
        <v>41147</v>
      </c>
      <c r="G329" s="233">
        <v>5771.3</v>
      </c>
      <c r="H329" s="229">
        <v>457</v>
      </c>
      <c r="I329" s="229" t="s">
        <v>1308</v>
      </c>
      <c r="J329" s="232"/>
    </row>
    <row r="330" spans="1:10">
      <c r="A330" s="220" t="s">
        <v>16925</v>
      </c>
      <c r="B330" s="221" t="s">
        <v>1032</v>
      </c>
      <c r="C330" s="230" t="s">
        <v>16926</v>
      </c>
      <c r="D330" s="229" t="s">
        <v>4152</v>
      </c>
      <c r="E330" s="231">
        <v>41094</v>
      </c>
      <c r="F330" s="224">
        <f t="shared" si="8"/>
        <v>41125</v>
      </c>
      <c r="G330" s="233">
        <v>5771.3</v>
      </c>
      <c r="H330" s="229">
        <v>458</v>
      </c>
      <c r="I330" s="229" t="s">
        <v>1308</v>
      </c>
      <c r="J330" s="232"/>
    </row>
    <row r="331" spans="1:10">
      <c r="A331" s="220" t="s">
        <v>900</v>
      </c>
      <c r="B331" s="221" t="s">
        <v>918</v>
      </c>
      <c r="C331" s="230" t="s">
        <v>16927</v>
      </c>
      <c r="D331" s="229" t="s">
        <v>5070</v>
      </c>
      <c r="E331" s="231">
        <v>41108</v>
      </c>
      <c r="F331" s="224">
        <f t="shared" si="8"/>
        <v>41139</v>
      </c>
      <c r="G331" s="233">
        <v>5771.3</v>
      </c>
      <c r="H331" s="229">
        <v>459</v>
      </c>
      <c r="I331" s="229" t="s">
        <v>1308</v>
      </c>
      <c r="J331" s="232"/>
    </row>
    <row r="332" spans="1:10">
      <c r="A332" s="220" t="s">
        <v>1158</v>
      </c>
      <c r="B332" s="221" t="s">
        <v>1085</v>
      </c>
      <c r="C332" s="230" t="s">
        <v>16928</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16929</v>
      </c>
      <c r="B335" s="221" t="s">
        <v>2916</v>
      </c>
      <c r="C335" s="230" t="s">
        <v>16930</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16931</v>
      </c>
      <c r="D339" s="229" t="s">
        <v>4935</v>
      </c>
      <c r="E339" s="231">
        <v>41103</v>
      </c>
      <c r="F339" s="224">
        <f t="shared" si="8"/>
        <v>41134</v>
      </c>
      <c r="G339" s="233">
        <v>5771.3</v>
      </c>
      <c r="H339" s="229">
        <v>467</v>
      </c>
      <c r="I339" s="229" t="s">
        <v>1540</v>
      </c>
      <c r="J339" s="232"/>
    </row>
    <row r="340" spans="1:10">
      <c r="A340" s="220">
        <v>3763</v>
      </c>
      <c r="B340" s="221" t="s">
        <v>3438</v>
      </c>
      <c r="C340" s="230" t="s">
        <v>16932</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16933</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16934</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16935</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16936</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16937</v>
      </c>
      <c r="D353" s="229" t="s">
        <v>5349</v>
      </c>
      <c r="E353" s="231">
        <v>41117</v>
      </c>
      <c r="F353" s="224">
        <f t="shared" si="8"/>
        <v>41148</v>
      </c>
      <c r="G353" s="233">
        <v>5771.3</v>
      </c>
      <c r="H353" s="229">
        <v>475</v>
      </c>
      <c r="I353" s="229" t="s">
        <v>1308</v>
      </c>
      <c r="J353" s="232"/>
    </row>
    <row r="354" spans="1:10">
      <c r="A354" s="220">
        <v>3782</v>
      </c>
      <c r="B354" s="221" t="s">
        <v>3755</v>
      </c>
      <c r="C354" s="230" t="s">
        <v>16938</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16939</v>
      </c>
      <c r="D358" s="229" t="s">
        <v>5075</v>
      </c>
      <c r="E358" s="231">
        <v>41108</v>
      </c>
      <c r="F358" s="224">
        <f t="shared" si="8"/>
        <v>41139</v>
      </c>
      <c r="G358" s="233">
        <v>5771.3</v>
      </c>
      <c r="H358" s="229">
        <v>480</v>
      </c>
      <c r="I358" s="229" t="s">
        <v>1308</v>
      </c>
      <c r="J358" s="232"/>
    </row>
    <row r="359" spans="1:10">
      <c r="A359" s="220" t="s">
        <v>907</v>
      </c>
      <c r="B359" s="221" t="s">
        <v>924</v>
      </c>
      <c r="C359" s="230" t="s">
        <v>16940</v>
      </c>
      <c r="D359" s="229" t="s">
        <v>5134</v>
      </c>
      <c r="E359" s="231">
        <v>41114</v>
      </c>
      <c r="F359" s="224">
        <f t="shared" si="8"/>
        <v>41145</v>
      </c>
      <c r="G359" s="233">
        <v>5771.3</v>
      </c>
      <c r="H359" s="229">
        <v>481</v>
      </c>
      <c r="I359" s="229" t="s">
        <v>1308</v>
      </c>
      <c r="J359" s="232"/>
    </row>
    <row r="360" spans="1:10">
      <c r="A360" s="220" t="s">
        <v>826</v>
      </c>
      <c r="B360" s="221" t="s">
        <v>827</v>
      </c>
      <c r="C360" s="230" t="s">
        <v>16941</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16942</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16943</v>
      </c>
      <c r="D368" s="229" t="s">
        <v>4153</v>
      </c>
      <c r="E368" s="231">
        <v>41108</v>
      </c>
      <c r="F368" s="224">
        <f t="shared" si="8"/>
        <v>41139</v>
      </c>
      <c r="G368" s="233">
        <v>5771.3</v>
      </c>
      <c r="H368" s="229">
        <f>H367</f>
        <v>486</v>
      </c>
      <c r="I368" s="229" t="s">
        <v>1308</v>
      </c>
      <c r="J368" s="232"/>
    </row>
    <row r="369" spans="1:10">
      <c r="A369" s="220" t="s">
        <v>1138</v>
      </c>
      <c r="B369" s="221" t="s">
        <v>1072</v>
      </c>
      <c r="C369" s="230" t="s">
        <v>16944</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16945</v>
      </c>
      <c r="D372" s="229" t="s">
        <v>4931</v>
      </c>
      <c r="E372" s="231">
        <v>41103</v>
      </c>
      <c r="F372" s="224">
        <f t="shared" si="8"/>
        <v>41134</v>
      </c>
      <c r="G372" s="233">
        <v>5771.3</v>
      </c>
      <c r="H372" s="229">
        <v>490</v>
      </c>
      <c r="I372" s="229" t="s">
        <v>1540</v>
      </c>
      <c r="J372" s="232"/>
    </row>
    <row r="373" spans="1:10">
      <c r="A373" s="220" t="s">
        <v>973</v>
      </c>
      <c r="B373" s="221" t="s">
        <v>972</v>
      </c>
      <c r="C373" s="230" t="s">
        <v>16946</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16947</v>
      </c>
      <c r="B375" s="221" t="s">
        <v>3299</v>
      </c>
      <c r="C375" s="230" t="s">
        <v>16948</v>
      </c>
      <c r="D375" s="229" t="s">
        <v>4156</v>
      </c>
      <c r="E375" s="231">
        <v>41092</v>
      </c>
      <c r="F375" s="224">
        <f t="shared" si="8"/>
        <v>41123</v>
      </c>
      <c r="G375" s="233">
        <v>5771.3</v>
      </c>
      <c r="H375" s="229">
        <v>493</v>
      </c>
      <c r="I375" s="229" t="s">
        <v>1540</v>
      </c>
      <c r="J375" s="232"/>
    </row>
    <row r="376" spans="1:10">
      <c r="A376" s="220" t="s">
        <v>830</v>
      </c>
      <c r="B376" s="221" t="s">
        <v>831</v>
      </c>
      <c r="C376" s="230" t="s">
        <v>16949</v>
      </c>
      <c r="D376" s="229" t="s">
        <v>4976</v>
      </c>
      <c r="E376" s="231">
        <v>41107</v>
      </c>
      <c r="F376" s="224">
        <f t="shared" si="8"/>
        <v>41138</v>
      </c>
      <c r="G376" s="233">
        <v>5771.3</v>
      </c>
      <c r="H376" s="229">
        <v>494</v>
      </c>
      <c r="I376" s="229" t="s">
        <v>1308</v>
      </c>
      <c r="J376" s="232"/>
    </row>
    <row r="377" spans="1:10">
      <c r="A377" s="220" t="s">
        <v>1162</v>
      </c>
      <c r="B377" s="221" t="s">
        <v>1088</v>
      </c>
      <c r="C377" s="230" t="s">
        <v>16950</v>
      </c>
      <c r="D377" s="229" t="s">
        <v>5137</v>
      </c>
      <c r="E377" s="231">
        <v>41116</v>
      </c>
      <c r="F377" s="224">
        <f t="shared" si="8"/>
        <v>41147</v>
      </c>
      <c r="G377" s="233">
        <v>5771.3</v>
      </c>
      <c r="H377" s="229">
        <v>495</v>
      </c>
      <c r="I377" s="229" t="s">
        <v>1308</v>
      </c>
      <c r="J377" s="232"/>
    </row>
    <row r="378" spans="1:10">
      <c r="A378" s="220" t="s">
        <v>16951</v>
      </c>
      <c r="B378" s="221" t="s">
        <v>833</v>
      </c>
      <c r="C378" s="230" t="s">
        <v>16952</v>
      </c>
      <c r="D378" s="229" t="s">
        <v>4329</v>
      </c>
      <c r="E378" s="231">
        <v>41094</v>
      </c>
      <c r="F378" s="224">
        <f t="shared" si="8"/>
        <v>41125</v>
      </c>
      <c r="G378" s="233">
        <v>5771.3</v>
      </c>
      <c r="H378" s="229">
        <v>496</v>
      </c>
      <c r="I378" s="229" t="s">
        <v>1308</v>
      </c>
      <c r="J378" s="232"/>
    </row>
    <row r="379" spans="1:10">
      <c r="A379" s="220" t="s">
        <v>726</v>
      </c>
      <c r="B379" s="221" t="s">
        <v>727</v>
      </c>
      <c r="C379" s="230" t="s">
        <v>16953</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16954</v>
      </c>
      <c r="B381" s="221" t="s">
        <v>3258</v>
      </c>
      <c r="C381" s="230" t="s">
        <v>16955</v>
      </c>
      <c r="D381" s="229" t="s">
        <v>4632</v>
      </c>
      <c r="E381" s="231">
        <v>41093</v>
      </c>
      <c r="F381" s="224">
        <f t="shared" si="8"/>
        <v>41124</v>
      </c>
      <c r="G381" s="233">
        <v>5771.3</v>
      </c>
      <c r="H381" s="229">
        <v>499</v>
      </c>
      <c r="I381" s="229" t="s">
        <v>1540</v>
      </c>
      <c r="J381" s="232"/>
    </row>
    <row r="382" spans="1:10">
      <c r="A382" s="220">
        <v>3599</v>
      </c>
      <c r="B382" s="221" t="s">
        <v>3261</v>
      </c>
      <c r="C382" s="230" t="s">
        <v>16956</v>
      </c>
      <c r="D382" s="229" t="s">
        <v>4635</v>
      </c>
      <c r="E382" s="231">
        <v>41103</v>
      </c>
      <c r="F382" s="224">
        <f t="shared" si="8"/>
        <v>41134</v>
      </c>
      <c r="G382" s="233">
        <v>5771.3</v>
      </c>
      <c r="H382" s="229">
        <v>501</v>
      </c>
      <c r="I382" s="229" t="s">
        <v>1540</v>
      </c>
      <c r="J382" s="232"/>
    </row>
    <row r="383" spans="1:10">
      <c r="A383" s="220" t="s">
        <v>740</v>
      </c>
      <c r="B383" s="221" t="s">
        <v>741</v>
      </c>
      <c r="C383" s="230" t="s">
        <v>16957</v>
      </c>
      <c r="D383" s="229" t="s">
        <v>4974</v>
      </c>
      <c r="E383" s="231">
        <v>41109</v>
      </c>
      <c r="F383" s="224">
        <f t="shared" si="8"/>
        <v>41140</v>
      </c>
      <c r="G383" s="233">
        <v>5771.3</v>
      </c>
      <c r="H383" s="229">
        <v>501</v>
      </c>
      <c r="I383" s="229" t="s">
        <v>1308</v>
      </c>
      <c r="J383" s="232"/>
    </row>
    <row r="384" spans="1:10">
      <c r="A384" s="220" t="s">
        <v>700</v>
      </c>
      <c r="B384" s="221" t="s">
        <v>701</v>
      </c>
      <c r="C384" s="230" t="s">
        <v>16958</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16959</v>
      </c>
      <c r="B388" s="221" t="s">
        <v>3274</v>
      </c>
      <c r="C388" s="230" t="s">
        <v>16960</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16961</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16962</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16963</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16964</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16965</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16966</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16967</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16968</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16969</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16970</v>
      </c>
      <c r="D450" s="229" t="s">
        <v>6486</v>
      </c>
      <c r="E450" s="231">
        <v>41145</v>
      </c>
      <c r="F450" s="224">
        <f t="shared" si="10"/>
        <v>41176</v>
      </c>
      <c r="G450" s="233">
        <v>5771.3</v>
      </c>
      <c r="H450" s="229">
        <f>H449+1</f>
        <v>537</v>
      </c>
      <c r="I450" s="229" t="s">
        <v>1308</v>
      </c>
      <c r="J450" s="232"/>
    </row>
    <row r="451" spans="1:10">
      <c r="A451" s="220" t="s">
        <v>2028</v>
      </c>
      <c r="B451" s="221" t="s">
        <v>2041</v>
      </c>
      <c r="C451" s="230" t="s">
        <v>16971</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16972</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16973</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16974</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16651</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16975</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16976</v>
      </c>
      <c r="E472" s="231">
        <v>41151</v>
      </c>
      <c r="F472" s="224">
        <f t="shared" si="13"/>
        <v>41182</v>
      </c>
      <c r="G472" s="233">
        <v>5771.3</v>
      </c>
      <c r="H472" s="229">
        <f>H471+1</f>
        <v>551</v>
      </c>
      <c r="I472" s="229" t="s">
        <v>1308</v>
      </c>
      <c r="J472" s="232"/>
    </row>
    <row r="473" spans="1:10">
      <c r="A473" s="220">
        <v>3452</v>
      </c>
      <c r="B473" s="221" t="s">
        <v>2916</v>
      </c>
      <c r="C473" s="230" t="s">
        <v>16977</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16978</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16979</v>
      </c>
      <c r="D484" s="229" t="s">
        <v>5224</v>
      </c>
      <c r="E484" s="231">
        <v>41135</v>
      </c>
      <c r="F484" s="224">
        <f t="shared" si="13"/>
        <v>41166</v>
      </c>
      <c r="G484" s="233">
        <v>5771.3</v>
      </c>
      <c r="H484" s="229">
        <f>H483+1</f>
        <v>559</v>
      </c>
      <c r="I484" s="229" t="s">
        <v>1308</v>
      </c>
      <c r="J484" s="232"/>
    </row>
    <row r="485" spans="1:10">
      <c r="A485" s="220" t="s">
        <v>1143</v>
      </c>
      <c r="B485" s="221" t="s">
        <v>1075</v>
      </c>
      <c r="C485" s="230" t="s">
        <v>16980</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16981</v>
      </c>
      <c r="D506" s="229" t="s">
        <v>5299</v>
      </c>
      <c r="E506" s="231">
        <v>41123</v>
      </c>
      <c r="F506" s="224">
        <f t="shared" si="13"/>
        <v>41154</v>
      </c>
      <c r="G506" s="233">
        <v>5771.3</v>
      </c>
      <c r="H506" s="229">
        <f>H505+1</f>
        <v>564</v>
      </c>
      <c r="I506" s="229" t="s">
        <v>1308</v>
      </c>
      <c r="J506" s="232"/>
    </row>
    <row r="507" spans="1:10">
      <c r="A507" s="220">
        <v>3558</v>
      </c>
      <c r="B507" s="221" t="s">
        <v>3082</v>
      </c>
      <c r="C507" s="230" t="s">
        <v>16982</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16983</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16984</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16985</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16986</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16987</v>
      </c>
      <c r="D535" s="229" t="s">
        <v>5757</v>
      </c>
      <c r="E535" s="231">
        <v>41128</v>
      </c>
      <c r="F535" s="224">
        <f t="shared" si="17"/>
        <v>41159</v>
      </c>
      <c r="G535" s="233">
        <v>5771.3</v>
      </c>
      <c r="H535" s="229">
        <f>H534</f>
        <v>571</v>
      </c>
      <c r="I535" s="229" t="s">
        <v>1308</v>
      </c>
      <c r="J535" s="232"/>
    </row>
    <row r="536" spans="1:10">
      <c r="A536" s="220" t="s">
        <v>1147</v>
      </c>
      <c r="B536" s="221" t="s">
        <v>1078</v>
      </c>
      <c r="C536" s="230" t="s">
        <v>16988</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16989</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16990</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16991</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16992</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16993</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16994</v>
      </c>
      <c r="D552" s="229" t="s">
        <v>6160</v>
      </c>
      <c r="E552" s="231">
        <v>41135</v>
      </c>
      <c r="F552" s="224">
        <f t="shared" si="17"/>
        <v>41166</v>
      </c>
      <c r="G552" s="233">
        <v>5771.3</v>
      </c>
      <c r="H552" s="229">
        <f t="shared" si="18"/>
        <v>588</v>
      </c>
      <c r="I552" s="229" t="s">
        <v>1308</v>
      </c>
      <c r="J552" s="232"/>
    </row>
    <row r="553" spans="1:10">
      <c r="A553" s="220">
        <v>3593</v>
      </c>
      <c r="B553" s="221" t="s">
        <v>3243</v>
      </c>
      <c r="C553" s="230" t="s">
        <v>16995</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16996</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16997</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16998</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16999</v>
      </c>
      <c r="D569" s="229" t="s">
        <v>6244</v>
      </c>
      <c r="E569" s="231">
        <v>41137</v>
      </c>
      <c r="F569" s="224">
        <f t="shared" si="17"/>
        <v>41168</v>
      </c>
      <c r="G569" s="233">
        <v>5771.3</v>
      </c>
      <c r="H569" s="229">
        <f>H568+1</f>
        <v>594</v>
      </c>
      <c r="I569" s="229" t="s">
        <v>1308</v>
      </c>
      <c r="J569" s="232"/>
    </row>
    <row r="570" spans="1:10">
      <c r="A570" s="220" t="s">
        <v>1115</v>
      </c>
      <c r="B570" s="221" t="s">
        <v>1116</v>
      </c>
      <c r="C570" s="230" t="s">
        <v>17000</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17001</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17002</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17003</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17004</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17005</v>
      </c>
      <c r="D583" s="229" t="s">
        <v>5648</v>
      </c>
      <c r="E583" s="231">
        <v>41128</v>
      </c>
      <c r="F583" s="224">
        <f t="shared" si="21"/>
        <v>41159</v>
      </c>
      <c r="G583" s="233">
        <v>5771.3</v>
      </c>
      <c r="H583" s="229">
        <f t="shared" si="22"/>
        <v>601</v>
      </c>
      <c r="I583" s="229" t="s">
        <v>1308</v>
      </c>
      <c r="J583" s="232"/>
    </row>
    <row r="584" spans="1:10">
      <c r="A584" s="220" t="s">
        <v>802</v>
      </c>
      <c r="B584" s="221" t="s">
        <v>803</v>
      </c>
      <c r="C584" s="230" t="s">
        <v>17006</v>
      </c>
      <c r="D584" s="229" t="s">
        <v>5644</v>
      </c>
      <c r="E584" s="231">
        <v>41122</v>
      </c>
      <c r="F584" s="224">
        <f t="shared" si="21"/>
        <v>41153</v>
      </c>
      <c r="G584" s="233">
        <v>5771.3</v>
      </c>
      <c r="H584" s="229">
        <f t="shared" si="22"/>
        <v>602</v>
      </c>
      <c r="I584" s="229" t="s">
        <v>1308</v>
      </c>
      <c r="J584" s="232"/>
    </row>
    <row r="585" spans="1:10">
      <c r="A585" s="220" t="s">
        <v>702</v>
      </c>
      <c r="B585" s="221" t="s">
        <v>703</v>
      </c>
      <c r="C585" s="230" t="s">
        <v>17007</v>
      </c>
      <c r="D585" s="229" t="s">
        <v>5527</v>
      </c>
      <c r="E585" s="231">
        <v>41124</v>
      </c>
      <c r="F585" s="224">
        <f t="shared" si="21"/>
        <v>41155</v>
      </c>
      <c r="G585" s="233">
        <v>5771.3</v>
      </c>
      <c r="H585" s="229">
        <f t="shared" si="22"/>
        <v>603</v>
      </c>
      <c r="I585" s="229" t="s">
        <v>1308</v>
      </c>
      <c r="J585" s="232"/>
    </row>
    <row r="586" spans="1:10">
      <c r="A586" s="220" t="s">
        <v>1139</v>
      </c>
      <c r="B586" s="221" t="s">
        <v>1073</v>
      </c>
      <c r="C586" s="230" t="s">
        <v>17008</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7823</v>
      </c>
      <c r="E587" s="238">
        <v>41178</v>
      </c>
      <c r="F587" s="224">
        <f t="shared" si="21"/>
        <v>41209</v>
      </c>
      <c r="G587" s="239">
        <v>5771.3</v>
      </c>
      <c r="H587" s="237">
        <v>615</v>
      </c>
      <c r="I587" s="237" t="s">
        <v>454</v>
      </c>
      <c r="J587" s="240"/>
    </row>
    <row r="588" spans="1:10">
      <c r="A588" s="234" t="s">
        <v>722</v>
      </c>
      <c r="B588" s="235" t="s">
        <v>723</v>
      </c>
      <c r="C588" s="236" t="s">
        <v>17009</v>
      </c>
      <c r="D588" s="237" t="s">
        <v>7180</v>
      </c>
      <c r="E588" s="238">
        <v>41165</v>
      </c>
      <c r="F588" s="224">
        <f t="shared" si="21"/>
        <v>41196</v>
      </c>
      <c r="G588" s="239">
        <v>5771.3</v>
      </c>
      <c r="H588" s="237">
        <v>616</v>
      </c>
      <c r="I588" s="237" t="s">
        <v>613</v>
      </c>
      <c r="J588" s="240"/>
    </row>
    <row r="589" spans="1:10">
      <c r="A589" s="234" t="s">
        <v>2034</v>
      </c>
      <c r="B589" s="235" t="s">
        <v>2046</v>
      </c>
      <c r="C589" s="236" t="s">
        <v>17010</v>
      </c>
      <c r="D589" s="237" t="s">
        <v>7382</v>
      </c>
      <c r="E589" s="238">
        <v>41169</v>
      </c>
      <c r="F589" s="224">
        <f t="shared" si="21"/>
        <v>41200</v>
      </c>
      <c r="G589" s="239">
        <v>5771.3</v>
      </c>
      <c r="H589" s="237">
        <v>617</v>
      </c>
      <c r="I589" s="237" t="s">
        <v>454</v>
      </c>
      <c r="J589" s="240"/>
    </row>
    <row r="590" spans="1:10">
      <c r="A590" s="234" t="s">
        <v>1130</v>
      </c>
      <c r="B590" s="235" t="s">
        <v>1067</v>
      </c>
      <c r="C590" s="236" t="s">
        <v>17011</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7518</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17012</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7818</v>
      </c>
      <c r="E596" s="238">
        <v>41179</v>
      </c>
      <c r="F596" s="224">
        <f t="shared" si="21"/>
        <v>41210</v>
      </c>
      <c r="G596" s="239">
        <v>5771.3</v>
      </c>
      <c r="H596" s="237">
        <v>622</v>
      </c>
      <c r="I596" s="237" t="s">
        <v>454</v>
      </c>
      <c r="J596" s="240"/>
    </row>
    <row r="597" spans="1:10">
      <c r="A597" s="234">
        <v>3616</v>
      </c>
      <c r="B597" s="235" t="s">
        <v>3199</v>
      </c>
      <c r="C597" s="236">
        <v>3616</v>
      </c>
      <c r="D597" s="237" t="s">
        <v>7563</v>
      </c>
      <c r="E597" s="238">
        <v>41176</v>
      </c>
      <c r="F597" s="224">
        <f t="shared" si="21"/>
        <v>41207</v>
      </c>
      <c r="G597" s="239">
        <v>5771.3</v>
      </c>
      <c r="H597" s="237">
        <v>622</v>
      </c>
      <c r="I597" s="237" t="s">
        <v>454</v>
      </c>
      <c r="J597" s="240"/>
    </row>
    <row r="598" spans="1:10">
      <c r="A598" s="234">
        <v>3618</v>
      </c>
      <c r="B598" s="235" t="s">
        <v>3199</v>
      </c>
      <c r="C598" s="236">
        <v>3618</v>
      </c>
      <c r="D598" s="237" t="s">
        <v>7515</v>
      </c>
      <c r="E598" s="238">
        <v>41171</v>
      </c>
      <c r="F598" s="224">
        <f t="shared" si="21"/>
        <v>41202</v>
      </c>
      <c r="G598" s="239">
        <v>5771.3</v>
      </c>
      <c r="H598" s="237">
        <v>622</v>
      </c>
      <c r="I598" s="237" t="s">
        <v>454</v>
      </c>
      <c r="J598" s="240"/>
    </row>
    <row r="599" spans="1:10">
      <c r="A599" s="234">
        <v>4152</v>
      </c>
      <c r="B599" s="235" t="s">
        <v>6198</v>
      </c>
      <c r="C599" s="236">
        <v>4152</v>
      </c>
      <c r="D599" s="237" t="s">
        <v>7586</v>
      </c>
      <c r="E599" s="238">
        <v>41177</v>
      </c>
      <c r="F599" s="224">
        <f t="shared" si="21"/>
        <v>41208</v>
      </c>
      <c r="G599" s="239">
        <v>5771.3</v>
      </c>
      <c r="H599" s="237">
        <v>623</v>
      </c>
      <c r="I599" s="237" t="s">
        <v>454</v>
      </c>
      <c r="J599" s="240"/>
    </row>
    <row r="600" spans="1:10">
      <c r="A600" s="234">
        <v>4153</v>
      </c>
      <c r="B600" s="235" t="s">
        <v>5902</v>
      </c>
      <c r="C600" s="236">
        <v>4153</v>
      </c>
      <c r="D600" s="237" t="s">
        <v>7587</v>
      </c>
      <c r="E600" s="238">
        <v>41172</v>
      </c>
      <c r="F600" s="224">
        <f t="shared" si="21"/>
        <v>41203</v>
      </c>
      <c r="G600" s="239">
        <v>5771.3</v>
      </c>
      <c r="H600" s="237">
        <v>624</v>
      </c>
      <c r="I600" s="237" t="s">
        <v>454</v>
      </c>
      <c r="J600" s="240"/>
    </row>
    <row r="601" spans="1:10">
      <c r="A601" s="234">
        <v>4155</v>
      </c>
      <c r="B601" s="235" t="s">
        <v>5902</v>
      </c>
      <c r="C601" s="236">
        <v>4155</v>
      </c>
      <c r="D601" s="237" t="s">
        <v>7589</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17013</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7411</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17890</v>
      </c>
      <c r="E607" s="238">
        <v>41177</v>
      </c>
      <c r="F607" s="224">
        <f t="shared" si="21"/>
        <v>41208</v>
      </c>
      <c r="G607" s="239">
        <v>5771.3</v>
      </c>
      <c r="H607" s="237">
        <v>628</v>
      </c>
      <c r="I607" s="237" t="s">
        <v>454</v>
      </c>
      <c r="J607" s="240"/>
    </row>
    <row r="608" spans="1:10">
      <c r="A608" s="234">
        <v>4086</v>
      </c>
      <c r="B608" s="235" t="s">
        <v>914</v>
      </c>
      <c r="C608" s="236">
        <v>4086</v>
      </c>
      <c r="D608" s="237" t="s">
        <v>7534</v>
      </c>
      <c r="E608" s="238">
        <v>41171</v>
      </c>
      <c r="F608" s="224">
        <f t="shared" si="21"/>
        <v>41202</v>
      </c>
      <c r="G608" s="239">
        <v>5771.3</v>
      </c>
      <c r="H608" s="237">
        <v>629</v>
      </c>
      <c r="I608" s="237" t="s">
        <v>454</v>
      </c>
      <c r="J608" s="240"/>
    </row>
    <row r="609" spans="1:10">
      <c r="A609" s="234">
        <v>4085</v>
      </c>
      <c r="B609" s="235" t="s">
        <v>914</v>
      </c>
      <c r="C609" s="236">
        <v>4085</v>
      </c>
      <c r="D609" s="237" t="s">
        <v>7410</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7560</v>
      </c>
      <c r="E612" s="238">
        <v>41173</v>
      </c>
      <c r="F612" s="224">
        <f t="shared" si="21"/>
        <v>41204</v>
      </c>
      <c r="G612" s="239">
        <v>5771.3</v>
      </c>
      <c r="H612" s="237">
        <v>631</v>
      </c>
      <c r="I612" s="237" t="s">
        <v>454</v>
      </c>
      <c r="J612" s="240"/>
    </row>
    <row r="613" spans="1:10">
      <c r="A613" s="234">
        <v>4391</v>
      </c>
      <c r="B613" s="235" t="s">
        <v>7354</v>
      </c>
      <c r="C613" s="236">
        <v>4391</v>
      </c>
      <c r="D613" s="237" t="s">
        <v>7667</v>
      </c>
      <c r="E613" s="238">
        <v>41178</v>
      </c>
      <c r="F613" s="224">
        <f t="shared" si="21"/>
        <v>41209</v>
      </c>
      <c r="G613" s="239">
        <v>5771.3</v>
      </c>
      <c r="H613" s="237">
        <v>632</v>
      </c>
      <c r="I613" s="237" t="s">
        <v>454</v>
      </c>
      <c r="J613" s="240"/>
    </row>
    <row r="614" spans="1:10">
      <c r="A614" s="234">
        <v>4390</v>
      </c>
      <c r="B614" s="235" t="s">
        <v>7354</v>
      </c>
      <c r="C614" s="236">
        <v>4390</v>
      </c>
      <c r="D614" s="237" t="s">
        <v>7668</v>
      </c>
      <c r="E614" s="238">
        <v>41177</v>
      </c>
      <c r="F614" s="224">
        <f t="shared" si="21"/>
        <v>41208</v>
      </c>
      <c r="G614" s="239">
        <v>5771.3</v>
      </c>
      <c r="H614" s="237">
        <v>632</v>
      </c>
      <c r="I614" s="237" t="s">
        <v>454</v>
      </c>
      <c r="J614" s="240"/>
    </row>
    <row r="615" spans="1:10">
      <c r="A615" s="234">
        <v>4198</v>
      </c>
      <c r="B615" s="235" t="s">
        <v>164</v>
      </c>
      <c r="C615" s="236">
        <v>4198</v>
      </c>
      <c r="D615" s="237" t="s">
        <v>7542</v>
      </c>
      <c r="E615" s="238">
        <v>41171</v>
      </c>
      <c r="F615" s="224">
        <f t="shared" si="21"/>
        <v>41202</v>
      </c>
      <c r="G615" s="239">
        <v>5771.3</v>
      </c>
      <c r="H615" s="237">
        <v>633</v>
      </c>
      <c r="I615" s="237" t="s">
        <v>454</v>
      </c>
      <c r="J615" s="240"/>
    </row>
    <row r="616" spans="1:10">
      <c r="A616" s="234">
        <v>4194</v>
      </c>
      <c r="B616" s="235" t="s">
        <v>164</v>
      </c>
      <c r="C616" s="236">
        <v>4194</v>
      </c>
      <c r="D616" s="237" t="s">
        <v>7597</v>
      </c>
      <c r="E616" s="238">
        <v>41173</v>
      </c>
      <c r="F616" s="224">
        <f t="shared" si="21"/>
        <v>41204</v>
      </c>
      <c r="G616" s="239">
        <v>5771.3</v>
      </c>
      <c r="H616" s="237">
        <v>633</v>
      </c>
      <c r="I616" s="237" t="s">
        <v>454</v>
      </c>
      <c r="J616" s="240"/>
    </row>
    <row r="617" spans="1:10">
      <c r="A617" s="234">
        <v>4195</v>
      </c>
      <c r="B617" s="235" t="s">
        <v>164</v>
      </c>
      <c r="C617" s="236" t="s">
        <v>17014</v>
      </c>
      <c r="D617" s="237" t="s">
        <v>7600</v>
      </c>
      <c r="E617" s="238">
        <v>41173</v>
      </c>
      <c r="F617" s="224">
        <f t="shared" si="21"/>
        <v>41204</v>
      </c>
      <c r="G617" s="239">
        <v>5771.3</v>
      </c>
      <c r="H617" s="237">
        <v>633</v>
      </c>
      <c r="I617" s="237" t="s">
        <v>1308</v>
      </c>
      <c r="J617" s="240"/>
    </row>
    <row r="618" spans="1:10">
      <c r="A618" s="234">
        <v>4197</v>
      </c>
      <c r="B618" s="235" t="s">
        <v>164</v>
      </c>
      <c r="C618" s="236">
        <v>4197</v>
      </c>
      <c r="D618" s="237" t="s">
        <v>7416</v>
      </c>
      <c r="E618" s="238">
        <v>41172</v>
      </c>
      <c r="F618" s="224">
        <f t="shared" si="21"/>
        <v>41203</v>
      </c>
      <c r="G618" s="239">
        <v>5771.3</v>
      </c>
      <c r="H618" s="237">
        <v>633</v>
      </c>
      <c r="I618" s="237" t="s">
        <v>454</v>
      </c>
      <c r="J618" s="240"/>
    </row>
    <row r="619" spans="1:10">
      <c r="A619" s="234">
        <v>4196</v>
      </c>
      <c r="B619" s="235" t="s">
        <v>164</v>
      </c>
      <c r="C619" s="236">
        <v>4196</v>
      </c>
      <c r="D619" s="237" t="s">
        <v>7544</v>
      </c>
      <c r="E619" s="238">
        <v>41173</v>
      </c>
      <c r="F619" s="224">
        <f t="shared" si="21"/>
        <v>41204</v>
      </c>
      <c r="G619" s="239">
        <v>5771.3</v>
      </c>
      <c r="H619" s="237">
        <v>633</v>
      </c>
      <c r="I619" s="237" t="s">
        <v>454</v>
      </c>
      <c r="J619" s="240"/>
    </row>
    <row r="620" spans="1:10">
      <c r="A620" s="234">
        <v>4201</v>
      </c>
      <c r="B620" s="235" t="s">
        <v>164</v>
      </c>
      <c r="C620" s="236">
        <v>4201</v>
      </c>
      <c r="D620" s="237" t="s">
        <v>7845</v>
      </c>
      <c r="E620" s="238">
        <v>41179</v>
      </c>
      <c r="F620" s="224">
        <f t="shared" si="21"/>
        <v>41210</v>
      </c>
      <c r="G620" s="239">
        <v>5771.3</v>
      </c>
      <c r="H620" s="237">
        <v>633</v>
      </c>
      <c r="I620" s="237" t="s">
        <v>454</v>
      </c>
      <c r="J620" s="240"/>
    </row>
    <row r="621" spans="1:10">
      <c r="A621" s="234">
        <v>4200</v>
      </c>
      <c r="B621" s="235" t="s">
        <v>164</v>
      </c>
      <c r="C621" s="236">
        <v>4200</v>
      </c>
      <c r="D621" s="237" t="s">
        <v>17896</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17015</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7387</v>
      </c>
      <c r="E626" s="238">
        <v>41170</v>
      </c>
      <c r="F626" s="224">
        <f t="shared" si="21"/>
        <v>41201</v>
      </c>
      <c r="G626" s="239">
        <v>5771.3</v>
      </c>
      <c r="H626" s="237">
        <v>636</v>
      </c>
      <c r="I626" s="237" t="s">
        <v>454</v>
      </c>
      <c r="J626" s="240"/>
    </row>
    <row r="627" spans="1:10">
      <c r="A627" s="234">
        <v>3999</v>
      </c>
      <c r="B627" s="235" t="s">
        <v>1661</v>
      </c>
      <c r="C627" s="236">
        <v>3999</v>
      </c>
      <c r="D627" s="237" t="s">
        <v>17016</v>
      </c>
      <c r="E627" s="238">
        <v>41172</v>
      </c>
      <c r="F627" s="224">
        <f t="shared" si="21"/>
        <v>41203</v>
      </c>
      <c r="G627" s="239">
        <v>5771.3</v>
      </c>
      <c r="H627" s="237">
        <v>636</v>
      </c>
      <c r="I627" s="237" t="s">
        <v>454</v>
      </c>
      <c r="J627" s="240"/>
    </row>
    <row r="628" spans="1:10">
      <c r="A628" s="234">
        <v>3999</v>
      </c>
      <c r="B628" s="235" t="s">
        <v>1661</v>
      </c>
      <c r="C628" s="236" t="s">
        <v>17017</v>
      </c>
      <c r="D628" s="237" t="s">
        <v>7566</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7828</v>
      </c>
      <c r="E630" s="238">
        <v>41179</v>
      </c>
      <c r="F630" s="224">
        <f t="shared" si="21"/>
        <v>41210</v>
      </c>
      <c r="G630" s="239">
        <v>5771.3</v>
      </c>
      <c r="H630" s="237">
        <v>636</v>
      </c>
      <c r="I630" s="237" t="s">
        <v>454</v>
      </c>
      <c r="J630" s="240"/>
    </row>
    <row r="631" spans="1:10">
      <c r="A631" s="234">
        <v>4004</v>
      </c>
      <c r="B631" s="235" t="s">
        <v>1661</v>
      </c>
      <c r="C631" s="236">
        <v>4004</v>
      </c>
      <c r="D631" s="237" t="s">
        <v>7389</v>
      </c>
      <c r="E631" s="238">
        <v>41170</v>
      </c>
      <c r="F631" s="224">
        <f t="shared" si="21"/>
        <v>41201</v>
      </c>
      <c r="G631" s="239">
        <v>5771.3</v>
      </c>
      <c r="H631" s="237">
        <v>636</v>
      </c>
      <c r="I631" s="237" t="s">
        <v>454</v>
      </c>
      <c r="J631" s="240"/>
    </row>
    <row r="632" spans="1:10">
      <c r="A632" s="234">
        <v>4005</v>
      </c>
      <c r="B632" s="235" t="s">
        <v>1661</v>
      </c>
      <c r="C632" s="236">
        <v>4005</v>
      </c>
      <c r="D632" s="237" t="s">
        <v>7830</v>
      </c>
      <c r="E632" s="238">
        <v>41177</v>
      </c>
      <c r="F632" s="224">
        <f t="shared" si="21"/>
        <v>41208</v>
      </c>
      <c r="G632" s="239">
        <v>5771.3</v>
      </c>
      <c r="H632" s="237">
        <v>636</v>
      </c>
      <c r="I632" s="237" t="s">
        <v>454</v>
      </c>
      <c r="J632" s="240"/>
    </row>
    <row r="633" spans="1:10">
      <c r="A633" s="234">
        <v>4006</v>
      </c>
      <c r="B633" s="235" t="s">
        <v>1661</v>
      </c>
      <c r="C633" s="236">
        <v>4006</v>
      </c>
      <c r="D633" s="237" t="s">
        <v>7391</v>
      </c>
      <c r="E633" s="238">
        <v>41171</v>
      </c>
      <c r="F633" s="224">
        <f t="shared" si="21"/>
        <v>41202</v>
      </c>
      <c r="G633" s="239">
        <v>5771.3</v>
      </c>
      <c r="H633" s="237">
        <v>636</v>
      </c>
      <c r="I633" s="237" t="s">
        <v>454</v>
      </c>
      <c r="J633" s="240"/>
    </row>
    <row r="634" spans="1:10">
      <c r="A634" s="234">
        <v>4007</v>
      </c>
      <c r="B634" s="235" t="s">
        <v>1661</v>
      </c>
      <c r="C634" s="236">
        <v>4007</v>
      </c>
      <c r="D634" s="237" t="s">
        <v>7525</v>
      </c>
      <c r="E634" s="238">
        <v>41172</v>
      </c>
      <c r="F634" s="224">
        <f t="shared" si="21"/>
        <v>41203</v>
      </c>
      <c r="G634" s="239">
        <v>5771.3</v>
      </c>
      <c r="H634" s="237">
        <v>636</v>
      </c>
      <c r="I634" s="237" t="s">
        <v>454</v>
      </c>
      <c r="J634" s="240"/>
    </row>
    <row r="635" spans="1:10">
      <c r="A635" s="234">
        <v>4009</v>
      </c>
      <c r="B635" s="235" t="s">
        <v>1661</v>
      </c>
      <c r="C635" s="236">
        <v>4009</v>
      </c>
      <c r="D635" s="237" t="s">
        <v>7393</v>
      </c>
      <c r="E635" s="238">
        <v>41170</v>
      </c>
      <c r="F635" s="224">
        <f t="shared" si="21"/>
        <v>41201</v>
      </c>
      <c r="G635" s="239">
        <v>5771.3</v>
      </c>
      <c r="H635" s="237">
        <v>636</v>
      </c>
      <c r="I635" s="237" t="s">
        <v>454</v>
      </c>
      <c r="J635" s="240"/>
    </row>
    <row r="636" spans="1:10">
      <c r="A636" s="234">
        <v>4010</v>
      </c>
      <c r="B636" s="235" t="s">
        <v>1661</v>
      </c>
      <c r="C636" s="236">
        <v>4010</v>
      </c>
      <c r="D636" s="237" t="s">
        <v>7526</v>
      </c>
      <c r="E636" s="238">
        <v>41176</v>
      </c>
      <c r="F636" s="224">
        <f t="shared" si="21"/>
        <v>41207</v>
      </c>
      <c r="G636" s="239">
        <v>5771.3</v>
      </c>
      <c r="H636" s="237">
        <v>636</v>
      </c>
      <c r="I636" s="237" t="s">
        <v>454</v>
      </c>
      <c r="J636" s="240"/>
    </row>
    <row r="637" spans="1:10">
      <c r="A637" s="234">
        <v>4011</v>
      </c>
      <c r="B637" s="235" t="s">
        <v>1661</v>
      </c>
      <c r="C637" s="236">
        <v>4011</v>
      </c>
      <c r="D637" s="237" t="s">
        <v>7571</v>
      </c>
      <c r="E637" s="238">
        <v>41173</v>
      </c>
      <c r="F637" s="224">
        <f t="shared" si="21"/>
        <v>41204</v>
      </c>
      <c r="G637" s="239">
        <v>5771.3</v>
      </c>
      <c r="H637" s="237">
        <v>636</v>
      </c>
      <c r="I637" s="237" t="s">
        <v>454</v>
      </c>
      <c r="J637" s="240"/>
    </row>
    <row r="638" spans="1:10">
      <c r="A638" s="234">
        <v>4014</v>
      </c>
      <c r="B638" s="235" t="s">
        <v>1661</v>
      </c>
      <c r="C638" s="236">
        <v>4014</v>
      </c>
      <c r="D638" s="237" t="s">
        <v>7832</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17018</v>
      </c>
      <c r="D640" s="237" t="s">
        <v>7834</v>
      </c>
      <c r="E640" s="238">
        <v>41169</v>
      </c>
      <c r="F640" s="224">
        <f t="shared" si="21"/>
        <v>41200</v>
      </c>
      <c r="G640" s="239">
        <v>5771.3</v>
      </c>
      <c r="H640" s="237">
        <v>636</v>
      </c>
      <c r="I640" s="237" t="s">
        <v>454</v>
      </c>
      <c r="J640" s="240"/>
    </row>
    <row r="641" spans="1:10">
      <c r="A641" s="234">
        <v>3718</v>
      </c>
      <c r="B641" s="235" t="s">
        <v>3507</v>
      </c>
      <c r="C641" s="236">
        <v>3718</v>
      </c>
      <c r="D641" s="237" t="s">
        <v>7384</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7851</v>
      </c>
      <c r="E643" s="238">
        <v>41180</v>
      </c>
      <c r="F643" s="224">
        <f t="shared" si="21"/>
        <v>41211</v>
      </c>
      <c r="G643" s="239">
        <v>5771.3</v>
      </c>
      <c r="H643" s="237">
        <v>638</v>
      </c>
      <c r="I643" s="237" t="s">
        <v>454</v>
      </c>
      <c r="J643" s="240"/>
    </row>
    <row r="644" spans="1:10">
      <c r="A644" s="234">
        <v>4280</v>
      </c>
      <c r="B644" s="235" t="s">
        <v>2446</v>
      </c>
      <c r="C644" s="237">
        <v>4280</v>
      </c>
      <c r="D644" s="237" t="s">
        <v>7987</v>
      </c>
      <c r="E644" s="238">
        <v>41180</v>
      </c>
      <c r="F644" s="224">
        <f t="shared" ref="F644:F707" si="23">E644+31</f>
        <v>41211</v>
      </c>
      <c r="G644" s="239">
        <v>5771.3</v>
      </c>
      <c r="H644" s="237">
        <v>638</v>
      </c>
      <c r="I644" s="237" t="s">
        <v>454</v>
      </c>
      <c r="J644" s="240"/>
    </row>
    <row r="645" spans="1:10">
      <c r="A645" s="234">
        <v>4212</v>
      </c>
      <c r="B645" s="235" t="s">
        <v>4755</v>
      </c>
      <c r="C645" s="236">
        <v>4212</v>
      </c>
      <c r="D645" s="237" t="s">
        <v>7591</v>
      </c>
      <c r="E645" s="238">
        <v>41176</v>
      </c>
      <c r="F645" s="224">
        <f t="shared" si="23"/>
        <v>41207</v>
      </c>
      <c r="G645" s="239">
        <v>5771.3</v>
      </c>
      <c r="H645" s="237">
        <v>639</v>
      </c>
      <c r="I645" s="237" t="s">
        <v>454</v>
      </c>
      <c r="J645" s="240"/>
    </row>
    <row r="646" spans="1:10">
      <c r="A646" s="234">
        <v>4208</v>
      </c>
      <c r="B646" s="235" t="s">
        <v>4755</v>
      </c>
      <c r="C646" s="236">
        <v>4208</v>
      </c>
      <c r="D646" s="237" t="s">
        <v>7593</v>
      </c>
      <c r="E646" s="238">
        <v>41173</v>
      </c>
      <c r="F646" s="224">
        <f t="shared" si="23"/>
        <v>41204</v>
      </c>
      <c r="G646" s="239">
        <v>5771.3</v>
      </c>
      <c r="H646" s="237">
        <v>639</v>
      </c>
      <c r="I646" s="237" t="s">
        <v>454</v>
      </c>
      <c r="J646" s="240"/>
    </row>
    <row r="647" spans="1:10">
      <c r="A647" s="234">
        <v>4207</v>
      </c>
      <c r="B647" s="235" t="s">
        <v>4755</v>
      </c>
      <c r="C647" s="236">
        <v>4207</v>
      </c>
      <c r="D647" s="237" t="s">
        <v>7595</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17019</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7576</v>
      </c>
      <c r="E651" s="238">
        <v>41173</v>
      </c>
      <c r="F651" s="224">
        <f t="shared" si="23"/>
        <v>41204</v>
      </c>
      <c r="G651" s="239">
        <v>5771.3</v>
      </c>
      <c r="H651" s="237">
        <v>642</v>
      </c>
      <c r="I651" s="237" t="s">
        <v>454</v>
      </c>
      <c r="J651" s="240"/>
    </row>
    <row r="652" spans="1:10">
      <c r="A652" s="234">
        <v>4072</v>
      </c>
      <c r="B652" s="235" t="s">
        <v>166</v>
      </c>
      <c r="C652" s="236">
        <v>4072</v>
      </c>
      <c r="D652" s="237" t="s">
        <v>7578</v>
      </c>
      <c r="E652" s="238">
        <v>41176</v>
      </c>
      <c r="F652" s="224">
        <f t="shared" si="23"/>
        <v>41207</v>
      </c>
      <c r="G652" s="239">
        <v>5771.3</v>
      </c>
      <c r="H652" s="237">
        <v>642</v>
      </c>
      <c r="I652" s="237" t="s">
        <v>454</v>
      </c>
      <c r="J652" s="240"/>
    </row>
    <row r="653" spans="1:10">
      <c r="A653" s="234">
        <v>4071</v>
      </c>
      <c r="B653" s="235" t="s">
        <v>166</v>
      </c>
      <c r="C653" s="236">
        <v>4071</v>
      </c>
      <c r="D653" s="237" t="s">
        <v>7529</v>
      </c>
      <c r="E653" s="238">
        <v>41171</v>
      </c>
      <c r="F653" s="224">
        <f t="shared" si="23"/>
        <v>41202</v>
      </c>
      <c r="G653" s="239">
        <v>5771.3</v>
      </c>
      <c r="H653" s="237">
        <v>642</v>
      </c>
      <c r="I653" s="237" t="s">
        <v>454</v>
      </c>
      <c r="J653" s="240"/>
    </row>
    <row r="654" spans="1:10">
      <c r="A654" s="234">
        <v>4070</v>
      </c>
      <c r="B654" s="235" t="s">
        <v>166</v>
      </c>
      <c r="C654" s="236">
        <v>4070</v>
      </c>
      <c r="D654" s="237" t="s">
        <v>7531</v>
      </c>
      <c r="E654" s="238">
        <v>41172</v>
      </c>
      <c r="F654" s="224">
        <f t="shared" si="23"/>
        <v>41203</v>
      </c>
      <c r="G654" s="239">
        <v>5771.3</v>
      </c>
      <c r="H654" s="237">
        <v>642</v>
      </c>
      <c r="I654" s="237" t="s">
        <v>454</v>
      </c>
      <c r="J654" s="240"/>
    </row>
    <row r="655" spans="1:10">
      <c r="A655" s="234">
        <v>4073</v>
      </c>
      <c r="B655" s="235" t="s">
        <v>166</v>
      </c>
      <c r="C655" s="236" t="s">
        <v>17020</v>
      </c>
      <c r="D655" s="237" t="s">
        <v>7674</v>
      </c>
      <c r="E655" s="238">
        <v>41178</v>
      </c>
      <c r="F655" s="224">
        <f t="shared" si="23"/>
        <v>41209</v>
      </c>
      <c r="G655" s="239">
        <v>5771.3</v>
      </c>
      <c r="H655" s="237">
        <v>642</v>
      </c>
      <c r="I655" s="237" t="s">
        <v>454</v>
      </c>
      <c r="J655" s="240"/>
    </row>
    <row r="656" spans="1:10">
      <c r="A656" s="234">
        <v>4069</v>
      </c>
      <c r="B656" s="235" t="s">
        <v>166</v>
      </c>
      <c r="C656" s="236">
        <v>4069</v>
      </c>
      <c r="D656" s="237" t="s">
        <v>7837</v>
      </c>
      <c r="E656" s="238">
        <v>41177</v>
      </c>
      <c r="F656" s="224">
        <f t="shared" si="23"/>
        <v>41208</v>
      </c>
      <c r="G656" s="239">
        <v>5771.3</v>
      </c>
      <c r="H656" s="237">
        <v>642</v>
      </c>
      <c r="I656" s="237" t="s">
        <v>454</v>
      </c>
      <c r="J656" s="240"/>
    </row>
    <row r="657" spans="1:10">
      <c r="A657" s="234">
        <v>4067</v>
      </c>
      <c r="B657" s="235" t="s">
        <v>166</v>
      </c>
      <c r="C657" s="236">
        <v>4067</v>
      </c>
      <c r="D657" s="237" t="s">
        <v>7660</v>
      </c>
      <c r="E657" s="238">
        <v>41176</v>
      </c>
      <c r="F657" s="224">
        <f t="shared" si="23"/>
        <v>41207</v>
      </c>
      <c r="G657" s="239">
        <v>5771.3</v>
      </c>
      <c r="H657" s="237">
        <v>642</v>
      </c>
      <c r="I657" s="237" t="s">
        <v>454</v>
      </c>
      <c r="J657" s="240"/>
    </row>
    <row r="658" spans="1:10">
      <c r="A658" s="234">
        <v>4066</v>
      </c>
      <c r="B658" s="235" t="s">
        <v>166</v>
      </c>
      <c r="C658" s="236">
        <v>4066</v>
      </c>
      <c r="D658" s="237" t="s">
        <v>7400</v>
      </c>
      <c r="E658" s="238">
        <v>41170</v>
      </c>
      <c r="F658" s="224">
        <f t="shared" si="23"/>
        <v>41201</v>
      </c>
      <c r="G658" s="239">
        <v>5771.3</v>
      </c>
      <c r="H658" s="237">
        <v>642</v>
      </c>
      <c r="I658" s="237" t="s">
        <v>454</v>
      </c>
      <c r="J658" s="240"/>
    </row>
    <row r="659" spans="1:10">
      <c r="A659" s="234">
        <v>4065</v>
      </c>
      <c r="B659" s="235" t="s">
        <v>166</v>
      </c>
      <c r="C659" s="236">
        <v>4065</v>
      </c>
      <c r="D659" s="237" t="s">
        <v>7677</v>
      </c>
      <c r="E659" s="238">
        <v>41177</v>
      </c>
      <c r="F659" s="224">
        <f t="shared" si="23"/>
        <v>41208</v>
      </c>
      <c r="G659" s="239">
        <v>5771.3</v>
      </c>
      <c r="H659" s="237">
        <v>642</v>
      </c>
      <c r="I659" s="237" t="s">
        <v>454</v>
      </c>
      <c r="J659" s="240"/>
    </row>
    <row r="660" spans="1:10">
      <c r="A660" s="234">
        <v>4064</v>
      </c>
      <c r="B660" s="235" t="s">
        <v>166</v>
      </c>
      <c r="C660" s="236">
        <v>4064</v>
      </c>
      <c r="D660" s="237" t="s">
        <v>7579</v>
      </c>
      <c r="E660" s="238">
        <v>41172</v>
      </c>
      <c r="F660" s="224">
        <f t="shared" si="23"/>
        <v>41203</v>
      </c>
      <c r="G660" s="239">
        <v>5771.3</v>
      </c>
      <c r="H660" s="237">
        <v>642</v>
      </c>
      <c r="I660" s="237" t="s">
        <v>454</v>
      </c>
      <c r="J660" s="240"/>
    </row>
    <row r="661" spans="1:10">
      <c r="A661" s="234">
        <v>4063</v>
      </c>
      <c r="B661" s="235" t="s">
        <v>166</v>
      </c>
      <c r="C661" s="236">
        <v>4063</v>
      </c>
      <c r="D661" s="237" t="s">
        <v>7533</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7403</v>
      </c>
      <c r="E663" s="238">
        <v>41170</v>
      </c>
      <c r="F663" s="224">
        <f t="shared" si="23"/>
        <v>41201</v>
      </c>
      <c r="G663" s="239">
        <v>5771.3</v>
      </c>
      <c r="H663" s="237">
        <v>642</v>
      </c>
      <c r="I663" s="237" t="s">
        <v>454</v>
      </c>
      <c r="J663" s="240"/>
    </row>
    <row r="664" spans="1:10">
      <c r="A664" s="234">
        <v>4060</v>
      </c>
      <c r="B664" s="235" t="s">
        <v>166</v>
      </c>
      <c r="C664" s="236">
        <v>4060</v>
      </c>
      <c r="D664" s="237" t="s">
        <v>7405</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7408</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7839</v>
      </c>
      <c r="E668" s="238">
        <v>41179</v>
      </c>
      <c r="F668" s="224">
        <f t="shared" si="23"/>
        <v>41210</v>
      </c>
      <c r="G668" s="239">
        <v>5771.3</v>
      </c>
      <c r="H668" s="237">
        <v>642</v>
      </c>
      <c r="I668" s="237" t="s">
        <v>454</v>
      </c>
      <c r="J668" s="240"/>
    </row>
    <row r="669" spans="1:10">
      <c r="A669" s="234">
        <v>4252</v>
      </c>
      <c r="B669" s="235" t="s">
        <v>6549</v>
      </c>
      <c r="C669" s="236">
        <v>4252</v>
      </c>
      <c r="D669" s="237" t="s">
        <v>7419</v>
      </c>
      <c r="E669" s="238">
        <v>41170</v>
      </c>
      <c r="F669" s="224">
        <f t="shared" si="23"/>
        <v>41201</v>
      </c>
      <c r="G669" s="239">
        <v>5771.3</v>
      </c>
      <c r="H669" s="237">
        <v>643</v>
      </c>
      <c r="I669" s="237" t="s">
        <v>454</v>
      </c>
      <c r="J669" s="240"/>
    </row>
    <row r="670" spans="1:10">
      <c r="A670" s="234">
        <v>4251</v>
      </c>
      <c r="B670" s="235" t="s">
        <v>6549</v>
      </c>
      <c r="C670" s="236">
        <v>4251</v>
      </c>
      <c r="D670" s="237" t="s">
        <v>7604</v>
      </c>
      <c r="E670" s="238">
        <v>41172</v>
      </c>
      <c r="F670" s="224">
        <f t="shared" si="23"/>
        <v>41203</v>
      </c>
      <c r="G670" s="239">
        <v>5771.3</v>
      </c>
      <c r="H670" s="237">
        <v>643</v>
      </c>
      <c r="I670" s="237" t="s">
        <v>454</v>
      </c>
      <c r="J670" s="240"/>
    </row>
    <row r="671" spans="1:10">
      <c r="A671" s="234">
        <v>4249</v>
      </c>
      <c r="B671" s="235" t="s">
        <v>6549</v>
      </c>
      <c r="C671" s="236">
        <v>4249</v>
      </c>
      <c r="D671" s="237" t="s">
        <v>7422</v>
      </c>
      <c r="E671" s="238">
        <v>41170</v>
      </c>
      <c r="F671" s="224">
        <f t="shared" si="23"/>
        <v>41201</v>
      </c>
      <c r="G671" s="239">
        <v>5771.3</v>
      </c>
      <c r="H671" s="237">
        <v>643</v>
      </c>
      <c r="I671" s="237" t="s">
        <v>454</v>
      </c>
      <c r="J671" s="240"/>
    </row>
    <row r="672" spans="1:10">
      <c r="A672" s="234">
        <v>4248</v>
      </c>
      <c r="B672" s="235" t="s">
        <v>6549</v>
      </c>
      <c r="C672" s="236">
        <v>4248</v>
      </c>
      <c r="D672" s="237" t="s">
        <v>7424</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7820</v>
      </c>
      <c r="E674" s="238">
        <v>41179</v>
      </c>
      <c r="F674" s="224">
        <f t="shared" si="23"/>
        <v>41210</v>
      </c>
      <c r="G674" s="239">
        <v>5771.3</v>
      </c>
      <c r="H674" s="237">
        <v>645</v>
      </c>
      <c r="I674" s="237" t="s">
        <v>613</v>
      </c>
      <c r="J674" s="240"/>
    </row>
    <row r="675" spans="1:10">
      <c r="A675" s="234">
        <v>4293</v>
      </c>
      <c r="B675" s="235" t="s">
        <v>6689</v>
      </c>
      <c r="C675" s="236">
        <v>4293</v>
      </c>
      <c r="D675" s="237" t="s">
        <v>7855</v>
      </c>
      <c r="E675" s="238">
        <v>41179</v>
      </c>
      <c r="F675" s="224">
        <f t="shared" si="23"/>
        <v>41210</v>
      </c>
      <c r="G675" s="239">
        <v>5771.3</v>
      </c>
      <c r="H675" s="237">
        <v>646</v>
      </c>
      <c r="I675" s="237" t="s">
        <v>454</v>
      </c>
      <c r="J675" s="240"/>
    </row>
    <row r="676" spans="1:10">
      <c r="A676" s="234">
        <v>4292</v>
      </c>
      <c r="B676" s="235" t="s">
        <v>6689</v>
      </c>
      <c r="C676" s="236">
        <v>4292</v>
      </c>
      <c r="D676" s="237" t="s">
        <v>7860</v>
      </c>
      <c r="E676" s="238">
        <v>41179</v>
      </c>
      <c r="F676" s="224">
        <f t="shared" si="23"/>
        <v>41210</v>
      </c>
      <c r="G676" s="239">
        <v>5771.3</v>
      </c>
      <c r="H676" s="237">
        <v>646</v>
      </c>
      <c r="I676" s="237" t="s">
        <v>454</v>
      </c>
      <c r="J676" s="240"/>
    </row>
    <row r="677" spans="1:10">
      <c r="A677" s="234">
        <v>4294</v>
      </c>
      <c r="B677" s="235" t="s">
        <v>6689</v>
      </c>
      <c r="C677" s="237">
        <v>4294</v>
      </c>
      <c r="D677" s="237" t="s">
        <v>7983</v>
      </c>
      <c r="E677" s="238">
        <v>41180</v>
      </c>
      <c r="F677" s="224">
        <f t="shared" si="23"/>
        <v>41211</v>
      </c>
      <c r="G677" s="239">
        <v>5771.3</v>
      </c>
      <c r="H677" s="237">
        <v>646</v>
      </c>
      <c r="I677" s="237" t="s">
        <v>454</v>
      </c>
      <c r="J677" s="240"/>
    </row>
    <row r="678" spans="1:10">
      <c r="A678" s="234">
        <v>4290</v>
      </c>
      <c r="B678" s="235" t="s">
        <v>6689</v>
      </c>
      <c r="C678" s="237">
        <v>4290</v>
      </c>
      <c r="D678" s="237" t="s">
        <v>7858</v>
      </c>
      <c r="E678" s="238">
        <v>41180</v>
      </c>
      <c r="F678" s="224">
        <f t="shared" si="23"/>
        <v>41211</v>
      </c>
      <c r="G678" s="239">
        <v>5771.3</v>
      </c>
      <c r="H678" s="237">
        <v>646</v>
      </c>
      <c r="I678" s="237" t="s">
        <v>454</v>
      </c>
      <c r="J678" s="240"/>
    </row>
    <row r="679" spans="1:10">
      <c r="A679" s="234">
        <v>4291</v>
      </c>
      <c r="B679" s="235" t="s">
        <v>6689</v>
      </c>
      <c r="C679" s="237">
        <v>4291</v>
      </c>
      <c r="D679" s="237" t="s">
        <v>7991</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17973</v>
      </c>
      <c r="E681" s="238">
        <v>41170</v>
      </c>
      <c r="F681" s="224">
        <f t="shared" si="23"/>
        <v>41201</v>
      </c>
      <c r="G681" s="239">
        <v>5771.3</v>
      </c>
      <c r="H681" s="237">
        <v>648</v>
      </c>
      <c r="I681" s="237" t="s">
        <v>454</v>
      </c>
      <c r="J681" s="240"/>
    </row>
    <row r="682" spans="1:10">
      <c r="A682" s="234">
        <v>4219</v>
      </c>
      <c r="B682" s="235" t="s">
        <v>4751</v>
      </c>
      <c r="C682" s="236">
        <v>4219</v>
      </c>
      <c r="D682" s="237" t="s">
        <v>17974</v>
      </c>
      <c r="E682" s="238">
        <v>41171</v>
      </c>
      <c r="F682" s="224">
        <f t="shared" si="23"/>
        <v>41202</v>
      </c>
      <c r="G682" s="239">
        <v>5771.3</v>
      </c>
      <c r="H682" s="237">
        <v>648</v>
      </c>
      <c r="I682" s="237" t="s">
        <v>454</v>
      </c>
      <c r="J682" s="240"/>
    </row>
    <row r="683" spans="1:10">
      <c r="A683" s="234">
        <v>4222</v>
      </c>
      <c r="B683" s="235" t="s">
        <v>4751</v>
      </c>
      <c r="C683" s="236">
        <v>4222</v>
      </c>
      <c r="D683" s="237" t="s">
        <v>17972</v>
      </c>
      <c r="E683" s="238">
        <v>41170</v>
      </c>
      <c r="F683" s="224">
        <f t="shared" si="23"/>
        <v>41201</v>
      </c>
      <c r="G683" s="239">
        <v>5771.3</v>
      </c>
      <c r="H683" s="237">
        <v>648</v>
      </c>
      <c r="I683" s="237" t="s">
        <v>454</v>
      </c>
      <c r="J683" s="240"/>
    </row>
    <row r="684" spans="1:10">
      <c r="A684" s="234">
        <v>4228</v>
      </c>
      <c r="B684" s="235" t="s">
        <v>4751</v>
      </c>
      <c r="C684" s="236">
        <v>4228</v>
      </c>
      <c r="D684" s="237" t="s">
        <v>17975</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7397</v>
      </c>
      <c r="E693" s="238">
        <v>41169</v>
      </c>
      <c r="F693" s="224">
        <f t="shared" si="23"/>
        <v>41200</v>
      </c>
      <c r="G693" s="239">
        <v>5771.3</v>
      </c>
      <c r="H693" s="237">
        <v>649</v>
      </c>
      <c r="I693" s="237" t="s">
        <v>454</v>
      </c>
      <c r="J693" s="240"/>
    </row>
    <row r="694" spans="1:10">
      <c r="A694" s="234">
        <v>4036</v>
      </c>
      <c r="B694" s="235" t="s">
        <v>5415</v>
      </c>
      <c r="C694" s="236">
        <v>4036</v>
      </c>
      <c r="D694" s="237" t="s">
        <v>7399</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7849</v>
      </c>
      <c r="E700" s="238">
        <v>41179</v>
      </c>
      <c r="F700" s="224">
        <f t="shared" si="23"/>
        <v>41210</v>
      </c>
      <c r="G700" s="239">
        <v>5771.3</v>
      </c>
      <c r="H700" s="237">
        <v>652</v>
      </c>
      <c r="I700" s="237" t="s">
        <v>454</v>
      </c>
      <c r="J700" s="240"/>
    </row>
    <row r="701" spans="1:10">
      <c r="A701" s="234">
        <v>4230</v>
      </c>
      <c r="B701" s="235" t="s">
        <v>1725</v>
      </c>
      <c r="C701" s="237">
        <v>4230</v>
      </c>
      <c r="D701" s="237" t="s">
        <v>7981</v>
      </c>
      <c r="E701" s="238">
        <v>41180</v>
      </c>
      <c r="F701" s="224">
        <f t="shared" si="23"/>
        <v>41211</v>
      </c>
      <c r="G701" s="239">
        <v>5771.3</v>
      </c>
      <c r="H701" s="237">
        <v>652</v>
      </c>
      <c r="I701" s="237" t="s">
        <v>454</v>
      </c>
      <c r="J701" s="240"/>
    </row>
    <row r="702" spans="1:10">
      <c r="A702" s="234">
        <v>3574</v>
      </c>
      <c r="B702" s="235" t="s">
        <v>3143</v>
      </c>
      <c r="C702" s="236">
        <v>3574</v>
      </c>
      <c r="D702" s="237" t="s">
        <v>7562</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17021</v>
      </c>
      <c r="D707" s="237" t="s">
        <v>7583</v>
      </c>
      <c r="E707" s="238">
        <v>41180</v>
      </c>
      <c r="F707" s="224">
        <f t="shared" si="23"/>
        <v>41211</v>
      </c>
      <c r="G707" s="239">
        <v>5771.3</v>
      </c>
      <c r="H707" s="237">
        <v>655</v>
      </c>
      <c r="I707" s="237" t="s">
        <v>454</v>
      </c>
      <c r="J707" s="240"/>
    </row>
    <row r="708" spans="1:10">
      <c r="A708" s="234">
        <v>3887</v>
      </c>
      <c r="B708" s="235" t="s">
        <v>4748</v>
      </c>
      <c r="C708" s="236">
        <v>3887</v>
      </c>
      <c r="D708" s="237" t="s">
        <v>7385</v>
      </c>
      <c r="E708" s="238">
        <v>41171</v>
      </c>
      <c r="F708" s="224">
        <f t="shared" ref="F708:F771" si="24">E708+31</f>
        <v>41202</v>
      </c>
      <c r="G708" s="239">
        <v>5771.3</v>
      </c>
      <c r="H708" s="237">
        <v>656</v>
      </c>
      <c r="I708" s="237" t="s">
        <v>454</v>
      </c>
      <c r="J708" s="240"/>
    </row>
    <row r="709" spans="1:10">
      <c r="A709" s="234">
        <v>4341</v>
      </c>
      <c r="B709" s="235" t="s">
        <v>1806</v>
      </c>
      <c r="C709" s="236">
        <v>4341</v>
      </c>
      <c r="D709" s="237" t="s">
        <v>7428</v>
      </c>
      <c r="E709" s="238">
        <v>41171</v>
      </c>
      <c r="F709" s="224">
        <f t="shared" si="24"/>
        <v>41202</v>
      </c>
      <c r="G709" s="239">
        <v>5771.3</v>
      </c>
      <c r="H709" s="237">
        <v>657</v>
      </c>
      <c r="I709" s="237" t="s">
        <v>454</v>
      </c>
      <c r="J709" s="240"/>
    </row>
    <row r="710" spans="1:10">
      <c r="A710" s="234">
        <v>4340</v>
      </c>
      <c r="B710" s="235" t="s">
        <v>1806</v>
      </c>
      <c r="C710" s="236">
        <v>4340</v>
      </c>
      <c r="D710" s="237" t="s">
        <v>7555</v>
      </c>
      <c r="E710" s="238">
        <v>41172</v>
      </c>
      <c r="F710" s="224">
        <f t="shared" si="24"/>
        <v>41203</v>
      </c>
      <c r="G710" s="239">
        <v>5771.3</v>
      </c>
      <c r="H710" s="237">
        <v>657</v>
      </c>
      <c r="I710" s="237" t="s">
        <v>454</v>
      </c>
      <c r="J710" s="240"/>
    </row>
    <row r="711" spans="1:10">
      <c r="A711" s="234">
        <v>4053</v>
      </c>
      <c r="B711" s="235" t="s">
        <v>4747</v>
      </c>
      <c r="C711" s="236">
        <v>4053</v>
      </c>
      <c r="D711" s="237" t="s">
        <v>7396</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17022</v>
      </c>
      <c r="D716" s="237" t="s">
        <v>7182</v>
      </c>
      <c r="E716" s="238">
        <v>41169</v>
      </c>
      <c r="F716" s="224">
        <f t="shared" si="24"/>
        <v>41200</v>
      </c>
      <c r="G716" s="239">
        <v>5771.3</v>
      </c>
      <c r="H716" s="237">
        <v>660</v>
      </c>
      <c r="I716" s="237" t="s">
        <v>454</v>
      </c>
      <c r="J716" s="240"/>
    </row>
    <row r="717" spans="1:10">
      <c r="A717" s="234" t="s">
        <v>1133</v>
      </c>
      <c r="B717" s="235" t="s">
        <v>1070</v>
      </c>
      <c r="C717" s="236" t="s">
        <v>17023</v>
      </c>
      <c r="D717" s="237" t="s">
        <v>7377</v>
      </c>
      <c r="E717" s="238">
        <v>41169</v>
      </c>
      <c r="F717" s="224">
        <f t="shared" si="24"/>
        <v>41200</v>
      </c>
      <c r="G717" s="239">
        <v>5771.3</v>
      </c>
      <c r="H717" s="237">
        <v>661</v>
      </c>
      <c r="I717" s="237" t="s">
        <v>454</v>
      </c>
      <c r="J717" s="240"/>
    </row>
    <row r="718" spans="1:10">
      <c r="A718" s="234" t="s">
        <v>1113</v>
      </c>
      <c r="B718" s="235" t="s">
        <v>1114</v>
      </c>
      <c r="C718" s="236" t="s">
        <v>17024</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7549</v>
      </c>
      <c r="E720" s="238">
        <v>41172</v>
      </c>
      <c r="F720" s="224">
        <f t="shared" si="24"/>
        <v>41203</v>
      </c>
      <c r="G720" s="239">
        <v>5771.3</v>
      </c>
      <c r="H720" s="237">
        <v>664</v>
      </c>
      <c r="I720" s="237" t="s">
        <v>454</v>
      </c>
      <c r="J720" s="240"/>
    </row>
    <row r="721" spans="1:10">
      <c r="A721" s="234">
        <v>4285</v>
      </c>
      <c r="B721" s="235" t="s">
        <v>1629</v>
      </c>
      <c r="C721" s="236">
        <v>4285</v>
      </c>
      <c r="D721" s="237" t="s">
        <v>7550</v>
      </c>
      <c r="E721" s="238">
        <v>41172</v>
      </c>
      <c r="F721" s="224">
        <f t="shared" si="24"/>
        <v>41203</v>
      </c>
      <c r="G721" s="239">
        <v>5771.3</v>
      </c>
      <c r="H721" s="237">
        <v>664</v>
      </c>
      <c r="I721" s="237" t="s">
        <v>454</v>
      </c>
      <c r="J721" s="240"/>
    </row>
    <row r="722" spans="1:10">
      <c r="A722" s="234">
        <v>4284</v>
      </c>
      <c r="B722" s="235" t="s">
        <v>1629</v>
      </c>
      <c r="C722" s="236">
        <v>4284</v>
      </c>
      <c r="D722" s="237" t="s">
        <v>7427</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17025</v>
      </c>
      <c r="D726" s="235" t="s">
        <v>7380</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17026</v>
      </c>
      <c r="D730" s="235" t="s">
        <v>7508</v>
      </c>
      <c r="E730" s="242">
        <v>41171</v>
      </c>
      <c r="F730" s="224">
        <f t="shared" si="24"/>
        <v>41202</v>
      </c>
      <c r="G730" s="243">
        <v>5771.3</v>
      </c>
      <c r="H730" s="235">
        <v>670</v>
      </c>
      <c r="I730" s="235" t="s">
        <v>454</v>
      </c>
      <c r="J730" s="235"/>
    </row>
    <row r="731" spans="1:10">
      <c r="A731" s="235" t="s">
        <v>828</v>
      </c>
      <c r="B731" s="235" t="s">
        <v>829</v>
      </c>
      <c r="C731" s="241" t="s">
        <v>17027</v>
      </c>
      <c r="D731" s="235" t="s">
        <v>7814</v>
      </c>
      <c r="E731" s="242">
        <v>41180</v>
      </c>
      <c r="F731" s="224">
        <f t="shared" si="24"/>
        <v>41211</v>
      </c>
      <c r="G731" s="243">
        <v>5771.3</v>
      </c>
      <c r="H731" s="235">
        <v>671</v>
      </c>
      <c r="I731" s="235" t="s">
        <v>454</v>
      </c>
      <c r="J731" s="235"/>
    </row>
    <row r="732" spans="1:10">
      <c r="A732" s="235">
        <v>3828</v>
      </c>
      <c r="B732" s="235" t="s">
        <v>17028</v>
      </c>
      <c r="C732" s="241" t="s">
        <v>17029</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8421</v>
      </c>
      <c r="E733" s="245">
        <v>41198</v>
      </c>
      <c r="F733" s="224">
        <f t="shared" si="24"/>
        <v>41229</v>
      </c>
      <c r="G733" s="246">
        <v>5771.3</v>
      </c>
      <c r="H733" s="244">
        <v>691</v>
      </c>
      <c r="I733" s="247" t="s">
        <v>454</v>
      </c>
      <c r="J733" s="244"/>
    </row>
    <row r="734" spans="1:10">
      <c r="A734" s="244" t="s">
        <v>1159</v>
      </c>
      <c r="B734" s="244" t="s">
        <v>1855</v>
      </c>
      <c r="C734" s="244">
        <v>887</v>
      </c>
      <c r="D734" s="244" t="s">
        <v>7815</v>
      </c>
      <c r="E734" s="245">
        <v>41185</v>
      </c>
      <c r="F734" s="224">
        <f t="shared" si="24"/>
        <v>41216</v>
      </c>
      <c r="G734" s="246">
        <v>5771.3</v>
      </c>
      <c r="H734" s="244">
        <f>H733+1</f>
        <v>692</v>
      </c>
      <c r="I734" s="247" t="s">
        <v>454</v>
      </c>
      <c r="J734" s="244"/>
    </row>
    <row r="735" spans="1:10">
      <c r="A735" s="244">
        <v>4499</v>
      </c>
      <c r="B735" s="244" t="s">
        <v>7699</v>
      </c>
      <c r="C735" s="244">
        <v>4499</v>
      </c>
      <c r="D735" s="244" t="s">
        <v>8429</v>
      </c>
      <c r="E735" s="245">
        <v>41193</v>
      </c>
      <c r="F735" s="224">
        <f t="shared" si="24"/>
        <v>41224</v>
      </c>
      <c r="G735" s="246">
        <v>5771.3</v>
      </c>
      <c r="H735" s="244">
        <f>H734+1</f>
        <v>693</v>
      </c>
      <c r="I735" s="247" t="s">
        <v>454</v>
      </c>
      <c r="J735" s="244"/>
    </row>
    <row r="736" spans="1:10">
      <c r="A736" s="244">
        <v>5875</v>
      </c>
      <c r="B736" s="244" t="s">
        <v>1531</v>
      </c>
      <c r="C736" s="244">
        <v>5875</v>
      </c>
      <c r="D736" s="244" t="s">
        <v>14619</v>
      </c>
      <c r="E736" s="245">
        <v>41207</v>
      </c>
      <c r="F736" s="224">
        <f t="shared" si="24"/>
        <v>41238</v>
      </c>
      <c r="G736" s="246">
        <v>5771.3</v>
      </c>
      <c r="H736" s="244">
        <f>H735+1</f>
        <v>694</v>
      </c>
      <c r="I736" s="247" t="s">
        <v>613</v>
      </c>
      <c r="J736" s="244" t="s">
        <v>17030</v>
      </c>
    </row>
    <row r="737" spans="1:10">
      <c r="A737" s="244">
        <v>4150</v>
      </c>
      <c r="B737" s="244" t="s">
        <v>6198</v>
      </c>
      <c r="C737" s="244">
        <v>4150</v>
      </c>
      <c r="D737" s="244" t="s">
        <v>8153</v>
      </c>
      <c r="E737" s="245">
        <v>41187</v>
      </c>
      <c r="F737" s="224">
        <f t="shared" si="24"/>
        <v>41218</v>
      </c>
      <c r="G737" s="246">
        <v>5771.3</v>
      </c>
      <c r="H737" s="244">
        <f>H736+1</f>
        <v>695</v>
      </c>
      <c r="I737" s="247" t="s">
        <v>454</v>
      </c>
      <c r="J737" s="244"/>
    </row>
    <row r="738" spans="1:10">
      <c r="A738" s="244">
        <v>4151</v>
      </c>
      <c r="B738" s="244" t="s">
        <v>6198</v>
      </c>
      <c r="C738" s="244">
        <v>4151</v>
      </c>
      <c r="D738" s="244" t="s">
        <v>8265</v>
      </c>
      <c r="E738" s="245">
        <v>41187</v>
      </c>
      <c r="F738" s="224">
        <f t="shared" si="24"/>
        <v>41218</v>
      </c>
      <c r="G738" s="246">
        <v>5771.3</v>
      </c>
      <c r="H738" s="244">
        <f>H737</f>
        <v>695</v>
      </c>
      <c r="I738" s="247" t="s">
        <v>454</v>
      </c>
      <c r="J738" s="244"/>
    </row>
    <row r="739" spans="1:10">
      <c r="A739" s="244">
        <v>4432</v>
      </c>
      <c r="B739" s="244" t="s">
        <v>2040</v>
      </c>
      <c r="C739" s="244">
        <v>4432</v>
      </c>
      <c r="D739" s="244" t="s">
        <v>8276</v>
      </c>
      <c r="E739" s="245">
        <v>41193</v>
      </c>
      <c r="F739" s="224">
        <f t="shared" si="24"/>
        <v>41224</v>
      </c>
      <c r="G739" s="246">
        <v>5771.3</v>
      </c>
      <c r="H739" s="244">
        <f>H738+1</f>
        <v>696</v>
      </c>
      <c r="I739" s="247" t="s">
        <v>454</v>
      </c>
      <c r="J739" s="244"/>
    </row>
    <row r="740" spans="1:10">
      <c r="A740" s="244">
        <v>4154</v>
      </c>
      <c r="B740" s="244" t="s">
        <v>5902</v>
      </c>
      <c r="C740" s="244">
        <v>4154</v>
      </c>
      <c r="D740" s="244" t="s">
        <v>8154</v>
      </c>
      <c r="E740" s="245">
        <v>41185</v>
      </c>
      <c r="F740" s="224">
        <f t="shared" si="24"/>
        <v>41216</v>
      </c>
      <c r="G740" s="246">
        <v>5771.3</v>
      </c>
      <c r="H740" s="244">
        <f>H739+1</f>
        <v>697</v>
      </c>
      <c r="I740" s="247" t="s">
        <v>454</v>
      </c>
      <c r="J740" s="244"/>
    </row>
    <row r="741" spans="1:10">
      <c r="A741" s="244">
        <v>4504</v>
      </c>
      <c r="B741" s="244" t="s">
        <v>5902</v>
      </c>
      <c r="C741" s="244">
        <v>4504</v>
      </c>
      <c r="D741" s="244" t="s">
        <v>8174</v>
      </c>
      <c r="E741" s="245">
        <v>41187</v>
      </c>
      <c r="F741" s="224">
        <f t="shared" si="24"/>
        <v>41218</v>
      </c>
      <c r="G741" s="246">
        <v>5771.3</v>
      </c>
      <c r="H741" s="244">
        <f>H740</f>
        <v>697</v>
      </c>
      <c r="I741" s="247" t="s">
        <v>454</v>
      </c>
      <c r="J741" s="244"/>
    </row>
    <row r="742" spans="1:10">
      <c r="A742" s="244">
        <v>4277</v>
      </c>
      <c r="B742" s="244" t="s">
        <v>2609</v>
      </c>
      <c r="C742" s="244">
        <v>4277</v>
      </c>
      <c r="D742" s="244" t="s">
        <v>8882</v>
      </c>
      <c r="E742" s="245">
        <v>41208</v>
      </c>
      <c r="F742" s="224">
        <f t="shared" si="24"/>
        <v>41239</v>
      </c>
      <c r="G742" s="246">
        <v>5771.3</v>
      </c>
      <c r="H742" s="244">
        <f>H741+1</f>
        <v>698</v>
      </c>
      <c r="I742" s="247" t="s">
        <v>454</v>
      </c>
      <c r="J742" s="244"/>
    </row>
    <row r="743" spans="1:10">
      <c r="A743" s="244">
        <v>4276</v>
      </c>
      <c r="B743" s="244" t="s">
        <v>2609</v>
      </c>
      <c r="C743" s="244">
        <v>4276</v>
      </c>
      <c r="D743" s="244" t="s">
        <v>8608</v>
      </c>
      <c r="E743" s="245">
        <v>41205</v>
      </c>
      <c r="F743" s="224">
        <f t="shared" si="24"/>
        <v>41236</v>
      </c>
      <c r="G743" s="246">
        <v>5771.3</v>
      </c>
      <c r="H743" s="244">
        <f>H742</f>
        <v>698</v>
      </c>
      <c r="I743" s="247" t="s">
        <v>454</v>
      </c>
      <c r="J743" s="244"/>
    </row>
    <row r="744" spans="1:10">
      <c r="A744" s="244">
        <v>4506</v>
      </c>
      <c r="B744" s="244" t="s">
        <v>2609</v>
      </c>
      <c r="C744" s="244">
        <v>4506</v>
      </c>
      <c r="D744" s="244" t="s">
        <v>8618</v>
      </c>
      <c r="E744" s="245">
        <v>41206</v>
      </c>
      <c r="F744" s="224">
        <f t="shared" si="24"/>
        <v>41237</v>
      </c>
      <c r="G744" s="246">
        <v>5771.3</v>
      </c>
      <c r="H744" s="244">
        <f>H743</f>
        <v>698</v>
      </c>
      <c r="I744" s="247" t="s">
        <v>454</v>
      </c>
      <c r="J744" s="244"/>
    </row>
    <row r="745" spans="1:10">
      <c r="A745" s="244">
        <v>4163</v>
      </c>
      <c r="B745" s="244" t="s">
        <v>1816</v>
      </c>
      <c r="C745" s="244">
        <v>4163</v>
      </c>
      <c r="D745" s="244" t="s">
        <v>8142</v>
      </c>
      <c r="E745" s="245">
        <v>41185</v>
      </c>
      <c r="F745" s="224">
        <f t="shared" si="24"/>
        <v>41216</v>
      </c>
      <c r="G745" s="246">
        <v>5771.3</v>
      </c>
      <c r="H745" s="244">
        <f>H744+1</f>
        <v>699</v>
      </c>
      <c r="I745" s="247" t="s">
        <v>454</v>
      </c>
      <c r="J745" s="244"/>
    </row>
    <row r="746" spans="1:10">
      <c r="A746" s="244">
        <v>4159</v>
      </c>
      <c r="B746" s="244" t="s">
        <v>1816</v>
      </c>
      <c r="C746" s="244">
        <v>4159</v>
      </c>
      <c r="D746" s="244" t="s">
        <v>8156</v>
      </c>
      <c r="E746" s="245">
        <v>41191</v>
      </c>
      <c r="F746" s="224">
        <f t="shared" si="24"/>
        <v>41222</v>
      </c>
      <c r="G746" s="246">
        <v>5771.3</v>
      </c>
      <c r="H746" s="244">
        <f>H745</f>
        <v>699</v>
      </c>
      <c r="I746" s="247" t="s">
        <v>454</v>
      </c>
      <c r="J746" s="244"/>
    </row>
    <row r="747" spans="1:10">
      <c r="A747" s="244">
        <v>4160</v>
      </c>
      <c r="B747" s="244" t="s">
        <v>1816</v>
      </c>
      <c r="C747" s="244">
        <v>4160</v>
      </c>
      <c r="D747" s="244" t="s">
        <v>8157</v>
      </c>
      <c r="E747" s="245">
        <v>41187</v>
      </c>
      <c r="F747" s="224">
        <f t="shared" si="24"/>
        <v>41218</v>
      </c>
      <c r="G747" s="246">
        <v>5771.3</v>
      </c>
      <c r="H747" s="244">
        <f>H746</f>
        <v>699</v>
      </c>
      <c r="I747" s="247" t="s">
        <v>454</v>
      </c>
      <c r="J747" s="244"/>
    </row>
    <row r="748" spans="1:10">
      <c r="A748" s="244">
        <v>4161</v>
      </c>
      <c r="B748" s="244" t="s">
        <v>1816</v>
      </c>
      <c r="C748" s="244">
        <v>4161</v>
      </c>
      <c r="D748" s="244" t="s">
        <v>8268</v>
      </c>
      <c r="E748" s="245">
        <v>41197</v>
      </c>
      <c r="F748" s="224">
        <f t="shared" si="24"/>
        <v>41228</v>
      </c>
      <c r="G748" s="246">
        <v>5771.3</v>
      </c>
      <c r="H748" s="244">
        <f>H747</f>
        <v>699</v>
      </c>
      <c r="I748" s="247" t="s">
        <v>454</v>
      </c>
      <c r="J748" s="244"/>
    </row>
    <row r="749" spans="1:10">
      <c r="A749" s="244">
        <v>4162</v>
      </c>
      <c r="B749" s="244" t="s">
        <v>1816</v>
      </c>
      <c r="C749" s="244">
        <v>4162</v>
      </c>
      <c r="D749" s="244" t="s">
        <v>8158</v>
      </c>
      <c r="E749" s="245">
        <v>41187</v>
      </c>
      <c r="F749" s="224">
        <f t="shared" si="24"/>
        <v>41218</v>
      </c>
      <c r="G749" s="246">
        <v>5771.3</v>
      </c>
      <c r="H749" s="244">
        <f>H748</f>
        <v>699</v>
      </c>
      <c r="I749" s="247" t="s">
        <v>454</v>
      </c>
      <c r="J749" s="244"/>
    </row>
    <row r="750" spans="1:10">
      <c r="A750" s="244">
        <v>4439</v>
      </c>
      <c r="B750" s="244" t="s">
        <v>7242</v>
      </c>
      <c r="C750" s="244">
        <v>4439</v>
      </c>
      <c r="D750" s="244" t="s">
        <v>8171</v>
      </c>
      <c r="E750" s="245">
        <v>41187</v>
      </c>
      <c r="F750" s="224">
        <f t="shared" si="24"/>
        <v>41218</v>
      </c>
      <c r="G750" s="246">
        <v>5771.3</v>
      </c>
      <c r="H750" s="244">
        <f>H749+1</f>
        <v>700</v>
      </c>
      <c r="I750" s="247" t="s">
        <v>454</v>
      </c>
      <c r="J750" s="244"/>
    </row>
    <row r="751" spans="1:10">
      <c r="A751" s="244">
        <v>4440</v>
      </c>
      <c r="B751" s="244" t="s">
        <v>7242</v>
      </c>
      <c r="C751" s="244">
        <v>4440</v>
      </c>
      <c r="D751" s="244" t="s">
        <v>8278</v>
      </c>
      <c r="E751" s="245">
        <v>41187</v>
      </c>
      <c r="F751" s="224">
        <f t="shared" si="24"/>
        <v>41218</v>
      </c>
      <c r="G751" s="246">
        <v>5771.3</v>
      </c>
      <c r="H751" s="244">
        <f>H750</f>
        <v>700</v>
      </c>
      <c r="I751" s="247" t="s">
        <v>454</v>
      </c>
      <c r="J751" s="244"/>
    </row>
    <row r="752" spans="1:10">
      <c r="A752" s="244">
        <v>4442</v>
      </c>
      <c r="B752" s="244" t="s">
        <v>7242</v>
      </c>
      <c r="C752" s="244">
        <v>4442</v>
      </c>
      <c r="D752" s="244" t="s">
        <v>8280</v>
      </c>
      <c r="E752" s="245">
        <v>41191</v>
      </c>
      <c r="F752" s="224">
        <f t="shared" si="24"/>
        <v>41222</v>
      </c>
      <c r="G752" s="246">
        <v>5771.3</v>
      </c>
      <c r="H752" s="244">
        <f>H751</f>
        <v>700</v>
      </c>
      <c r="I752" s="247" t="s">
        <v>454</v>
      </c>
      <c r="J752" s="244"/>
    </row>
    <row r="753" spans="1:10">
      <c r="A753" s="244">
        <v>3662</v>
      </c>
      <c r="B753" s="244" t="s">
        <v>3942</v>
      </c>
      <c r="C753" s="244">
        <v>3662</v>
      </c>
      <c r="D753" s="244" t="s">
        <v>8494</v>
      </c>
      <c r="E753" s="245">
        <v>41205</v>
      </c>
      <c r="F753" s="224">
        <f t="shared" si="24"/>
        <v>41236</v>
      </c>
      <c r="G753" s="246">
        <v>5771.3</v>
      </c>
      <c r="H753" s="244">
        <f>H752+1</f>
        <v>701</v>
      </c>
      <c r="I753" s="247" t="s">
        <v>454</v>
      </c>
      <c r="J753" s="244"/>
    </row>
    <row r="754" spans="1:10">
      <c r="A754" s="244">
        <v>4203</v>
      </c>
      <c r="B754" s="244" t="s">
        <v>164</v>
      </c>
      <c r="C754" s="244">
        <v>4203</v>
      </c>
      <c r="D754" s="244" t="s">
        <v>8415</v>
      </c>
      <c r="E754" s="245">
        <v>41192</v>
      </c>
      <c r="F754" s="224">
        <f t="shared" si="24"/>
        <v>41223</v>
      </c>
      <c r="G754" s="246">
        <v>5771.3</v>
      </c>
      <c r="H754" s="244">
        <f>H753+1</f>
        <v>702</v>
      </c>
      <c r="I754" s="247" t="s">
        <v>454</v>
      </c>
      <c r="J754" s="244"/>
    </row>
    <row r="755" spans="1:10">
      <c r="A755" s="244">
        <v>4199</v>
      </c>
      <c r="B755" s="244" t="s">
        <v>164</v>
      </c>
      <c r="C755" s="244">
        <v>4199</v>
      </c>
      <c r="D755" s="244" t="s">
        <v>7545</v>
      </c>
      <c r="E755" s="245">
        <v>41193</v>
      </c>
      <c r="F755" s="224">
        <f t="shared" si="24"/>
        <v>41224</v>
      </c>
      <c r="G755" s="246">
        <v>5771.3</v>
      </c>
      <c r="H755" s="244">
        <f>H754</f>
        <v>702</v>
      </c>
      <c r="I755" s="247" t="s">
        <v>454</v>
      </c>
      <c r="J755" s="244"/>
    </row>
    <row r="756" spans="1:10">
      <c r="A756" s="244">
        <v>4378</v>
      </c>
      <c r="B756" s="244" t="s">
        <v>6872</v>
      </c>
      <c r="C756" s="244">
        <v>4378</v>
      </c>
      <c r="D756" s="244" t="s">
        <v>8934</v>
      </c>
      <c r="E756" s="245">
        <v>41211</v>
      </c>
      <c r="F756" s="224">
        <f t="shared" si="24"/>
        <v>41242</v>
      </c>
      <c r="G756" s="246">
        <v>5771.3</v>
      </c>
      <c r="H756" s="244">
        <f>H755+1</f>
        <v>703</v>
      </c>
      <c r="I756" s="247" t="s">
        <v>454</v>
      </c>
      <c r="J756" s="244"/>
    </row>
    <row r="757" spans="1:10">
      <c r="A757" s="244">
        <v>4190</v>
      </c>
      <c r="B757" s="244" t="s">
        <v>6341</v>
      </c>
      <c r="C757" s="244">
        <v>4190</v>
      </c>
      <c r="D757" s="244" t="s">
        <v>8554</v>
      </c>
      <c r="E757" s="245">
        <v>41200</v>
      </c>
      <c r="F757" s="224">
        <f t="shared" si="24"/>
        <v>41231</v>
      </c>
      <c r="G757" s="246">
        <v>5771.3</v>
      </c>
      <c r="H757" s="244">
        <f>H756+1</f>
        <v>704</v>
      </c>
      <c r="I757" s="247" t="s">
        <v>454</v>
      </c>
      <c r="J757" s="244"/>
    </row>
    <row r="758" spans="1:10">
      <c r="A758" s="244">
        <v>4189</v>
      </c>
      <c r="B758" s="244" t="s">
        <v>6341</v>
      </c>
      <c r="C758" s="244">
        <v>4189</v>
      </c>
      <c r="D758" s="244" t="s">
        <v>8556</v>
      </c>
      <c r="E758" s="245">
        <v>41201</v>
      </c>
      <c r="F758" s="224">
        <f t="shared" si="24"/>
        <v>41232</v>
      </c>
      <c r="G758" s="246">
        <v>5771.3</v>
      </c>
      <c r="H758" s="244">
        <f>H757</f>
        <v>704</v>
      </c>
      <c r="I758" s="247" t="s">
        <v>454</v>
      </c>
      <c r="J758" s="244"/>
    </row>
    <row r="759" spans="1:10">
      <c r="A759" s="244">
        <v>4188</v>
      </c>
      <c r="B759" s="244" t="s">
        <v>6341</v>
      </c>
      <c r="C759" s="244">
        <v>4188</v>
      </c>
      <c r="D759" s="244" t="s">
        <v>17899</v>
      </c>
      <c r="E759" s="245">
        <v>41198</v>
      </c>
      <c r="F759" s="224">
        <f t="shared" si="24"/>
        <v>41229</v>
      </c>
      <c r="G759" s="246">
        <v>5771.3</v>
      </c>
      <c r="H759" s="244">
        <f>H758</f>
        <v>704</v>
      </c>
      <c r="I759" s="247" t="s">
        <v>454</v>
      </c>
      <c r="J759" s="244"/>
    </row>
    <row r="760" spans="1:10">
      <c r="A760" s="244">
        <v>4187</v>
      </c>
      <c r="B760" s="244" t="s">
        <v>6341</v>
      </c>
      <c r="C760" s="244">
        <v>4187</v>
      </c>
      <c r="D760" s="244" t="s">
        <v>8558</v>
      </c>
      <c r="E760" s="245">
        <v>41204</v>
      </c>
      <c r="F760" s="224">
        <f t="shared" si="24"/>
        <v>41235</v>
      </c>
      <c r="G760" s="246">
        <v>5771.3</v>
      </c>
      <c r="H760" s="244">
        <f>H759</f>
        <v>704</v>
      </c>
      <c r="I760" s="247" t="s">
        <v>454</v>
      </c>
      <c r="J760" s="244"/>
    </row>
    <row r="761" spans="1:10">
      <c r="A761" s="244">
        <v>4186</v>
      </c>
      <c r="B761" s="244" t="s">
        <v>6341</v>
      </c>
      <c r="C761" s="244">
        <v>4186</v>
      </c>
      <c r="D761" s="244" t="s">
        <v>8495</v>
      </c>
      <c r="E761" s="245">
        <v>41199</v>
      </c>
      <c r="F761" s="224">
        <f t="shared" si="24"/>
        <v>41230</v>
      </c>
      <c r="G761" s="246">
        <v>5771.3</v>
      </c>
      <c r="H761" s="244">
        <f>H760</f>
        <v>704</v>
      </c>
      <c r="I761" s="247" t="s">
        <v>454</v>
      </c>
      <c r="J761" s="244"/>
    </row>
    <row r="762" spans="1:10">
      <c r="A762" s="244">
        <v>4091</v>
      </c>
      <c r="B762" s="244" t="s">
        <v>1066</v>
      </c>
      <c r="C762" s="244">
        <v>4091</v>
      </c>
      <c r="D762" s="244" t="s">
        <v>8877</v>
      </c>
      <c r="E762" s="245">
        <v>41206</v>
      </c>
      <c r="F762" s="224">
        <f t="shared" si="24"/>
        <v>41237</v>
      </c>
      <c r="G762" s="246">
        <v>5771.3</v>
      </c>
      <c r="H762" s="244">
        <f>H761+1</f>
        <v>705</v>
      </c>
      <c r="I762" s="247" t="s">
        <v>454</v>
      </c>
      <c r="J762" s="244"/>
    </row>
    <row r="763" spans="1:10">
      <c r="A763" s="244">
        <v>3995</v>
      </c>
      <c r="B763" s="244" t="s">
        <v>1661</v>
      </c>
      <c r="C763" s="244">
        <v>3995</v>
      </c>
      <c r="D763" s="244" t="s">
        <v>8869</v>
      </c>
      <c r="E763" s="245">
        <v>41208</v>
      </c>
      <c r="F763" s="224">
        <f t="shared" si="24"/>
        <v>41239</v>
      </c>
      <c r="G763" s="246">
        <v>5771.3</v>
      </c>
      <c r="H763" s="244">
        <f>H762+1</f>
        <v>706</v>
      </c>
      <c r="I763" s="247" t="s">
        <v>454</v>
      </c>
      <c r="J763" s="244"/>
    </row>
    <row r="764" spans="1:10">
      <c r="A764" s="244">
        <v>3996</v>
      </c>
      <c r="B764" s="244" t="s">
        <v>1661</v>
      </c>
      <c r="C764" s="244">
        <v>3996</v>
      </c>
      <c r="D764" s="244" t="s">
        <v>8871</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8604</v>
      </c>
      <c r="E765" s="245">
        <v>41205</v>
      </c>
      <c r="F765" s="224">
        <f t="shared" si="24"/>
        <v>41236</v>
      </c>
      <c r="G765" s="246">
        <v>5771.3</v>
      </c>
      <c r="H765" s="244">
        <f t="shared" si="25"/>
        <v>706</v>
      </c>
      <c r="I765" s="247" t="s">
        <v>454</v>
      </c>
      <c r="J765" s="244"/>
    </row>
    <row r="766" spans="1:10">
      <c r="A766" s="244">
        <v>4008</v>
      </c>
      <c r="B766" s="244" t="s">
        <v>1661</v>
      </c>
      <c r="C766" s="244">
        <v>4008</v>
      </c>
      <c r="D766" s="244" t="s">
        <v>8875</v>
      </c>
      <c r="E766" s="245">
        <v>41206</v>
      </c>
      <c r="F766" s="224">
        <f t="shared" si="24"/>
        <v>41237</v>
      </c>
      <c r="G766" s="246">
        <v>5771.3</v>
      </c>
      <c r="H766" s="244">
        <f t="shared" si="25"/>
        <v>706</v>
      </c>
      <c r="I766" s="247" t="s">
        <v>454</v>
      </c>
      <c r="J766" s="244"/>
    </row>
    <row r="767" spans="1:10">
      <c r="A767" s="244">
        <v>4012</v>
      </c>
      <c r="B767" s="244" t="s">
        <v>1661</v>
      </c>
      <c r="C767" s="244">
        <v>4012</v>
      </c>
      <c r="D767" s="244" t="s">
        <v>8915</v>
      </c>
      <c r="E767" s="245">
        <v>41211</v>
      </c>
      <c r="F767" s="224">
        <f t="shared" si="24"/>
        <v>41242</v>
      </c>
      <c r="G767" s="246">
        <v>5771.3</v>
      </c>
      <c r="H767" s="244">
        <f t="shared" si="25"/>
        <v>706</v>
      </c>
      <c r="I767" s="247" t="s">
        <v>454</v>
      </c>
      <c r="J767" s="244"/>
    </row>
    <row r="768" spans="1:10">
      <c r="A768" s="244">
        <v>4013</v>
      </c>
      <c r="B768" s="244" t="s">
        <v>1661</v>
      </c>
      <c r="C768" s="244">
        <v>4013</v>
      </c>
      <c r="D768" s="244" t="s">
        <v>8606</v>
      </c>
      <c r="E768" s="245">
        <v>41206</v>
      </c>
      <c r="F768" s="224">
        <f t="shared" si="24"/>
        <v>41237</v>
      </c>
      <c r="G768" s="246">
        <v>5771.3</v>
      </c>
      <c r="H768" s="244">
        <f t="shared" si="25"/>
        <v>706</v>
      </c>
      <c r="I768" s="247" t="s">
        <v>454</v>
      </c>
      <c r="J768" s="244"/>
    </row>
    <row r="769" spans="1:10">
      <c r="A769" s="244">
        <v>4015</v>
      </c>
      <c r="B769" s="244" t="s">
        <v>1661</v>
      </c>
      <c r="C769" s="244">
        <v>4015</v>
      </c>
      <c r="D769" s="244" t="s">
        <v>8635</v>
      </c>
      <c r="E769" s="245">
        <v>41208</v>
      </c>
      <c r="F769" s="224">
        <f t="shared" si="24"/>
        <v>41239</v>
      </c>
      <c r="G769" s="246">
        <v>5771.3</v>
      </c>
      <c r="H769" s="244">
        <f t="shared" si="25"/>
        <v>706</v>
      </c>
      <c r="I769" s="247" t="s">
        <v>454</v>
      </c>
      <c r="J769" s="244"/>
    </row>
    <row r="770" spans="1:10">
      <c r="A770" s="244">
        <v>4017</v>
      </c>
      <c r="B770" s="244" t="s">
        <v>1661</v>
      </c>
      <c r="C770" s="244">
        <v>4017</v>
      </c>
      <c r="D770" s="244" t="s">
        <v>7573</v>
      </c>
      <c r="E770" s="245">
        <v>41190</v>
      </c>
      <c r="F770" s="224">
        <f t="shared" si="24"/>
        <v>41221</v>
      </c>
      <c r="G770" s="246">
        <v>5771.3</v>
      </c>
      <c r="H770" s="244">
        <f t="shared" si="25"/>
        <v>706</v>
      </c>
      <c r="I770" s="247" t="s">
        <v>454</v>
      </c>
      <c r="J770" s="244"/>
    </row>
    <row r="771" spans="1:10">
      <c r="A771" s="244">
        <v>4282</v>
      </c>
      <c r="B771" s="244" t="s">
        <v>2446</v>
      </c>
      <c r="C771" s="244">
        <v>4282</v>
      </c>
      <c r="D771" s="244" t="s">
        <v>7854</v>
      </c>
      <c r="E771" s="245">
        <v>41186</v>
      </c>
      <c r="F771" s="224">
        <f t="shared" si="24"/>
        <v>41217</v>
      </c>
      <c r="G771" s="246">
        <v>5771.3</v>
      </c>
      <c r="H771" s="244">
        <f>H770+1</f>
        <v>707</v>
      </c>
      <c r="I771" s="247" t="s">
        <v>454</v>
      </c>
      <c r="J771" s="244"/>
    </row>
    <row r="772" spans="1:10">
      <c r="A772" s="244">
        <v>4281</v>
      </c>
      <c r="B772" s="244" t="s">
        <v>2446</v>
      </c>
      <c r="C772" s="244">
        <v>4281</v>
      </c>
      <c r="D772" s="244" t="s">
        <v>7985</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7989</v>
      </c>
      <c r="E773" s="245">
        <v>41183</v>
      </c>
      <c r="F773" s="224">
        <f t="shared" si="26"/>
        <v>41214</v>
      </c>
      <c r="G773" s="246">
        <v>5771.3</v>
      </c>
      <c r="H773" s="244">
        <f>H772</f>
        <v>707</v>
      </c>
      <c r="I773" s="247" t="s">
        <v>454</v>
      </c>
      <c r="J773" s="244"/>
    </row>
    <row r="774" spans="1:10">
      <c r="A774" s="244">
        <v>3520</v>
      </c>
      <c r="B774" s="244" t="s">
        <v>2828</v>
      </c>
      <c r="C774" s="244">
        <v>3520</v>
      </c>
      <c r="D774" s="244" t="s">
        <v>8923</v>
      </c>
      <c r="E774" s="245">
        <v>41212</v>
      </c>
      <c r="F774" s="224">
        <f t="shared" si="26"/>
        <v>41243</v>
      </c>
      <c r="G774" s="246">
        <v>5771.3</v>
      </c>
      <c r="H774" s="244">
        <f>H773+1</f>
        <v>708</v>
      </c>
      <c r="I774" s="247" t="s">
        <v>454</v>
      </c>
      <c r="J774" s="244"/>
    </row>
    <row r="775" spans="1:10">
      <c r="A775" s="244">
        <v>3522</v>
      </c>
      <c r="B775" s="244" t="s">
        <v>2828</v>
      </c>
      <c r="C775" s="244">
        <v>3522</v>
      </c>
      <c r="D775" s="244" t="s">
        <v>8864</v>
      </c>
      <c r="E775" s="245">
        <v>41211</v>
      </c>
      <c r="F775" s="224">
        <f t="shared" si="26"/>
        <v>41242</v>
      </c>
      <c r="G775" s="246">
        <v>5771.3</v>
      </c>
      <c r="H775" s="244">
        <f>H774</f>
        <v>708</v>
      </c>
      <c r="I775" s="247" t="s">
        <v>454</v>
      </c>
      <c r="J775" s="244"/>
    </row>
    <row r="776" spans="1:10">
      <c r="A776" s="244">
        <v>3525</v>
      </c>
      <c r="B776" s="244" t="s">
        <v>2828</v>
      </c>
      <c r="C776" s="244">
        <v>3525</v>
      </c>
      <c r="D776" s="244" t="s">
        <v>8925</v>
      </c>
      <c r="E776" s="245">
        <v>41212</v>
      </c>
      <c r="F776" s="224">
        <f t="shared" si="26"/>
        <v>41243</v>
      </c>
      <c r="G776" s="246">
        <v>5771.3</v>
      </c>
      <c r="H776" s="244">
        <f>H775</f>
        <v>708</v>
      </c>
      <c r="I776" s="247" t="s">
        <v>454</v>
      </c>
      <c r="J776" s="244"/>
    </row>
    <row r="777" spans="1:10">
      <c r="A777" s="244">
        <v>4567</v>
      </c>
      <c r="B777" s="244" t="s">
        <v>7962</v>
      </c>
      <c r="C777" s="244">
        <v>4567</v>
      </c>
      <c r="D777" s="244" t="s">
        <v>8896</v>
      </c>
      <c r="E777" s="245">
        <v>41207</v>
      </c>
      <c r="F777" s="224">
        <f t="shared" si="26"/>
        <v>41238</v>
      </c>
      <c r="G777" s="246">
        <v>5771.3</v>
      </c>
      <c r="H777" s="244">
        <f>H776+1</f>
        <v>709</v>
      </c>
      <c r="I777" s="247" t="s">
        <v>454</v>
      </c>
      <c r="J777" s="244"/>
    </row>
    <row r="778" spans="1:10">
      <c r="A778" s="244">
        <v>4568</v>
      </c>
      <c r="B778" s="244" t="s">
        <v>7962</v>
      </c>
      <c r="C778" s="244">
        <v>4568</v>
      </c>
      <c r="D778" s="244" t="s">
        <v>8640</v>
      </c>
      <c r="E778" s="245">
        <v>41206</v>
      </c>
      <c r="F778" s="224">
        <f t="shared" si="26"/>
        <v>41237</v>
      </c>
      <c r="G778" s="246">
        <v>5771.3</v>
      </c>
      <c r="H778" s="244">
        <f>H777</f>
        <v>709</v>
      </c>
      <c r="I778" s="247" t="s">
        <v>454</v>
      </c>
      <c r="J778" s="244"/>
    </row>
    <row r="779" spans="1:10">
      <c r="A779" s="244">
        <v>4569</v>
      </c>
      <c r="B779" s="244" t="s">
        <v>7962</v>
      </c>
      <c r="C779" s="244">
        <v>4569</v>
      </c>
      <c r="D779" s="244" t="s">
        <v>8620</v>
      </c>
      <c r="E779" s="245">
        <v>41206</v>
      </c>
      <c r="F779" s="224">
        <f t="shared" si="26"/>
        <v>41237</v>
      </c>
      <c r="G779" s="246">
        <v>5771.3</v>
      </c>
      <c r="H779" s="244">
        <f>H778</f>
        <v>709</v>
      </c>
      <c r="I779" s="247" t="s">
        <v>454</v>
      </c>
      <c r="J779" s="244"/>
    </row>
    <row r="780" spans="1:10">
      <c r="A780" s="244">
        <v>4570</v>
      </c>
      <c r="B780" s="244" t="s">
        <v>7962</v>
      </c>
      <c r="C780" s="244">
        <v>4570</v>
      </c>
      <c r="D780" s="244" t="s">
        <v>8898</v>
      </c>
      <c r="E780" s="245">
        <v>41207</v>
      </c>
      <c r="F780" s="224">
        <f t="shared" si="26"/>
        <v>41238</v>
      </c>
      <c r="G780" s="246">
        <v>5771.3</v>
      </c>
      <c r="H780" s="244">
        <f>H779</f>
        <v>709</v>
      </c>
      <c r="I780" s="247" t="s">
        <v>454</v>
      </c>
      <c r="J780" s="244"/>
    </row>
    <row r="781" spans="1:10">
      <c r="A781" s="244">
        <v>4571</v>
      </c>
      <c r="B781" s="244" t="s">
        <v>7962</v>
      </c>
      <c r="C781" s="244">
        <v>4571</v>
      </c>
      <c r="D781" s="244" t="s">
        <v>8622</v>
      </c>
      <c r="E781" s="245">
        <v>41205</v>
      </c>
      <c r="F781" s="224">
        <f t="shared" si="26"/>
        <v>41236</v>
      </c>
      <c r="G781" s="246">
        <v>5771.3</v>
      </c>
      <c r="H781" s="244">
        <f>H780</f>
        <v>709</v>
      </c>
      <c r="I781" s="247" t="s">
        <v>454</v>
      </c>
      <c r="J781" s="244"/>
    </row>
    <row r="782" spans="1:10">
      <c r="A782" s="244">
        <v>3764</v>
      </c>
      <c r="B782" s="244" t="s">
        <v>3438</v>
      </c>
      <c r="C782" s="244">
        <v>3764</v>
      </c>
      <c r="D782" s="244" t="s">
        <v>8407</v>
      </c>
      <c r="E782" s="245">
        <v>41205</v>
      </c>
      <c r="F782" s="224">
        <f t="shared" si="26"/>
        <v>41236</v>
      </c>
      <c r="G782" s="246">
        <v>5771.3</v>
      </c>
      <c r="H782" s="244">
        <f>H781+1</f>
        <v>710</v>
      </c>
      <c r="I782" s="247" t="s">
        <v>454</v>
      </c>
      <c r="J782" s="244"/>
    </row>
    <row r="783" spans="1:10">
      <c r="A783" s="244">
        <v>3889</v>
      </c>
      <c r="B783" s="244" t="s">
        <v>165</v>
      </c>
      <c r="C783" s="244">
        <v>3889</v>
      </c>
      <c r="D783" s="244" t="s">
        <v>8260</v>
      </c>
      <c r="E783" s="245">
        <v>41191</v>
      </c>
      <c r="F783" s="224">
        <f t="shared" si="26"/>
        <v>41222</v>
      </c>
      <c r="G783" s="246">
        <v>5771.3</v>
      </c>
      <c r="H783" s="244">
        <f>H782+1</f>
        <v>711</v>
      </c>
      <c r="I783" s="247" t="s">
        <v>454</v>
      </c>
      <c r="J783" s="244"/>
    </row>
    <row r="784" spans="1:10">
      <c r="A784" s="244">
        <v>4246</v>
      </c>
      <c r="B784" s="244" t="s">
        <v>6549</v>
      </c>
      <c r="C784" s="244">
        <v>4246</v>
      </c>
      <c r="D784" s="244" t="s">
        <v>7603</v>
      </c>
      <c r="E784" s="245">
        <v>41183</v>
      </c>
      <c r="F784" s="224">
        <f t="shared" si="26"/>
        <v>41214</v>
      </c>
      <c r="G784" s="246">
        <v>5771.3</v>
      </c>
      <c r="H784" s="244">
        <f>H783+1</f>
        <v>712</v>
      </c>
      <c r="I784" s="247" t="s">
        <v>454</v>
      </c>
      <c r="J784" s="244"/>
    </row>
    <row r="785" spans="1:10">
      <c r="A785" s="244">
        <v>4455</v>
      </c>
      <c r="B785" s="244" t="s">
        <v>7446</v>
      </c>
      <c r="C785" s="244">
        <v>4455</v>
      </c>
      <c r="D785" s="244" t="s">
        <v>8424</v>
      </c>
      <c r="E785" s="245">
        <v>41205</v>
      </c>
      <c r="F785" s="224">
        <f t="shared" si="26"/>
        <v>41236</v>
      </c>
      <c r="G785" s="246">
        <v>5771.3</v>
      </c>
      <c r="H785" s="244">
        <f>H784+1</f>
        <v>713</v>
      </c>
      <c r="I785" s="247" t="s">
        <v>454</v>
      </c>
      <c r="J785" s="244"/>
    </row>
    <row r="786" spans="1:10">
      <c r="A786" s="244">
        <v>4456</v>
      </c>
      <c r="B786" s="244" t="s">
        <v>7446</v>
      </c>
      <c r="C786" s="244">
        <v>4456</v>
      </c>
      <c r="D786" s="244" t="s">
        <v>8486</v>
      </c>
      <c r="E786" s="245">
        <v>41198</v>
      </c>
      <c r="F786" s="224">
        <f t="shared" si="26"/>
        <v>41229</v>
      </c>
      <c r="G786" s="246">
        <v>5771.3</v>
      </c>
      <c r="H786" s="244">
        <f t="shared" ref="H786:H791" si="27">H785</f>
        <v>713</v>
      </c>
      <c r="I786" s="247" t="s">
        <v>454</v>
      </c>
      <c r="J786" s="244"/>
    </row>
    <row r="787" spans="1:10">
      <c r="A787" s="244">
        <v>4454</v>
      </c>
      <c r="B787" s="244" t="s">
        <v>7446</v>
      </c>
      <c r="C787" s="244">
        <v>4454</v>
      </c>
      <c r="D787" s="244" t="s">
        <v>8455</v>
      </c>
      <c r="E787" s="245">
        <v>41205</v>
      </c>
      <c r="F787" s="224">
        <f t="shared" si="26"/>
        <v>41236</v>
      </c>
      <c r="G787" s="246">
        <v>5771.3</v>
      </c>
      <c r="H787" s="244">
        <f t="shared" si="27"/>
        <v>713</v>
      </c>
      <c r="I787" s="247" t="s">
        <v>454</v>
      </c>
      <c r="J787" s="244"/>
    </row>
    <row r="788" spans="1:10">
      <c r="A788" s="244">
        <v>4453</v>
      </c>
      <c r="B788" s="244" t="s">
        <v>7446</v>
      </c>
      <c r="C788" s="244">
        <v>4453</v>
      </c>
      <c r="D788" s="244" t="s">
        <v>8425</v>
      </c>
      <c r="E788" s="245">
        <v>41205</v>
      </c>
      <c r="F788" s="224">
        <f t="shared" si="26"/>
        <v>41236</v>
      </c>
      <c r="G788" s="246">
        <v>5771.3</v>
      </c>
      <c r="H788" s="244">
        <f t="shared" si="27"/>
        <v>713</v>
      </c>
      <c r="I788" s="247" t="s">
        <v>454</v>
      </c>
      <c r="J788" s="244"/>
    </row>
    <row r="789" spans="1:10">
      <c r="A789" s="244">
        <v>4452</v>
      </c>
      <c r="B789" s="244" t="s">
        <v>7446</v>
      </c>
      <c r="C789" s="244">
        <v>4452</v>
      </c>
      <c r="D789" s="244" t="s">
        <v>8426</v>
      </c>
      <c r="E789" s="245">
        <v>41198</v>
      </c>
      <c r="F789" s="224">
        <f t="shared" si="26"/>
        <v>41229</v>
      </c>
      <c r="G789" s="246">
        <v>5771.3</v>
      </c>
      <c r="H789" s="244">
        <f t="shared" si="27"/>
        <v>713</v>
      </c>
      <c r="I789" s="247" t="s">
        <v>454</v>
      </c>
      <c r="J789" s="244"/>
    </row>
    <row r="790" spans="1:10">
      <c r="A790" s="244">
        <v>4451</v>
      </c>
      <c r="B790" s="244" t="s">
        <v>7446</v>
      </c>
      <c r="C790" s="244">
        <v>4451</v>
      </c>
      <c r="D790" s="244" t="s">
        <v>8427</v>
      </c>
      <c r="E790" s="245">
        <v>41193</v>
      </c>
      <c r="F790" s="224">
        <f t="shared" si="26"/>
        <v>41224</v>
      </c>
      <c r="G790" s="246">
        <v>5771.3</v>
      </c>
      <c r="H790" s="244">
        <f t="shared" si="27"/>
        <v>713</v>
      </c>
      <c r="I790" s="247" t="s">
        <v>454</v>
      </c>
      <c r="J790" s="244"/>
    </row>
    <row r="791" spans="1:10">
      <c r="A791" s="244">
        <v>4450</v>
      </c>
      <c r="B791" s="244" t="s">
        <v>7446</v>
      </c>
      <c r="C791" s="244">
        <v>4450</v>
      </c>
      <c r="D791" s="244" t="s">
        <v>8489</v>
      </c>
      <c r="E791" s="245">
        <v>41198</v>
      </c>
      <c r="F791" s="224">
        <f t="shared" si="26"/>
        <v>41229</v>
      </c>
      <c r="G791" s="246">
        <v>5771.3</v>
      </c>
      <c r="H791" s="244">
        <f t="shared" si="27"/>
        <v>713</v>
      </c>
      <c r="I791" s="247" t="s">
        <v>454</v>
      </c>
      <c r="J791" s="244"/>
    </row>
    <row r="792" spans="1:10">
      <c r="A792" s="244">
        <v>3882</v>
      </c>
      <c r="B792" s="244" t="s">
        <v>4752</v>
      </c>
      <c r="C792" s="244">
        <v>3882</v>
      </c>
      <c r="D792" s="244" t="s">
        <v>8132</v>
      </c>
      <c r="E792" s="245">
        <v>41187</v>
      </c>
      <c r="F792" s="224">
        <f t="shared" si="26"/>
        <v>41218</v>
      </c>
      <c r="G792" s="246">
        <v>5771.3</v>
      </c>
      <c r="H792" s="244">
        <f>H791+1</f>
        <v>714</v>
      </c>
      <c r="I792" s="247" t="s">
        <v>454</v>
      </c>
      <c r="J792" s="244"/>
    </row>
    <row r="793" spans="1:10">
      <c r="A793" s="244">
        <v>4215</v>
      </c>
      <c r="B793" s="244" t="s">
        <v>4752</v>
      </c>
      <c r="C793" s="244">
        <v>4215</v>
      </c>
      <c r="D793" s="244" t="s">
        <v>8162</v>
      </c>
      <c r="E793" s="245">
        <v>41186</v>
      </c>
      <c r="F793" s="224">
        <f t="shared" si="26"/>
        <v>41217</v>
      </c>
      <c r="G793" s="246">
        <v>5771.3</v>
      </c>
      <c r="H793" s="244">
        <f>H792</f>
        <v>714</v>
      </c>
      <c r="I793" s="247" t="s">
        <v>454</v>
      </c>
      <c r="J793" s="244"/>
    </row>
    <row r="794" spans="1:10">
      <c r="A794" s="244">
        <v>4217</v>
      </c>
      <c r="B794" s="244" t="s">
        <v>4752</v>
      </c>
      <c r="C794" s="244">
        <v>4217</v>
      </c>
      <c r="D794" s="244" t="s">
        <v>17965</v>
      </c>
      <c r="E794" s="245">
        <v>41187</v>
      </c>
      <c r="F794" s="224">
        <f t="shared" si="26"/>
        <v>41218</v>
      </c>
      <c r="G794" s="246">
        <v>5771.3</v>
      </c>
      <c r="H794" s="244">
        <f>H793</f>
        <v>714</v>
      </c>
      <c r="I794" s="247" t="s">
        <v>454</v>
      </c>
      <c r="J794" s="244"/>
    </row>
    <row r="795" spans="1:10">
      <c r="A795" s="244">
        <v>4216</v>
      </c>
      <c r="B795" s="244" t="s">
        <v>4752</v>
      </c>
      <c r="C795" s="244">
        <v>4216</v>
      </c>
      <c r="D795" s="244" t="s">
        <v>8164</v>
      </c>
      <c r="E795" s="245">
        <v>41186</v>
      </c>
      <c r="F795" s="224">
        <f t="shared" si="26"/>
        <v>41217</v>
      </c>
      <c r="G795" s="246">
        <v>5771.3</v>
      </c>
      <c r="H795" s="244">
        <f>H794</f>
        <v>714</v>
      </c>
      <c r="I795" s="247" t="s">
        <v>454</v>
      </c>
      <c r="J795" s="244"/>
    </row>
    <row r="796" spans="1:10">
      <c r="A796" s="244">
        <v>4213</v>
      </c>
      <c r="B796" s="244" t="s">
        <v>4752</v>
      </c>
      <c r="C796" s="244">
        <v>4213</v>
      </c>
      <c r="D796" s="244" t="s">
        <v>8166</v>
      </c>
      <c r="E796" s="245">
        <v>41187</v>
      </c>
      <c r="F796" s="224">
        <f t="shared" si="26"/>
        <v>41218</v>
      </c>
      <c r="G796" s="246">
        <v>5771.3</v>
      </c>
      <c r="H796" s="244">
        <f>H795</f>
        <v>714</v>
      </c>
      <c r="I796" s="247" t="s">
        <v>454</v>
      </c>
      <c r="J796" s="244"/>
    </row>
    <row r="797" spans="1:10">
      <c r="A797" s="244">
        <v>4396</v>
      </c>
      <c r="B797" s="244" t="s">
        <v>1918</v>
      </c>
      <c r="C797" s="244">
        <v>4396</v>
      </c>
      <c r="D797" s="244" t="s">
        <v>8568</v>
      </c>
      <c r="E797" s="245">
        <v>41200</v>
      </c>
      <c r="F797" s="224">
        <f t="shared" si="26"/>
        <v>41231</v>
      </c>
      <c r="G797" s="246">
        <v>5771.3</v>
      </c>
      <c r="H797" s="244">
        <f>H796+1</f>
        <v>715</v>
      </c>
      <c r="I797" s="247" t="s">
        <v>454</v>
      </c>
      <c r="J797" s="244"/>
    </row>
    <row r="798" spans="1:10">
      <c r="A798" s="244">
        <v>4393</v>
      </c>
      <c r="B798" s="244" t="s">
        <v>1918</v>
      </c>
      <c r="C798" s="244">
        <v>4393</v>
      </c>
      <c r="D798" s="244" t="s">
        <v>8422</v>
      </c>
      <c r="E798" s="245">
        <v>41205</v>
      </c>
      <c r="F798" s="224">
        <f t="shared" si="26"/>
        <v>41236</v>
      </c>
      <c r="G798" s="246">
        <v>5771.3</v>
      </c>
      <c r="H798" s="244">
        <f>H797</f>
        <v>715</v>
      </c>
      <c r="I798" s="247" t="s">
        <v>454</v>
      </c>
      <c r="J798" s="244"/>
    </row>
    <row r="799" spans="1:10">
      <c r="A799" s="244">
        <v>4392</v>
      </c>
      <c r="B799" s="244" t="s">
        <v>1918</v>
      </c>
      <c r="C799" s="244">
        <v>4392</v>
      </c>
      <c r="D799" s="244" t="s">
        <v>8423</v>
      </c>
      <c r="E799" s="245">
        <v>41200</v>
      </c>
      <c r="F799" s="224">
        <f t="shared" si="26"/>
        <v>41231</v>
      </c>
      <c r="G799" s="246">
        <v>5771.3</v>
      </c>
      <c r="H799" s="244">
        <f>H798</f>
        <v>715</v>
      </c>
      <c r="I799" s="247" t="s">
        <v>454</v>
      </c>
      <c r="J799" s="244"/>
    </row>
    <row r="800" spans="1:10">
      <c r="A800" s="244">
        <v>4126</v>
      </c>
      <c r="B800" s="244" t="s">
        <v>4750</v>
      </c>
      <c r="C800" s="244">
        <v>4126</v>
      </c>
      <c r="D800" s="244" t="s">
        <v>8137</v>
      </c>
      <c r="E800" s="245">
        <v>41186</v>
      </c>
      <c r="F800" s="224">
        <f t="shared" si="26"/>
        <v>41217</v>
      </c>
      <c r="G800" s="246">
        <v>5771.3</v>
      </c>
      <c r="H800" s="244">
        <f>H799+1</f>
        <v>716</v>
      </c>
      <c r="I800" s="247" t="s">
        <v>454</v>
      </c>
      <c r="J800" s="244"/>
    </row>
    <row r="801" spans="1:10">
      <c r="A801" s="244">
        <v>4121</v>
      </c>
      <c r="B801" s="244" t="s">
        <v>4750</v>
      </c>
      <c r="C801" s="244">
        <v>4121</v>
      </c>
      <c r="D801" s="244" t="s">
        <v>8138</v>
      </c>
      <c r="E801" s="245">
        <v>41185</v>
      </c>
      <c r="F801" s="224">
        <f t="shared" si="26"/>
        <v>41216</v>
      </c>
      <c r="G801" s="246">
        <v>5771.3</v>
      </c>
      <c r="H801" s="244">
        <f>H800</f>
        <v>716</v>
      </c>
      <c r="I801" s="247" t="s">
        <v>454</v>
      </c>
      <c r="J801" s="244"/>
    </row>
    <row r="802" spans="1:10">
      <c r="A802" s="244">
        <v>4120</v>
      </c>
      <c r="B802" s="244" t="s">
        <v>4750</v>
      </c>
      <c r="C802" s="244">
        <v>4120</v>
      </c>
      <c r="D802" s="244" t="s">
        <v>8140</v>
      </c>
      <c r="E802" s="245">
        <v>41185</v>
      </c>
      <c r="F802" s="224">
        <f t="shared" si="26"/>
        <v>41216</v>
      </c>
      <c r="G802" s="246">
        <v>5771.3</v>
      </c>
      <c r="H802" s="244">
        <f>H801</f>
        <v>716</v>
      </c>
      <c r="I802" s="247" t="s">
        <v>454</v>
      </c>
      <c r="J802" s="244"/>
    </row>
    <row r="803" spans="1:10">
      <c r="A803" s="244" t="s">
        <v>2030</v>
      </c>
      <c r="B803" s="244" t="s">
        <v>2043</v>
      </c>
      <c r="C803" s="244">
        <v>945</v>
      </c>
      <c r="D803" s="244" t="s">
        <v>8550</v>
      </c>
      <c r="E803" s="245">
        <v>41200</v>
      </c>
      <c r="F803" s="224">
        <f t="shared" si="26"/>
        <v>41231</v>
      </c>
      <c r="G803" s="246">
        <v>5771.3</v>
      </c>
      <c r="H803" s="244">
        <f>H802+1</f>
        <v>717</v>
      </c>
      <c r="I803" s="247" t="s">
        <v>454</v>
      </c>
      <c r="J803" s="244"/>
    </row>
    <row r="804" spans="1:10">
      <c r="A804" s="244">
        <v>3969</v>
      </c>
      <c r="B804" s="244" t="s">
        <v>169</v>
      </c>
      <c r="C804" s="244">
        <v>3969</v>
      </c>
      <c r="D804" s="244" t="s">
        <v>8410</v>
      </c>
      <c r="E804" s="245">
        <v>41197</v>
      </c>
      <c r="F804" s="224">
        <f t="shared" si="26"/>
        <v>41228</v>
      </c>
      <c r="G804" s="246">
        <v>5771.3</v>
      </c>
      <c r="H804" s="244">
        <f>H803+1</f>
        <v>718</v>
      </c>
      <c r="I804" s="247" t="s">
        <v>454</v>
      </c>
      <c r="J804" s="244"/>
    </row>
    <row r="805" spans="1:10">
      <c r="A805" s="244">
        <v>5155</v>
      </c>
      <c r="B805" s="244" t="s">
        <v>7994</v>
      </c>
      <c r="C805" s="244">
        <v>5155</v>
      </c>
      <c r="D805" s="244" t="s">
        <v>8642</v>
      </c>
      <c r="E805" s="245">
        <v>41208</v>
      </c>
      <c r="F805" s="224">
        <f t="shared" si="26"/>
        <v>41239</v>
      </c>
      <c r="G805" s="246">
        <v>5771.3</v>
      </c>
      <c r="H805" s="244">
        <f>H804+1</f>
        <v>719</v>
      </c>
      <c r="I805" s="247" t="s">
        <v>613</v>
      </c>
      <c r="J805" s="244"/>
    </row>
    <row r="806" spans="1:10">
      <c r="A806" s="244">
        <v>5156</v>
      </c>
      <c r="B806" s="244" t="s">
        <v>7994</v>
      </c>
      <c r="C806" s="244">
        <v>5156</v>
      </c>
      <c r="D806" s="244" t="s">
        <v>8901</v>
      </c>
      <c r="E806" s="245">
        <v>41208</v>
      </c>
      <c r="F806" s="224">
        <f t="shared" si="26"/>
        <v>41239</v>
      </c>
      <c r="G806" s="246">
        <v>5771.3</v>
      </c>
      <c r="H806" s="244">
        <f>H805</f>
        <v>719</v>
      </c>
      <c r="I806" s="247" t="s">
        <v>613</v>
      </c>
      <c r="J806" s="244"/>
    </row>
    <row r="807" spans="1:10">
      <c r="A807" s="244">
        <v>3885</v>
      </c>
      <c r="B807" s="244" t="s">
        <v>1725</v>
      </c>
      <c r="C807" s="244">
        <v>3885</v>
      </c>
      <c r="D807" s="244" t="s">
        <v>7825</v>
      </c>
      <c r="E807" s="245">
        <v>41187</v>
      </c>
      <c r="F807" s="224">
        <f t="shared" si="26"/>
        <v>41218</v>
      </c>
      <c r="G807" s="246">
        <v>5771.3</v>
      </c>
      <c r="H807" s="244">
        <f>H806+1</f>
        <v>720</v>
      </c>
      <c r="I807" s="247" t="s">
        <v>454</v>
      </c>
      <c r="J807" s="244"/>
    </row>
    <row r="808" spans="1:10">
      <c r="A808" s="244">
        <v>4231</v>
      </c>
      <c r="B808" s="244" t="s">
        <v>1725</v>
      </c>
      <c r="C808" s="244">
        <v>4231</v>
      </c>
      <c r="D808" s="244" t="s">
        <v>7848</v>
      </c>
      <c r="E808" s="245">
        <v>41183</v>
      </c>
      <c r="F808" s="224">
        <f t="shared" si="26"/>
        <v>41214</v>
      </c>
      <c r="G808" s="246">
        <v>5771.3</v>
      </c>
      <c r="H808" s="244">
        <f>H807</f>
        <v>720</v>
      </c>
      <c r="I808" s="247" t="s">
        <v>454</v>
      </c>
      <c r="J808" s="244"/>
    </row>
    <row r="809" spans="1:10">
      <c r="A809" s="244">
        <v>4322</v>
      </c>
      <c r="B809" s="244" t="s">
        <v>6978</v>
      </c>
      <c r="C809" s="244">
        <v>4322</v>
      </c>
      <c r="D809" s="244" t="s">
        <v>8941</v>
      </c>
      <c r="E809" s="245">
        <v>41212</v>
      </c>
      <c r="F809" s="224">
        <f t="shared" si="26"/>
        <v>41243</v>
      </c>
      <c r="G809" s="246">
        <v>5771.3</v>
      </c>
      <c r="H809" s="244">
        <f>H808+1</f>
        <v>721</v>
      </c>
      <c r="I809" s="247" t="s">
        <v>454</v>
      </c>
      <c r="J809" s="244"/>
    </row>
    <row r="810" spans="1:10">
      <c r="A810" s="244">
        <v>4329</v>
      </c>
      <c r="B810" s="244" t="s">
        <v>6978</v>
      </c>
      <c r="C810" s="244">
        <v>4329</v>
      </c>
      <c r="D810" s="244" t="s">
        <v>8943</v>
      </c>
      <c r="E810" s="245">
        <v>41212</v>
      </c>
      <c r="F810" s="224">
        <f t="shared" si="26"/>
        <v>41243</v>
      </c>
      <c r="G810" s="246">
        <v>5771.3</v>
      </c>
      <c r="H810" s="244">
        <f>H809</f>
        <v>721</v>
      </c>
      <c r="I810" s="247" t="s">
        <v>454</v>
      </c>
      <c r="J810" s="244"/>
    </row>
    <row r="811" spans="1:10">
      <c r="A811" s="244">
        <v>4328</v>
      </c>
      <c r="B811" s="244" t="s">
        <v>6978</v>
      </c>
      <c r="C811" s="244">
        <v>4328</v>
      </c>
      <c r="D811" s="244" t="s">
        <v>8945</v>
      </c>
      <c r="E811" s="245">
        <v>41211</v>
      </c>
      <c r="F811" s="224">
        <f t="shared" si="26"/>
        <v>41242</v>
      </c>
      <c r="G811" s="246">
        <v>5771.3</v>
      </c>
      <c r="H811" s="244">
        <f>H810</f>
        <v>721</v>
      </c>
      <c r="I811" s="247" t="s">
        <v>454</v>
      </c>
      <c r="J811" s="244"/>
    </row>
    <row r="812" spans="1:10">
      <c r="A812" s="244">
        <v>4335</v>
      </c>
      <c r="B812" s="244" t="s">
        <v>1929</v>
      </c>
      <c r="C812" s="244">
        <v>4335</v>
      </c>
      <c r="D812" s="244" t="s">
        <v>8638</v>
      </c>
      <c r="E812" s="245">
        <v>41208</v>
      </c>
      <c r="F812" s="224">
        <f t="shared" si="26"/>
        <v>41239</v>
      </c>
      <c r="G812" s="246">
        <v>5771.3</v>
      </c>
      <c r="H812" s="244">
        <f>H811+1</f>
        <v>722</v>
      </c>
      <c r="I812" s="247" t="s">
        <v>454</v>
      </c>
      <c r="J812" s="244"/>
    </row>
    <row r="813" spans="1:10">
      <c r="A813" s="244">
        <v>4334</v>
      </c>
      <c r="B813" s="244" t="s">
        <v>1929</v>
      </c>
      <c r="C813" s="244">
        <v>4334</v>
      </c>
      <c r="D813" s="244" t="s">
        <v>8561</v>
      </c>
      <c r="E813" s="245">
        <v>41201</v>
      </c>
      <c r="F813" s="224">
        <f t="shared" si="26"/>
        <v>41232</v>
      </c>
      <c r="G813" s="246">
        <v>5771.3</v>
      </c>
      <c r="H813" s="244">
        <f>H812</f>
        <v>722</v>
      </c>
      <c r="I813" s="247" t="s">
        <v>454</v>
      </c>
      <c r="J813" s="244"/>
    </row>
    <row r="814" spans="1:10">
      <c r="A814" s="244">
        <v>4333</v>
      </c>
      <c r="B814" s="244" t="s">
        <v>1929</v>
      </c>
      <c r="C814" s="244">
        <v>4333</v>
      </c>
      <c r="D814" s="244" t="s">
        <v>8563</v>
      </c>
      <c r="E814" s="245">
        <v>41200</v>
      </c>
      <c r="F814" s="224">
        <f t="shared" si="26"/>
        <v>41231</v>
      </c>
      <c r="G814" s="246">
        <v>5771.3</v>
      </c>
      <c r="H814" s="244">
        <f>H813</f>
        <v>722</v>
      </c>
      <c r="I814" s="247" t="s">
        <v>454</v>
      </c>
      <c r="J814" s="244"/>
    </row>
    <row r="815" spans="1:10">
      <c r="A815" s="244">
        <v>4332</v>
      </c>
      <c r="B815" s="244" t="s">
        <v>1929</v>
      </c>
      <c r="C815" s="244">
        <v>4332</v>
      </c>
      <c r="D815" s="244" t="s">
        <v>8418</v>
      </c>
      <c r="E815" s="245">
        <v>41193</v>
      </c>
      <c r="F815" s="224">
        <f t="shared" si="26"/>
        <v>41224</v>
      </c>
      <c r="G815" s="246">
        <v>5771.3</v>
      </c>
      <c r="H815" s="244">
        <f>H814</f>
        <v>722</v>
      </c>
      <c r="I815" s="247" t="s">
        <v>454</v>
      </c>
      <c r="J815" s="244"/>
    </row>
    <row r="816" spans="1:10">
      <c r="A816" s="244">
        <v>4168</v>
      </c>
      <c r="B816" s="244" t="s">
        <v>4747</v>
      </c>
      <c r="C816" s="244">
        <v>4168</v>
      </c>
      <c r="D816" s="244" t="s">
        <v>8145</v>
      </c>
      <c r="E816" s="245">
        <v>41198</v>
      </c>
      <c r="F816" s="224">
        <f t="shared" si="26"/>
        <v>41229</v>
      </c>
      <c r="G816" s="246">
        <v>5771.3</v>
      </c>
      <c r="H816" s="244">
        <f>H815+1</f>
        <v>723</v>
      </c>
      <c r="I816" s="247" t="s">
        <v>613</v>
      </c>
      <c r="J816" s="244"/>
    </row>
    <row r="817" spans="1:10">
      <c r="A817" s="244">
        <v>4171</v>
      </c>
      <c r="B817" s="244" t="s">
        <v>4747</v>
      </c>
      <c r="C817" s="244">
        <v>4171</v>
      </c>
      <c r="D817" s="244" t="s">
        <v>7842</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8147</v>
      </c>
      <c r="E818" s="245">
        <v>41186</v>
      </c>
      <c r="F818" s="224">
        <f t="shared" si="26"/>
        <v>41217</v>
      </c>
      <c r="G818" s="246">
        <v>5771.3</v>
      </c>
      <c r="H818" s="244">
        <f t="shared" si="28"/>
        <v>723</v>
      </c>
      <c r="I818" s="247" t="s">
        <v>613</v>
      </c>
      <c r="J818" s="244"/>
    </row>
    <row r="819" spans="1:10">
      <c r="A819" s="244">
        <v>4173</v>
      </c>
      <c r="B819" s="244" t="s">
        <v>4747</v>
      </c>
      <c r="C819" s="244">
        <v>4173</v>
      </c>
      <c r="D819" s="244" t="s">
        <v>8149</v>
      </c>
      <c r="E819" s="245">
        <v>41184</v>
      </c>
      <c r="F819" s="224">
        <f t="shared" si="26"/>
        <v>41215</v>
      </c>
      <c r="G819" s="246">
        <v>5771.3</v>
      </c>
      <c r="H819" s="244">
        <f t="shared" si="28"/>
        <v>723</v>
      </c>
      <c r="I819" s="247" t="s">
        <v>613</v>
      </c>
      <c r="J819" s="244"/>
    </row>
    <row r="820" spans="1:10">
      <c r="A820" s="244">
        <v>4174</v>
      </c>
      <c r="B820" s="244" t="s">
        <v>4747</v>
      </c>
      <c r="C820" s="244">
        <v>4174</v>
      </c>
      <c r="D820" s="244" t="s">
        <v>8151</v>
      </c>
      <c r="E820" s="245">
        <v>41187</v>
      </c>
      <c r="F820" s="224">
        <f t="shared" si="26"/>
        <v>41218</v>
      </c>
      <c r="G820" s="246">
        <v>5771.3</v>
      </c>
      <c r="H820" s="244">
        <f t="shared" si="28"/>
        <v>723</v>
      </c>
      <c r="I820" s="247" t="s">
        <v>613</v>
      </c>
      <c r="J820" s="244"/>
    </row>
    <row r="821" spans="1:10">
      <c r="A821" s="244">
        <v>4169</v>
      </c>
      <c r="B821" s="244" t="s">
        <v>4747</v>
      </c>
      <c r="C821" s="244">
        <v>4169</v>
      </c>
      <c r="D821" s="244" t="s">
        <v>8152</v>
      </c>
      <c r="E821" s="245">
        <v>41193</v>
      </c>
      <c r="F821" s="224">
        <f t="shared" si="26"/>
        <v>41224</v>
      </c>
      <c r="G821" s="246">
        <v>5771.3</v>
      </c>
      <c r="H821" s="244">
        <f t="shared" si="28"/>
        <v>723</v>
      </c>
      <c r="I821" s="247" t="s">
        <v>613</v>
      </c>
      <c r="J821" s="244"/>
    </row>
    <row r="822" spans="1:10">
      <c r="A822" s="244">
        <v>4175</v>
      </c>
      <c r="B822" s="244" t="s">
        <v>4747</v>
      </c>
      <c r="C822" s="244">
        <v>4175</v>
      </c>
      <c r="D822" s="244" t="s">
        <v>8159</v>
      </c>
      <c r="E822" s="245">
        <v>41187</v>
      </c>
      <c r="F822" s="224">
        <f t="shared" si="26"/>
        <v>41218</v>
      </c>
      <c r="G822" s="246">
        <v>5771.3</v>
      </c>
      <c r="H822" s="244">
        <f t="shared" si="28"/>
        <v>723</v>
      </c>
      <c r="I822" s="247" t="s">
        <v>613</v>
      </c>
      <c r="J822" s="244"/>
    </row>
    <row r="823" spans="1:10">
      <c r="A823" s="244">
        <v>4177</v>
      </c>
      <c r="B823" s="244" t="s">
        <v>4747</v>
      </c>
      <c r="C823" s="244">
        <v>4177</v>
      </c>
      <c r="D823" s="244" t="s">
        <v>8160</v>
      </c>
      <c r="E823" s="245">
        <v>41186</v>
      </c>
      <c r="F823" s="224">
        <f t="shared" si="26"/>
        <v>41217</v>
      </c>
      <c r="G823" s="246">
        <v>5771.3</v>
      </c>
      <c r="H823" s="244">
        <f t="shared" si="28"/>
        <v>723</v>
      </c>
      <c r="I823" s="247" t="s">
        <v>613</v>
      </c>
      <c r="J823" s="244"/>
    </row>
    <row r="824" spans="1:10">
      <c r="A824" s="244">
        <v>4359</v>
      </c>
      <c r="B824" s="244" t="s">
        <v>6983</v>
      </c>
      <c r="C824" s="244">
        <v>4359</v>
      </c>
      <c r="D824" s="244" t="s">
        <v>8611</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8930</v>
      </c>
      <c r="E826" s="245">
        <v>41211</v>
      </c>
      <c r="F826" s="224">
        <f t="shared" si="26"/>
        <v>41242</v>
      </c>
      <c r="G826" s="246">
        <v>5771.3</v>
      </c>
      <c r="H826" s="244">
        <f>H825+1</f>
        <v>726</v>
      </c>
      <c r="I826" s="247" t="s">
        <v>613</v>
      </c>
      <c r="J826" s="244"/>
    </row>
    <row r="827" spans="1:10">
      <c r="A827" s="244">
        <v>4240</v>
      </c>
      <c r="B827" s="244" t="s">
        <v>3261</v>
      </c>
      <c r="C827" s="244">
        <v>4240</v>
      </c>
      <c r="D827" s="244" t="s">
        <v>8932</v>
      </c>
      <c r="E827" s="245">
        <v>41212</v>
      </c>
      <c r="F827" s="224">
        <f t="shared" si="26"/>
        <v>41243</v>
      </c>
      <c r="G827" s="246">
        <v>5771.3</v>
      </c>
      <c r="H827" s="244">
        <f>H826</f>
        <v>726</v>
      </c>
      <c r="I827" s="247" t="s">
        <v>613</v>
      </c>
      <c r="J827" s="244"/>
    </row>
    <row r="828" spans="1:10">
      <c r="A828" s="244">
        <v>4642</v>
      </c>
      <c r="B828" s="244" t="s">
        <v>8756</v>
      </c>
      <c r="C828" s="244">
        <v>4642</v>
      </c>
      <c r="D828" s="244" t="s">
        <v>8917</v>
      </c>
      <c r="E828" s="245">
        <v>41208</v>
      </c>
      <c r="F828" s="224">
        <f t="shared" si="26"/>
        <v>41239</v>
      </c>
      <c r="G828" s="246">
        <v>5771.3</v>
      </c>
      <c r="H828" s="244">
        <f>H827+1</f>
        <v>727</v>
      </c>
      <c r="I828" s="247" t="s">
        <v>454</v>
      </c>
      <c r="J828" s="244"/>
    </row>
    <row r="829" spans="1:10">
      <c r="A829" s="244">
        <v>3690</v>
      </c>
      <c r="B829" s="244" t="s">
        <v>171</v>
      </c>
      <c r="C829" s="244">
        <v>3690</v>
      </c>
      <c r="D829" s="244" t="s">
        <v>8633</v>
      </c>
      <c r="E829" s="245">
        <v>41207</v>
      </c>
      <c r="F829" s="224">
        <f t="shared" si="26"/>
        <v>41238</v>
      </c>
      <c r="G829" s="246">
        <v>5771.3</v>
      </c>
      <c r="H829" s="244">
        <f>H828+1</f>
        <v>728</v>
      </c>
      <c r="I829" s="247" t="s">
        <v>454</v>
      </c>
      <c r="J829" s="244"/>
    </row>
    <row r="830" spans="1:10">
      <c r="A830" s="244">
        <v>3681</v>
      </c>
      <c r="B830" s="244" t="s">
        <v>171</v>
      </c>
      <c r="C830" s="244">
        <v>3681</v>
      </c>
      <c r="D830" s="244" t="s">
        <v>8928</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8912</v>
      </c>
      <c r="E831" s="245">
        <v>41211</v>
      </c>
      <c r="F831" s="224">
        <f t="shared" si="26"/>
        <v>41242</v>
      </c>
      <c r="G831" s="246">
        <v>5771.3</v>
      </c>
      <c r="H831" s="244">
        <f t="shared" si="29"/>
        <v>728</v>
      </c>
      <c r="I831" s="247" t="s">
        <v>454</v>
      </c>
      <c r="J831" s="244"/>
    </row>
    <row r="832" spans="1:10">
      <c r="A832" s="244">
        <v>3697</v>
      </c>
      <c r="B832" s="244" t="s">
        <v>171</v>
      </c>
      <c r="C832" s="244">
        <v>3697</v>
      </c>
      <c r="D832" s="244" t="s">
        <v>8578</v>
      </c>
      <c r="E832" s="245">
        <v>41205</v>
      </c>
      <c r="F832" s="224">
        <f t="shared" si="26"/>
        <v>41236</v>
      </c>
      <c r="G832" s="246">
        <v>5771.3</v>
      </c>
      <c r="H832" s="244">
        <f t="shared" si="29"/>
        <v>728</v>
      </c>
      <c r="I832" s="247" t="s">
        <v>454</v>
      </c>
      <c r="J832" s="244"/>
    </row>
    <row r="833" spans="1:10">
      <c r="A833" s="244">
        <v>3676</v>
      </c>
      <c r="B833" s="244" t="s">
        <v>171</v>
      </c>
      <c r="C833" s="244">
        <v>3676</v>
      </c>
      <c r="D833" s="244" t="s">
        <v>8601</v>
      </c>
      <c r="E833" s="245">
        <v>41206</v>
      </c>
      <c r="F833" s="224">
        <f t="shared" si="26"/>
        <v>41237</v>
      </c>
      <c r="G833" s="246">
        <v>5771.3</v>
      </c>
      <c r="H833" s="244">
        <f t="shared" si="29"/>
        <v>728</v>
      </c>
      <c r="I833" s="247" t="s">
        <v>454</v>
      </c>
      <c r="J833" s="244"/>
    </row>
    <row r="834" spans="1:10">
      <c r="A834" s="244">
        <v>3684</v>
      </c>
      <c r="B834" s="244" t="s">
        <v>171</v>
      </c>
      <c r="C834" s="244">
        <v>3684</v>
      </c>
      <c r="D834" s="244" t="s">
        <v>8866</v>
      </c>
      <c r="E834" s="245">
        <v>41208</v>
      </c>
      <c r="F834" s="224">
        <f t="shared" si="26"/>
        <v>41239</v>
      </c>
      <c r="G834" s="246">
        <v>5771.3</v>
      </c>
      <c r="H834" s="244">
        <f t="shared" si="29"/>
        <v>728</v>
      </c>
      <c r="I834" s="247" t="s">
        <v>454</v>
      </c>
      <c r="J834" s="244"/>
    </row>
    <row r="835" spans="1:10">
      <c r="A835" s="244">
        <v>3683</v>
      </c>
      <c r="B835" s="244" t="s">
        <v>171</v>
      </c>
      <c r="C835" s="244">
        <v>3683</v>
      </c>
      <c r="D835" s="24" t="s">
        <v>17999</v>
      </c>
      <c r="E835" s="245">
        <v>41207</v>
      </c>
      <c r="F835" s="224">
        <f t="shared" si="26"/>
        <v>41238</v>
      </c>
      <c r="G835" s="246">
        <v>5771.3</v>
      </c>
      <c r="H835" s="244">
        <f t="shared" si="29"/>
        <v>728</v>
      </c>
      <c r="I835" s="247" t="s">
        <v>454</v>
      </c>
      <c r="J835" s="244"/>
    </row>
    <row r="836" spans="1:10">
      <c r="A836" s="244">
        <v>4371</v>
      </c>
      <c r="B836" s="244" t="s">
        <v>6895</v>
      </c>
      <c r="C836" s="244">
        <v>4371</v>
      </c>
      <c r="D836" s="244" t="s">
        <v>8937</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9209</v>
      </c>
      <c r="E837" s="223">
        <v>41233</v>
      </c>
      <c r="F837" s="224">
        <f t="shared" si="30"/>
        <v>41264</v>
      </c>
      <c r="G837" s="225">
        <v>6007.12</v>
      </c>
      <c r="H837" s="221">
        <v>739</v>
      </c>
      <c r="I837" s="222" t="s">
        <v>454</v>
      </c>
      <c r="J837" s="221"/>
    </row>
    <row r="838" spans="1:10">
      <c r="A838" s="221">
        <v>4493</v>
      </c>
      <c r="B838" s="221" t="s">
        <v>7648</v>
      </c>
      <c r="C838" s="221">
        <v>4493</v>
      </c>
      <c r="D838" s="221" t="s">
        <v>11529</v>
      </c>
      <c r="E838" s="223">
        <v>41243</v>
      </c>
      <c r="F838" s="224">
        <f t="shared" si="30"/>
        <v>41274</v>
      </c>
      <c r="G838" s="225">
        <v>6007.12</v>
      </c>
      <c r="H838" s="221">
        <v>740</v>
      </c>
      <c r="I838" s="222" t="s">
        <v>454</v>
      </c>
      <c r="J838" s="221"/>
    </row>
    <row r="839" spans="1:10">
      <c r="A839" s="221">
        <v>4494</v>
      </c>
      <c r="B839" s="221" t="s">
        <v>7652</v>
      </c>
      <c r="C839" s="221">
        <v>4494</v>
      </c>
      <c r="D839" s="221" t="s">
        <v>9000</v>
      </c>
      <c r="E839" s="223">
        <v>41220</v>
      </c>
      <c r="F839" s="224">
        <f t="shared" si="30"/>
        <v>41251</v>
      </c>
      <c r="G839" s="225">
        <v>6007.12</v>
      </c>
      <c r="H839" s="221">
        <v>741</v>
      </c>
      <c r="I839" s="222" t="s">
        <v>454</v>
      </c>
      <c r="J839" s="221"/>
    </row>
    <row r="840" spans="1:10">
      <c r="A840" s="221">
        <v>3866</v>
      </c>
      <c r="B840" s="221" t="s">
        <v>1855</v>
      </c>
      <c r="C840" s="221">
        <v>3866</v>
      </c>
      <c r="D840" s="221" t="s">
        <v>7822</v>
      </c>
      <c r="E840" s="223">
        <v>41213</v>
      </c>
      <c r="F840" s="224">
        <f>E840+30</f>
        <v>41243</v>
      </c>
      <c r="G840" s="225">
        <v>6007.12</v>
      </c>
      <c r="H840" s="221">
        <v>742</v>
      </c>
      <c r="I840" s="222" t="s">
        <v>454</v>
      </c>
      <c r="J840" s="221"/>
    </row>
    <row r="841" spans="1:10">
      <c r="A841" s="221">
        <v>3850</v>
      </c>
      <c r="B841" s="221" t="s">
        <v>2099</v>
      </c>
      <c r="C841" s="221">
        <v>3850</v>
      </c>
      <c r="D841" s="221" t="s">
        <v>8975</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9163</v>
      </c>
      <c r="C843" s="221">
        <v>5556</v>
      </c>
      <c r="D843" s="221" t="s">
        <v>11804</v>
      </c>
      <c r="E843" s="223">
        <v>41241</v>
      </c>
      <c r="F843" s="224">
        <f t="shared" si="30"/>
        <v>41272</v>
      </c>
      <c r="G843" s="225">
        <v>6007.12</v>
      </c>
      <c r="H843" s="221">
        <v>744</v>
      </c>
      <c r="I843" s="222" t="s">
        <v>454</v>
      </c>
      <c r="J843" s="221"/>
    </row>
    <row r="844" spans="1:10">
      <c r="A844" s="221">
        <v>5552</v>
      </c>
      <c r="B844" s="221" t="s">
        <v>1531</v>
      </c>
      <c r="C844" s="221">
        <v>5552</v>
      </c>
      <c r="D844" s="221" t="s">
        <v>9370</v>
      </c>
      <c r="E844" s="223">
        <v>41236</v>
      </c>
      <c r="F844" s="224">
        <f t="shared" si="30"/>
        <v>41267</v>
      </c>
      <c r="G844" s="225">
        <v>6007.12</v>
      </c>
      <c r="H844" s="221">
        <v>745</v>
      </c>
      <c r="I844" s="222" t="s">
        <v>613</v>
      </c>
      <c r="J844" s="221"/>
    </row>
    <row r="845" spans="1:10">
      <c r="A845" s="221">
        <v>5555</v>
      </c>
      <c r="B845" s="221" t="s">
        <v>3946</v>
      </c>
      <c r="C845" s="221">
        <v>5555</v>
      </c>
      <c r="D845" s="221" t="s">
        <v>9247</v>
      </c>
      <c r="E845" s="223">
        <v>41232</v>
      </c>
      <c r="F845" s="224">
        <f t="shared" si="30"/>
        <v>41263</v>
      </c>
      <c r="G845" s="225">
        <v>6007.12</v>
      </c>
      <c r="H845" s="221">
        <v>746</v>
      </c>
      <c r="I845" s="222" t="s">
        <v>613</v>
      </c>
      <c r="J845" s="221"/>
    </row>
    <row r="846" spans="1:10">
      <c r="A846" s="221">
        <v>5558</v>
      </c>
      <c r="B846" s="221" t="s">
        <v>3946</v>
      </c>
      <c r="C846" s="221">
        <v>5558</v>
      </c>
      <c r="D846" s="221" t="s">
        <v>9249</v>
      </c>
      <c r="E846" s="223">
        <v>41227</v>
      </c>
      <c r="F846" s="224">
        <f t="shared" si="30"/>
        <v>41258</v>
      </c>
      <c r="G846" s="225">
        <v>6007.12</v>
      </c>
      <c r="H846" s="221">
        <v>746</v>
      </c>
      <c r="I846" s="222" t="s">
        <v>454</v>
      </c>
      <c r="J846" s="221"/>
    </row>
    <row r="847" spans="1:10">
      <c r="A847" s="221" t="s">
        <v>992</v>
      </c>
      <c r="B847" s="221" t="s">
        <v>993</v>
      </c>
      <c r="C847" s="221">
        <v>847</v>
      </c>
      <c r="D847" s="221" t="s">
        <v>9728</v>
      </c>
      <c r="E847" s="223">
        <v>41240</v>
      </c>
      <c r="F847" s="224">
        <f t="shared" si="30"/>
        <v>41271</v>
      </c>
      <c r="G847" s="225">
        <v>6007.12</v>
      </c>
      <c r="H847" s="221">
        <v>747</v>
      </c>
      <c r="I847" s="222" t="s">
        <v>454</v>
      </c>
      <c r="J847" s="221"/>
    </row>
    <row r="848" spans="1:10">
      <c r="A848" s="221">
        <v>4271</v>
      </c>
      <c r="B848" s="221" t="s">
        <v>6757</v>
      </c>
      <c r="C848" s="221">
        <v>4271</v>
      </c>
      <c r="D848" s="221" t="s">
        <v>8885</v>
      </c>
      <c r="E848" s="223">
        <v>41221</v>
      </c>
      <c r="F848" s="224">
        <f t="shared" si="30"/>
        <v>41252</v>
      </c>
      <c r="G848" s="225">
        <v>6007.12</v>
      </c>
      <c r="H848" s="221">
        <v>748</v>
      </c>
      <c r="I848" s="222" t="s">
        <v>454</v>
      </c>
      <c r="J848" s="221"/>
    </row>
    <row r="849" spans="1:10">
      <c r="A849" s="221" t="s">
        <v>1161</v>
      </c>
      <c r="B849" s="221" t="s">
        <v>1087</v>
      </c>
      <c r="C849" s="221">
        <v>891</v>
      </c>
      <c r="D849" s="221" t="s">
        <v>9262</v>
      </c>
      <c r="E849" s="223">
        <v>41235</v>
      </c>
      <c r="F849" s="224">
        <f t="shared" si="30"/>
        <v>41266</v>
      </c>
      <c r="G849" s="225">
        <v>6007.12</v>
      </c>
      <c r="H849" s="221">
        <v>749</v>
      </c>
      <c r="I849" s="222" t="s">
        <v>454</v>
      </c>
      <c r="J849" s="221"/>
    </row>
    <row r="850" spans="1:10">
      <c r="A850" s="221">
        <v>4434</v>
      </c>
      <c r="B850" s="221" t="s">
        <v>7254</v>
      </c>
      <c r="C850" s="221">
        <v>4434</v>
      </c>
      <c r="D850" s="221" t="s">
        <v>9473</v>
      </c>
      <c r="E850" s="223">
        <v>41242</v>
      </c>
      <c r="F850" s="224">
        <f t="shared" si="30"/>
        <v>41273</v>
      </c>
      <c r="G850" s="225">
        <v>6007.12</v>
      </c>
      <c r="H850" s="221">
        <v>750</v>
      </c>
      <c r="I850" s="222" t="s">
        <v>454</v>
      </c>
      <c r="J850" s="221"/>
    </row>
    <row r="851" spans="1:10">
      <c r="A851" s="221">
        <v>4435</v>
      </c>
      <c r="B851" s="221" t="s">
        <v>7254</v>
      </c>
      <c r="C851" s="221">
        <v>4435</v>
      </c>
      <c r="D851" s="221" t="s">
        <v>11376</v>
      </c>
      <c r="E851" s="223">
        <v>41241</v>
      </c>
      <c r="F851" s="224">
        <f t="shared" si="30"/>
        <v>41272</v>
      </c>
      <c r="G851" s="225">
        <v>6007.12</v>
      </c>
      <c r="H851" s="221">
        <v>750</v>
      </c>
      <c r="I851" s="222" t="s">
        <v>454</v>
      </c>
      <c r="J851" s="221"/>
    </row>
    <row r="852" spans="1:10">
      <c r="A852" s="221">
        <v>4433</v>
      </c>
      <c r="B852" s="221" t="s">
        <v>7254</v>
      </c>
      <c r="C852" s="221">
        <v>4433</v>
      </c>
      <c r="D852" s="221" t="s">
        <v>11380</v>
      </c>
      <c r="E852" s="223">
        <v>41242</v>
      </c>
      <c r="F852" s="224">
        <f t="shared" si="30"/>
        <v>41273</v>
      </c>
      <c r="G852" s="225">
        <v>6007.12</v>
      </c>
      <c r="H852" s="221">
        <v>750</v>
      </c>
      <c r="I852" s="222" t="s">
        <v>454</v>
      </c>
      <c r="J852" s="221"/>
    </row>
    <row r="853" spans="1:10">
      <c r="A853" s="221">
        <v>4502</v>
      </c>
      <c r="B853" s="221" t="s">
        <v>7711</v>
      </c>
      <c r="C853" s="221">
        <v>4502</v>
      </c>
      <c r="D853" s="221" t="s">
        <v>11544</v>
      </c>
      <c r="E853" s="223">
        <v>41243</v>
      </c>
      <c r="F853" s="224">
        <f t="shared" si="30"/>
        <v>41274</v>
      </c>
      <c r="G853" s="225">
        <v>6007.12</v>
      </c>
      <c r="H853" s="221">
        <v>751</v>
      </c>
      <c r="I853" s="222" t="s">
        <v>454</v>
      </c>
      <c r="J853" s="221"/>
    </row>
    <row r="854" spans="1:10">
      <c r="A854" s="221">
        <v>4503</v>
      </c>
      <c r="B854" s="221" t="s">
        <v>7713</v>
      </c>
      <c r="C854" s="221">
        <v>4503</v>
      </c>
      <c r="D854" s="221" t="s">
        <v>9002</v>
      </c>
      <c r="E854" s="223">
        <v>41220</v>
      </c>
      <c r="F854" s="224">
        <f t="shared" si="30"/>
        <v>41251</v>
      </c>
      <c r="G854" s="225">
        <v>6007.12</v>
      </c>
      <c r="H854" s="221">
        <v>752</v>
      </c>
      <c r="I854" s="222" t="s">
        <v>454</v>
      </c>
      <c r="J854" s="221"/>
    </row>
    <row r="855" spans="1:10">
      <c r="A855" s="221">
        <v>3984</v>
      </c>
      <c r="B855" s="221" t="s">
        <v>162</v>
      </c>
      <c r="C855" s="221">
        <v>3984</v>
      </c>
      <c r="D855" s="221" t="s">
        <v>9281</v>
      </c>
      <c r="E855" s="223">
        <v>41233</v>
      </c>
      <c r="F855" s="224">
        <f t="shared" si="30"/>
        <v>41264</v>
      </c>
      <c r="G855" s="225">
        <v>6007.12</v>
      </c>
      <c r="H855" s="221">
        <v>753</v>
      </c>
      <c r="I855" s="222" t="s">
        <v>454</v>
      </c>
      <c r="J855" s="221"/>
    </row>
    <row r="856" spans="1:10">
      <c r="A856" s="221">
        <v>3983</v>
      </c>
      <c r="B856" s="221" t="s">
        <v>162</v>
      </c>
      <c r="C856" s="221">
        <v>3983</v>
      </c>
      <c r="D856" s="221" t="s">
        <v>9283</v>
      </c>
      <c r="E856" s="223">
        <v>41240</v>
      </c>
      <c r="F856" s="224">
        <f t="shared" si="30"/>
        <v>41271</v>
      </c>
      <c r="G856" s="225">
        <v>6007.12</v>
      </c>
      <c r="H856" s="221">
        <f>H855</f>
        <v>753</v>
      </c>
      <c r="I856" s="222" t="s">
        <v>454</v>
      </c>
      <c r="J856" s="221"/>
    </row>
    <row r="857" spans="1:10">
      <c r="A857" s="221">
        <v>5538</v>
      </c>
      <c r="B857" s="221" t="s">
        <v>162</v>
      </c>
      <c r="C857" s="221">
        <v>5538</v>
      </c>
      <c r="D857" s="221" t="s">
        <v>9365</v>
      </c>
      <c r="E857" s="223">
        <v>41235</v>
      </c>
      <c r="F857" s="224">
        <f t="shared" si="30"/>
        <v>41266</v>
      </c>
      <c r="G857" s="225">
        <v>6007.12</v>
      </c>
      <c r="H857" s="221">
        <v>753</v>
      </c>
      <c r="I857" s="222" t="s">
        <v>454</v>
      </c>
      <c r="J857" s="221"/>
    </row>
    <row r="858" spans="1:10">
      <c r="A858" s="221">
        <v>5539</v>
      </c>
      <c r="B858" s="221" t="s">
        <v>162</v>
      </c>
      <c r="C858" s="221">
        <v>5539</v>
      </c>
      <c r="D858" s="221" t="s">
        <v>9372</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7361</v>
      </c>
      <c r="C860" s="221">
        <v>4389</v>
      </c>
      <c r="D860" s="221" t="s">
        <v>9475</v>
      </c>
      <c r="E860" s="223">
        <v>41242</v>
      </c>
      <c r="F860" s="224">
        <f t="shared" si="30"/>
        <v>41273</v>
      </c>
      <c r="G860" s="225">
        <v>6007.12</v>
      </c>
      <c r="H860" s="221">
        <v>755</v>
      </c>
      <c r="I860" s="222" t="s">
        <v>454</v>
      </c>
      <c r="J860" s="221"/>
    </row>
    <row r="861" spans="1:10">
      <c r="A861" s="221">
        <v>4387</v>
      </c>
      <c r="B861" s="221" t="s">
        <v>7361</v>
      </c>
      <c r="C861" s="221">
        <v>4387</v>
      </c>
      <c r="D861" s="221" t="s">
        <v>9331</v>
      </c>
      <c r="E861" s="223">
        <v>41235</v>
      </c>
      <c r="F861" s="224">
        <f t="shared" si="30"/>
        <v>41266</v>
      </c>
      <c r="G861" s="225">
        <v>6007.12</v>
      </c>
      <c r="H861" s="221">
        <v>755</v>
      </c>
      <c r="I861" s="222" t="s">
        <v>454</v>
      </c>
      <c r="J861" s="221"/>
    </row>
    <row r="862" spans="1:10">
      <c r="A862" s="221">
        <v>4437</v>
      </c>
      <c r="B862" s="221" t="s">
        <v>1815</v>
      </c>
      <c r="C862" s="221">
        <v>4437</v>
      </c>
      <c r="D862" s="221" t="s">
        <v>9219</v>
      </c>
      <c r="E862" s="223">
        <v>41233</v>
      </c>
      <c r="F862" s="224">
        <f t="shared" si="30"/>
        <v>41264</v>
      </c>
      <c r="G862" s="225">
        <v>6007.12</v>
      </c>
      <c r="H862" s="221">
        <v>756</v>
      </c>
      <c r="I862" s="222" t="s">
        <v>454</v>
      </c>
      <c r="J862" s="221"/>
    </row>
    <row r="863" spans="1:10">
      <c r="A863" s="221">
        <v>4436</v>
      </c>
      <c r="B863" s="221" t="s">
        <v>1815</v>
      </c>
      <c r="C863" s="221">
        <v>4436</v>
      </c>
      <c r="D863" s="221" t="s">
        <v>9220</v>
      </c>
      <c r="E863" s="223">
        <v>41232</v>
      </c>
      <c r="F863" s="224">
        <f t="shared" si="30"/>
        <v>41263</v>
      </c>
      <c r="G863" s="225">
        <v>6007.12</v>
      </c>
      <c r="H863" s="221">
        <v>756</v>
      </c>
      <c r="I863" s="222" t="s">
        <v>454</v>
      </c>
      <c r="J863" s="221"/>
    </row>
    <row r="864" spans="1:10">
      <c r="A864" s="221">
        <v>4438</v>
      </c>
      <c r="B864" s="221" t="s">
        <v>1815</v>
      </c>
      <c r="C864" s="221">
        <v>4438</v>
      </c>
      <c r="D864" s="221" t="s">
        <v>9225</v>
      </c>
      <c r="E864" s="223">
        <v>41227</v>
      </c>
      <c r="F864" s="224">
        <f t="shared" si="30"/>
        <v>41258</v>
      </c>
      <c r="G864" s="225">
        <v>6007.12</v>
      </c>
      <c r="H864" s="221">
        <v>756</v>
      </c>
      <c r="I864" s="222" t="s">
        <v>454</v>
      </c>
      <c r="J864" s="221"/>
    </row>
    <row r="865" spans="1:10">
      <c r="A865" s="221">
        <v>4080</v>
      </c>
      <c r="B865" s="221" t="s">
        <v>5894</v>
      </c>
      <c r="C865" s="221">
        <v>4080</v>
      </c>
      <c r="D865" s="221" t="s">
        <v>8979</v>
      </c>
      <c r="E865" s="223">
        <v>41218</v>
      </c>
      <c r="F865" s="224">
        <f t="shared" si="30"/>
        <v>41249</v>
      </c>
      <c r="G865" s="225">
        <v>6007.12</v>
      </c>
      <c r="H865" s="221">
        <v>757</v>
      </c>
      <c r="I865" s="222" t="s">
        <v>454</v>
      </c>
      <c r="J865" s="221"/>
    </row>
    <row r="866" spans="1:10">
      <c r="A866" s="221">
        <v>4509</v>
      </c>
      <c r="B866" s="221" t="s">
        <v>5894</v>
      </c>
      <c r="C866" s="221">
        <v>4509</v>
      </c>
      <c r="D866" s="221" t="s">
        <v>9004</v>
      </c>
      <c r="E866" s="223">
        <v>41220</v>
      </c>
      <c r="F866" s="224">
        <f t="shared" si="30"/>
        <v>41251</v>
      </c>
      <c r="G866" s="225">
        <v>6007.12</v>
      </c>
      <c r="H866" s="221">
        <v>757</v>
      </c>
      <c r="I866" s="222" t="s">
        <v>454</v>
      </c>
      <c r="J866" s="221"/>
    </row>
    <row r="867" spans="1:10">
      <c r="A867" s="221">
        <v>4534</v>
      </c>
      <c r="B867" s="221" t="s">
        <v>7879</v>
      </c>
      <c r="C867" s="221">
        <v>4534</v>
      </c>
      <c r="D867" s="221" t="s">
        <v>9140</v>
      </c>
      <c r="E867" s="223">
        <v>41222</v>
      </c>
      <c r="F867" s="224">
        <f t="shared" si="30"/>
        <v>41253</v>
      </c>
      <c r="G867" s="225">
        <v>6007.12</v>
      </c>
      <c r="H867" s="221">
        <v>758</v>
      </c>
      <c r="I867" s="222" t="s">
        <v>454</v>
      </c>
      <c r="J867" s="221"/>
    </row>
    <row r="868" spans="1:10">
      <c r="A868" s="221">
        <v>4535</v>
      </c>
      <c r="B868" s="221" t="s">
        <v>7879</v>
      </c>
      <c r="C868" s="221">
        <v>4535</v>
      </c>
      <c r="D868" s="221" t="s">
        <v>9142</v>
      </c>
      <c r="E868" s="223">
        <v>41222</v>
      </c>
      <c r="F868" s="224">
        <f t="shared" si="30"/>
        <v>41253</v>
      </c>
      <c r="G868" s="225">
        <v>6007.12</v>
      </c>
      <c r="H868" s="221">
        <v>758</v>
      </c>
      <c r="I868" s="222" t="s">
        <v>454</v>
      </c>
      <c r="J868" s="221"/>
    </row>
    <row r="869" spans="1:10">
      <c r="A869" s="221">
        <v>4536</v>
      </c>
      <c r="B869" s="221" t="s">
        <v>7879</v>
      </c>
      <c r="C869" s="221">
        <v>4536</v>
      </c>
      <c r="D869" s="221" t="s">
        <v>9008</v>
      </c>
      <c r="E869" s="223">
        <v>41221</v>
      </c>
      <c r="F869" s="224">
        <f t="shared" si="30"/>
        <v>41252</v>
      </c>
      <c r="G869" s="225">
        <v>6007.12</v>
      </c>
      <c r="H869" s="221">
        <v>758</v>
      </c>
      <c r="I869" s="222" t="s">
        <v>454</v>
      </c>
      <c r="J869" s="221"/>
    </row>
    <row r="870" spans="1:10">
      <c r="A870" s="221">
        <v>4537</v>
      </c>
      <c r="B870" s="221" t="s">
        <v>7879</v>
      </c>
      <c r="C870" s="221">
        <v>4537</v>
      </c>
      <c r="D870" s="221" t="s">
        <v>9010</v>
      </c>
      <c r="E870" s="223">
        <v>41220</v>
      </c>
      <c r="F870" s="224">
        <f t="shared" si="30"/>
        <v>41251</v>
      </c>
      <c r="G870" s="225">
        <v>6007.12</v>
      </c>
      <c r="H870" s="221">
        <v>758</v>
      </c>
      <c r="I870" s="222" t="s">
        <v>454</v>
      </c>
      <c r="J870" s="221"/>
    </row>
    <row r="871" spans="1:10">
      <c r="A871" s="221">
        <v>4538</v>
      </c>
      <c r="B871" s="221" t="s">
        <v>7879</v>
      </c>
      <c r="C871" s="221">
        <v>4538</v>
      </c>
      <c r="D871" s="221" t="s">
        <v>9012</v>
      </c>
      <c r="E871" s="223">
        <v>41220</v>
      </c>
      <c r="F871" s="224">
        <f t="shared" si="30"/>
        <v>41251</v>
      </c>
      <c r="G871" s="225">
        <v>6007.12</v>
      </c>
      <c r="H871" s="221">
        <v>758</v>
      </c>
      <c r="I871" s="222" t="s">
        <v>454</v>
      </c>
      <c r="J871" s="221"/>
    </row>
    <row r="872" spans="1:10">
      <c r="A872" s="221">
        <v>4539</v>
      </c>
      <c r="B872" s="221" t="s">
        <v>7879</v>
      </c>
      <c r="C872" s="221">
        <v>4539</v>
      </c>
      <c r="D872" s="221" t="s">
        <v>9014</v>
      </c>
      <c r="E872" s="223">
        <v>41221</v>
      </c>
      <c r="F872" s="224">
        <f t="shared" si="30"/>
        <v>41252</v>
      </c>
      <c r="G872" s="225">
        <v>6007.12</v>
      </c>
      <c r="H872" s="221">
        <v>758</v>
      </c>
      <c r="I872" s="222" t="s">
        <v>454</v>
      </c>
      <c r="J872" s="221"/>
    </row>
    <row r="873" spans="1:10">
      <c r="A873" s="221">
        <v>4540</v>
      </c>
      <c r="B873" s="221" t="s">
        <v>188</v>
      </c>
      <c r="C873" s="221">
        <v>4540</v>
      </c>
      <c r="D873" s="221" t="s">
        <v>9227</v>
      </c>
      <c r="E873" s="223">
        <v>41233</v>
      </c>
      <c r="F873" s="224">
        <f t="shared" si="30"/>
        <v>41264</v>
      </c>
      <c r="G873" s="225">
        <v>6007.12</v>
      </c>
      <c r="H873" s="221">
        <v>759</v>
      </c>
      <c r="I873" s="222" t="s">
        <v>454</v>
      </c>
      <c r="J873" s="221"/>
    </row>
    <row r="874" spans="1:10">
      <c r="A874" s="221">
        <v>4543</v>
      </c>
      <c r="B874" s="221" t="s">
        <v>188</v>
      </c>
      <c r="C874" s="221">
        <v>4543</v>
      </c>
      <c r="D874" s="221" t="s">
        <v>9229</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9775</v>
      </c>
      <c r="E876" s="223">
        <v>41242</v>
      </c>
      <c r="F876" s="224">
        <f t="shared" si="30"/>
        <v>41273</v>
      </c>
      <c r="G876" s="225">
        <v>6007.12</v>
      </c>
      <c r="H876" s="221">
        <v>761</v>
      </c>
      <c r="I876" s="222" t="s">
        <v>454</v>
      </c>
      <c r="J876" s="221"/>
    </row>
    <row r="877" spans="1:10">
      <c r="A877" s="221">
        <v>4184</v>
      </c>
      <c r="B877" s="221" t="s">
        <v>6357</v>
      </c>
      <c r="C877" s="221">
        <v>4184</v>
      </c>
      <c r="D877" s="221" t="s">
        <v>9316</v>
      </c>
      <c r="E877" s="223">
        <v>41234</v>
      </c>
      <c r="F877" s="224">
        <f t="shared" si="30"/>
        <v>41265</v>
      </c>
      <c r="G877" s="225">
        <v>6007.12</v>
      </c>
      <c r="H877" s="221">
        <v>762</v>
      </c>
      <c r="I877" s="222" t="s">
        <v>454</v>
      </c>
      <c r="J877" s="221"/>
    </row>
    <row r="878" spans="1:10">
      <c r="A878" s="221">
        <v>4403</v>
      </c>
      <c r="B878" s="221" t="s">
        <v>1817</v>
      </c>
      <c r="C878" s="221">
        <v>4403</v>
      </c>
      <c r="D878" s="221" t="s">
        <v>9329</v>
      </c>
      <c r="E878" s="223">
        <v>41239</v>
      </c>
      <c r="F878" s="224">
        <f t="shared" si="30"/>
        <v>41270</v>
      </c>
      <c r="G878" s="225">
        <v>6007.12</v>
      </c>
      <c r="H878" s="221">
        <v>763</v>
      </c>
      <c r="I878" s="222" t="s">
        <v>454</v>
      </c>
      <c r="J878" s="221"/>
    </row>
    <row r="879" spans="1:10">
      <c r="A879" s="221">
        <v>5544</v>
      </c>
      <c r="B879" s="221" t="s">
        <v>9074</v>
      </c>
      <c r="C879" s="221">
        <v>5544</v>
      </c>
      <c r="D879" s="221" t="s">
        <v>9241</v>
      </c>
      <c r="E879" s="223">
        <v>41234</v>
      </c>
      <c r="F879" s="224">
        <f t="shared" si="30"/>
        <v>41265</v>
      </c>
      <c r="G879" s="225">
        <v>6007.12</v>
      </c>
      <c r="H879" s="221">
        <v>764</v>
      </c>
      <c r="I879" s="222" t="s">
        <v>454</v>
      </c>
      <c r="J879" s="221"/>
    </row>
    <row r="880" spans="1:10">
      <c r="A880" s="221">
        <v>4515</v>
      </c>
      <c r="B880" s="221" t="s">
        <v>7762</v>
      </c>
      <c r="C880" s="221">
        <v>4515</v>
      </c>
      <c r="D880" s="221" t="s">
        <v>11564</v>
      </c>
      <c r="E880" s="223">
        <v>41242</v>
      </c>
      <c r="F880" s="224">
        <f t="shared" si="30"/>
        <v>41273</v>
      </c>
      <c r="G880" s="225">
        <v>6007.12</v>
      </c>
      <c r="H880" s="221">
        <v>765</v>
      </c>
      <c r="I880" s="222" t="s">
        <v>454</v>
      </c>
      <c r="J880" s="221"/>
    </row>
    <row r="881" spans="1:10">
      <c r="A881" s="221">
        <v>4518</v>
      </c>
      <c r="B881" s="221" t="s">
        <v>3942</v>
      </c>
      <c r="C881" s="221">
        <v>4518</v>
      </c>
      <c r="D881" s="221" t="s">
        <v>11570</v>
      </c>
      <c r="E881" s="223">
        <v>41242</v>
      </c>
      <c r="F881" s="224">
        <f t="shared" si="30"/>
        <v>41273</v>
      </c>
      <c r="G881" s="225">
        <v>6007.12</v>
      </c>
      <c r="H881" s="221">
        <v>766</v>
      </c>
      <c r="I881" s="222" t="s">
        <v>454</v>
      </c>
      <c r="J881" s="221"/>
    </row>
    <row r="882" spans="1:10">
      <c r="A882" s="221">
        <v>4444</v>
      </c>
      <c r="B882" s="221" t="s">
        <v>4088</v>
      </c>
      <c r="C882" s="221">
        <v>4444</v>
      </c>
      <c r="D882" s="221" t="s">
        <v>11469</v>
      </c>
      <c r="E882" s="223">
        <v>41242</v>
      </c>
      <c r="F882" s="224">
        <f t="shared" si="30"/>
        <v>41273</v>
      </c>
      <c r="G882" s="225">
        <v>6007.12</v>
      </c>
      <c r="H882" s="221">
        <v>767</v>
      </c>
      <c r="I882" s="222" t="s">
        <v>454</v>
      </c>
      <c r="J882" s="221"/>
    </row>
    <row r="883" spans="1:10">
      <c r="A883" s="221">
        <v>4088</v>
      </c>
      <c r="B883" s="221" t="s">
        <v>2310</v>
      </c>
      <c r="C883" s="221">
        <v>4088</v>
      </c>
      <c r="D883" s="221" t="s">
        <v>9290</v>
      </c>
      <c r="E883" s="223">
        <v>41236</v>
      </c>
      <c r="F883" s="224">
        <f t="shared" si="30"/>
        <v>41267</v>
      </c>
      <c r="G883" s="225">
        <v>6007.12</v>
      </c>
      <c r="H883" s="221">
        <v>768</v>
      </c>
      <c r="I883" s="222" t="s">
        <v>454</v>
      </c>
      <c r="J883" s="221"/>
    </row>
    <row r="884" spans="1:10">
      <c r="A884" s="221">
        <v>4089</v>
      </c>
      <c r="B884" s="221" t="s">
        <v>2310</v>
      </c>
      <c r="C884" s="221">
        <v>4089</v>
      </c>
      <c r="D884" s="221" t="s">
        <v>9293</v>
      </c>
      <c r="E884" s="223">
        <v>41234</v>
      </c>
      <c r="F884" s="224">
        <f t="shared" si="30"/>
        <v>41265</v>
      </c>
      <c r="G884" s="225">
        <v>6007.12</v>
      </c>
      <c r="H884" s="221">
        <v>768</v>
      </c>
      <c r="I884" s="222" t="s">
        <v>454</v>
      </c>
      <c r="J884" s="221"/>
    </row>
    <row r="885" spans="1:10">
      <c r="A885" s="221">
        <v>5545</v>
      </c>
      <c r="B885" s="221" t="s">
        <v>9105</v>
      </c>
      <c r="C885" s="221">
        <v>5545</v>
      </c>
      <c r="D885" s="221" t="s">
        <v>9242</v>
      </c>
      <c r="E885" s="223">
        <v>41232</v>
      </c>
      <c r="F885" s="224">
        <f t="shared" si="30"/>
        <v>41263</v>
      </c>
      <c r="G885" s="225">
        <v>6007.12</v>
      </c>
      <c r="H885" s="221">
        <v>769</v>
      </c>
      <c r="I885" s="222" t="s">
        <v>613</v>
      </c>
      <c r="J885" s="221"/>
    </row>
    <row r="886" spans="1:10">
      <c r="A886" s="221">
        <v>4526</v>
      </c>
      <c r="B886" s="221" t="s">
        <v>7797</v>
      </c>
      <c r="C886" s="221">
        <v>4526</v>
      </c>
      <c r="D886" s="221" t="s">
        <v>9006</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7869</v>
      </c>
      <c r="C888" s="221">
        <v>4529</v>
      </c>
      <c r="D888" s="221" t="s">
        <v>9340</v>
      </c>
      <c r="E888" s="223">
        <v>41236</v>
      </c>
      <c r="F888" s="224">
        <f t="shared" si="30"/>
        <v>41267</v>
      </c>
      <c r="G888" s="225">
        <v>6007.12</v>
      </c>
      <c r="H888" s="221">
        <v>772</v>
      </c>
      <c r="I888" s="222" t="s">
        <v>454</v>
      </c>
      <c r="J888" s="221"/>
    </row>
    <row r="889" spans="1:10">
      <c r="A889" s="221">
        <v>3671</v>
      </c>
      <c r="B889" s="221" t="s">
        <v>3550</v>
      </c>
      <c r="C889" s="221">
        <v>3671</v>
      </c>
      <c r="D889" s="221" t="s">
        <v>9274</v>
      </c>
      <c r="E889" s="223">
        <v>41235</v>
      </c>
      <c r="F889" s="224">
        <f t="shared" si="30"/>
        <v>41266</v>
      </c>
      <c r="G889" s="225">
        <v>6007.12</v>
      </c>
      <c r="H889" s="221">
        <v>773</v>
      </c>
      <c r="I889" s="222" t="s">
        <v>613</v>
      </c>
      <c r="J889" s="221"/>
    </row>
    <row r="890" spans="1:10">
      <c r="A890" s="221">
        <v>3321</v>
      </c>
      <c r="B890" s="221" t="s">
        <v>7441</v>
      </c>
      <c r="C890" s="221">
        <v>3321</v>
      </c>
      <c r="D890" s="221" t="s">
        <v>9334</v>
      </c>
      <c r="E890" s="223">
        <v>41239</v>
      </c>
      <c r="F890" s="224">
        <f t="shared" si="30"/>
        <v>41270</v>
      </c>
      <c r="G890" s="225">
        <v>6007.12</v>
      </c>
      <c r="H890" s="221">
        <v>774</v>
      </c>
      <c r="I890" s="222" t="s">
        <v>454</v>
      </c>
      <c r="J890" s="221"/>
    </row>
    <row r="891" spans="1:10">
      <c r="A891" s="221">
        <v>4582</v>
      </c>
      <c r="B891" s="221" t="s">
        <v>8124</v>
      </c>
      <c r="C891" s="221">
        <v>4582</v>
      </c>
      <c r="D891" s="221" t="s">
        <v>11660</v>
      </c>
      <c r="E891" s="223">
        <v>41242</v>
      </c>
      <c r="F891" s="224">
        <f t="shared" si="30"/>
        <v>41273</v>
      </c>
      <c r="G891" s="225">
        <v>6007.12</v>
      </c>
      <c r="H891" s="221">
        <v>775</v>
      </c>
      <c r="I891" s="222" t="s">
        <v>454</v>
      </c>
      <c r="J891" s="221"/>
    </row>
    <row r="892" spans="1:10">
      <c r="A892" s="221">
        <v>4095</v>
      </c>
      <c r="B892" s="221" t="s">
        <v>5946</v>
      </c>
      <c r="C892" s="221">
        <v>4095</v>
      </c>
      <c r="D892" s="221" t="s">
        <v>9468</v>
      </c>
      <c r="E892" s="223">
        <v>41242</v>
      </c>
      <c r="F892" s="224">
        <f t="shared" si="30"/>
        <v>41273</v>
      </c>
      <c r="G892" s="225">
        <v>6007.12</v>
      </c>
      <c r="H892" s="221">
        <v>776</v>
      </c>
      <c r="I892" s="222" t="s">
        <v>454</v>
      </c>
      <c r="J892" s="221"/>
    </row>
    <row r="893" spans="1:10">
      <c r="A893" s="221">
        <v>4379</v>
      </c>
      <c r="B893" s="221" t="s">
        <v>6872</v>
      </c>
      <c r="C893" s="221">
        <v>4379</v>
      </c>
      <c r="D893" s="221" t="s">
        <v>8936</v>
      </c>
      <c r="E893" s="223">
        <v>41219</v>
      </c>
      <c r="F893" s="224">
        <f t="shared" si="30"/>
        <v>41250</v>
      </c>
      <c r="G893" s="225">
        <v>6007.12</v>
      </c>
      <c r="H893" s="221">
        <v>777</v>
      </c>
      <c r="I893" s="222" t="s">
        <v>454</v>
      </c>
      <c r="J893" s="221"/>
    </row>
    <row r="894" spans="1:10">
      <c r="A894" s="221" t="s">
        <v>812</v>
      </c>
      <c r="B894" s="221" t="s">
        <v>813</v>
      </c>
      <c r="C894" s="221">
        <v>812</v>
      </c>
      <c r="D894" s="221" t="s">
        <v>8959</v>
      </c>
      <c r="E894" s="223">
        <v>41225</v>
      </c>
      <c r="F894" s="224">
        <f t="shared" si="30"/>
        <v>41256</v>
      </c>
      <c r="G894" s="225">
        <v>6007.12</v>
      </c>
      <c r="H894" s="221">
        <v>778</v>
      </c>
      <c r="I894" s="222" t="s">
        <v>454</v>
      </c>
      <c r="J894" s="221"/>
    </row>
    <row r="895" spans="1:10">
      <c r="A895" s="221">
        <v>3753</v>
      </c>
      <c r="B895" s="221" t="s">
        <v>3461</v>
      </c>
      <c r="C895" s="221">
        <v>3753</v>
      </c>
      <c r="D895" s="221" t="s">
        <v>10440</v>
      </c>
      <c r="E895" s="223">
        <v>41243</v>
      </c>
      <c r="F895" s="224">
        <f t="shared" si="30"/>
        <v>41274</v>
      </c>
      <c r="G895" s="225">
        <v>6007.12</v>
      </c>
      <c r="H895" s="221">
        <v>779</v>
      </c>
      <c r="I895" s="222" t="s">
        <v>454</v>
      </c>
      <c r="J895" s="221"/>
    </row>
    <row r="896" spans="1:10">
      <c r="A896" s="221">
        <v>4100</v>
      </c>
      <c r="B896" s="221" t="s">
        <v>5920</v>
      </c>
      <c r="C896" s="221">
        <v>4100</v>
      </c>
      <c r="D896" s="221" t="s">
        <v>9295</v>
      </c>
      <c r="E896" s="223">
        <v>41235</v>
      </c>
      <c r="F896" s="224">
        <f t="shared" si="30"/>
        <v>41266</v>
      </c>
      <c r="G896" s="225">
        <v>6007.12</v>
      </c>
      <c r="H896" s="221">
        <v>780</v>
      </c>
      <c r="I896" s="222" t="s">
        <v>454</v>
      </c>
      <c r="J896" s="221"/>
    </row>
    <row r="897" spans="1:10">
      <c r="A897" s="221">
        <v>4101</v>
      </c>
      <c r="B897" s="221" t="s">
        <v>5920</v>
      </c>
      <c r="C897" s="221">
        <v>4101</v>
      </c>
      <c r="D897" s="221" t="s">
        <v>8981</v>
      </c>
      <c r="E897" s="223">
        <v>41221</v>
      </c>
      <c r="F897" s="224">
        <f t="shared" si="30"/>
        <v>41252</v>
      </c>
      <c r="G897" s="225">
        <v>6007.12</v>
      </c>
      <c r="H897" s="221">
        <v>780</v>
      </c>
      <c r="I897" s="222" t="s">
        <v>454</v>
      </c>
      <c r="J897" s="221"/>
    </row>
    <row r="898" spans="1:10">
      <c r="A898" s="221">
        <v>4098</v>
      </c>
      <c r="B898" s="221" t="s">
        <v>5920</v>
      </c>
      <c r="C898" s="221">
        <v>4098</v>
      </c>
      <c r="D898" s="221" t="s">
        <v>9303</v>
      </c>
      <c r="E898" s="223">
        <v>41236</v>
      </c>
      <c r="F898" s="224">
        <f t="shared" si="30"/>
        <v>41267</v>
      </c>
      <c r="G898" s="225">
        <v>6007.12</v>
      </c>
      <c r="H898" s="221">
        <v>780</v>
      </c>
      <c r="I898" s="222" t="s">
        <v>454</v>
      </c>
      <c r="J898" s="221"/>
    </row>
    <row r="899" spans="1:10">
      <c r="A899" s="221">
        <v>4097</v>
      </c>
      <c r="B899" s="221" t="s">
        <v>5920</v>
      </c>
      <c r="C899" s="221">
        <v>4097</v>
      </c>
      <c r="D899" s="221" t="s">
        <v>8984</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9210</v>
      </c>
      <c r="E901" s="223">
        <v>41225</v>
      </c>
      <c r="F901" s="224">
        <f t="shared" si="31"/>
        <v>41256</v>
      </c>
      <c r="G901" s="225">
        <v>6007.12</v>
      </c>
      <c r="H901" s="221">
        <v>782</v>
      </c>
      <c r="I901" s="222" t="s">
        <v>454</v>
      </c>
      <c r="J901" s="221"/>
    </row>
    <row r="902" spans="1:10">
      <c r="A902" s="221">
        <v>3870</v>
      </c>
      <c r="B902" s="221" t="s">
        <v>2396</v>
      </c>
      <c r="C902" s="221">
        <v>3870</v>
      </c>
      <c r="D902" s="221" t="s">
        <v>9276</v>
      </c>
      <c r="E902" s="223">
        <v>41234</v>
      </c>
      <c r="F902" s="224">
        <f t="shared" si="31"/>
        <v>41265</v>
      </c>
      <c r="G902" s="225">
        <v>6007.12</v>
      </c>
      <c r="H902" s="221">
        <v>783</v>
      </c>
      <c r="I902" s="222" t="s">
        <v>454</v>
      </c>
      <c r="J902" s="221"/>
    </row>
    <row r="903" spans="1:10">
      <c r="A903" s="221">
        <v>3871</v>
      </c>
      <c r="B903" s="221" t="s">
        <v>2396</v>
      </c>
      <c r="C903" s="221">
        <v>3871</v>
      </c>
      <c r="D903" s="221" t="s">
        <v>9278</v>
      </c>
      <c r="E903" s="223">
        <v>41235</v>
      </c>
      <c r="F903" s="224">
        <f t="shared" si="31"/>
        <v>41266</v>
      </c>
      <c r="G903" s="225">
        <v>6007.12</v>
      </c>
      <c r="H903" s="221">
        <v>783</v>
      </c>
      <c r="I903" s="222" t="s">
        <v>454</v>
      </c>
      <c r="J903" s="221"/>
    </row>
    <row r="904" spans="1:10">
      <c r="A904" s="221" t="s">
        <v>1249</v>
      </c>
      <c r="B904" s="221" t="s">
        <v>967</v>
      </c>
      <c r="C904" s="221">
        <v>868</v>
      </c>
      <c r="D904" s="221" t="s">
        <v>9464</v>
      </c>
      <c r="E904" s="223">
        <v>41241</v>
      </c>
      <c r="F904" s="224">
        <f t="shared" si="31"/>
        <v>41272</v>
      </c>
      <c r="G904" s="225">
        <v>6007.12</v>
      </c>
      <c r="H904" s="221">
        <v>784</v>
      </c>
      <c r="I904" s="222" t="s">
        <v>454</v>
      </c>
      <c r="J904" s="221"/>
    </row>
    <row r="905" spans="1:10">
      <c r="A905" s="221">
        <v>3993</v>
      </c>
      <c r="B905" s="221" t="s">
        <v>1661</v>
      </c>
      <c r="C905" s="221">
        <v>3993</v>
      </c>
      <c r="D905" s="221" t="s">
        <v>9285</v>
      </c>
      <c r="E905" s="223">
        <v>41235</v>
      </c>
      <c r="F905" s="224">
        <f t="shared" si="31"/>
        <v>41266</v>
      </c>
      <c r="G905" s="225">
        <v>6007.12</v>
      </c>
      <c r="H905" s="221">
        <v>785</v>
      </c>
      <c r="I905" s="222" t="s">
        <v>454</v>
      </c>
      <c r="J905" s="221"/>
    </row>
    <row r="906" spans="1:10">
      <c r="A906" s="221">
        <v>3997</v>
      </c>
      <c r="B906" s="221" t="s">
        <v>1661</v>
      </c>
      <c r="C906" s="221">
        <v>3997</v>
      </c>
      <c r="D906" s="221" t="s">
        <v>8873</v>
      </c>
      <c r="E906" s="223">
        <v>41221</v>
      </c>
      <c r="F906" s="224">
        <f t="shared" si="31"/>
        <v>41252</v>
      </c>
      <c r="G906" s="225">
        <v>6007.12</v>
      </c>
      <c r="H906" s="221">
        <v>785</v>
      </c>
      <c r="I906" s="222" t="s">
        <v>454</v>
      </c>
      <c r="J906" s="221"/>
    </row>
    <row r="907" spans="1:10">
      <c r="A907" s="221">
        <v>4019</v>
      </c>
      <c r="B907" s="221" t="s">
        <v>1661</v>
      </c>
      <c r="C907" s="221">
        <v>4019</v>
      </c>
      <c r="D907" s="221" t="s">
        <v>9288</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9131</v>
      </c>
      <c r="E909" s="223">
        <v>41222</v>
      </c>
      <c r="F909" s="224">
        <f t="shared" si="31"/>
        <v>41253</v>
      </c>
      <c r="G909" s="225">
        <v>6007.12</v>
      </c>
      <c r="H909" s="221">
        <v>787</v>
      </c>
      <c r="I909" s="222" t="s">
        <v>454</v>
      </c>
      <c r="J909" s="221"/>
    </row>
    <row r="910" spans="1:10">
      <c r="A910" s="221">
        <v>3510</v>
      </c>
      <c r="B910" s="221" t="s">
        <v>2828</v>
      </c>
      <c r="C910" s="221">
        <v>3510</v>
      </c>
      <c r="D910" s="221" t="s">
        <v>8922</v>
      </c>
      <c r="E910" s="223">
        <v>41213</v>
      </c>
      <c r="F910" s="224">
        <f>E910+30</f>
        <v>41243</v>
      </c>
      <c r="G910" s="225">
        <v>6007.12</v>
      </c>
      <c r="H910" s="221">
        <v>787</v>
      </c>
      <c r="I910" s="222" t="s">
        <v>454</v>
      </c>
      <c r="J910" s="221"/>
    </row>
    <row r="911" spans="1:10">
      <c r="A911" s="221">
        <v>3523</v>
      </c>
      <c r="B911" s="221" t="s">
        <v>2828</v>
      </c>
      <c r="C911" s="221">
        <v>3523</v>
      </c>
      <c r="D911" s="221" t="s">
        <v>8964</v>
      </c>
      <c r="E911" s="223">
        <v>41222</v>
      </c>
      <c r="F911" s="224">
        <f t="shared" si="31"/>
        <v>41253</v>
      </c>
      <c r="G911" s="225">
        <v>6007.12</v>
      </c>
      <c r="H911" s="221">
        <v>787</v>
      </c>
      <c r="I911" s="222" t="s">
        <v>454</v>
      </c>
      <c r="J911" s="221"/>
    </row>
    <row r="912" spans="1:10">
      <c r="A912" s="221">
        <v>3524</v>
      </c>
      <c r="B912" s="221" t="s">
        <v>2828</v>
      </c>
      <c r="C912" s="221">
        <v>3524</v>
      </c>
      <c r="D912" s="221" t="s">
        <v>8966</v>
      </c>
      <c r="E912" s="223">
        <v>41222</v>
      </c>
      <c r="F912" s="224">
        <f t="shared" si="31"/>
        <v>41253</v>
      </c>
      <c r="G912" s="225">
        <v>6007.12</v>
      </c>
      <c r="H912" s="221">
        <v>787</v>
      </c>
      <c r="I912" s="222" t="s">
        <v>454</v>
      </c>
      <c r="J912" s="221"/>
    </row>
    <row r="913" spans="1:10">
      <c r="A913" s="221">
        <v>3526</v>
      </c>
      <c r="B913" s="221" t="s">
        <v>2828</v>
      </c>
      <c r="C913" s="221">
        <v>3526</v>
      </c>
      <c r="D913" s="221" t="s">
        <v>8927</v>
      </c>
      <c r="E913" s="223">
        <v>41213</v>
      </c>
      <c r="F913" s="224">
        <f>E913+30</f>
        <v>41243</v>
      </c>
      <c r="G913" s="225">
        <v>6007.12</v>
      </c>
      <c r="H913" s="221">
        <v>787</v>
      </c>
      <c r="I913" s="222" t="s">
        <v>454</v>
      </c>
      <c r="J913" s="221"/>
    </row>
    <row r="914" spans="1:10">
      <c r="A914" s="221">
        <v>5537</v>
      </c>
      <c r="B914" s="221" t="s">
        <v>9050</v>
      </c>
      <c r="C914" s="221">
        <v>5537</v>
      </c>
      <c r="D914" s="221" t="s">
        <v>9362</v>
      </c>
      <c r="E914" s="223">
        <v>41234</v>
      </c>
      <c r="F914" s="224">
        <f t="shared" si="31"/>
        <v>41265</v>
      </c>
      <c r="G914" s="225">
        <v>6007.12</v>
      </c>
      <c r="H914" s="221">
        <v>788</v>
      </c>
      <c r="I914" s="222" t="s">
        <v>613</v>
      </c>
      <c r="J914" s="221"/>
    </row>
    <row r="915" spans="1:10">
      <c r="A915" s="221">
        <v>4243</v>
      </c>
      <c r="B915" s="221" t="s">
        <v>213</v>
      </c>
      <c r="C915" s="221">
        <v>4243</v>
      </c>
      <c r="D915" s="221" t="s">
        <v>8988</v>
      </c>
      <c r="E915" s="223">
        <v>41213</v>
      </c>
      <c r="F915" s="224">
        <f>E915+30</f>
        <v>41243</v>
      </c>
      <c r="G915" s="225">
        <v>6007.12</v>
      </c>
      <c r="H915" s="221">
        <v>789</v>
      </c>
      <c r="I915" s="222" t="s">
        <v>454</v>
      </c>
      <c r="J915" s="221"/>
    </row>
    <row r="916" spans="1:10">
      <c r="A916" s="221">
        <v>5554</v>
      </c>
      <c r="B916" s="221" t="s">
        <v>3438</v>
      </c>
      <c r="C916" s="221">
        <v>5554</v>
      </c>
      <c r="D916" s="221" t="s">
        <v>9245</v>
      </c>
      <c r="E916" s="223">
        <v>41232</v>
      </c>
      <c r="F916" s="224">
        <f t="shared" si="31"/>
        <v>41263</v>
      </c>
      <c r="G916" s="225">
        <v>6007.12</v>
      </c>
      <c r="H916" s="221">
        <v>790</v>
      </c>
      <c r="I916" s="222" t="s">
        <v>454</v>
      </c>
      <c r="J916" s="221"/>
    </row>
    <row r="917" spans="1:10">
      <c r="A917" s="221">
        <v>5531</v>
      </c>
      <c r="B917" s="221" t="s">
        <v>165</v>
      </c>
      <c r="C917" s="221">
        <v>5531</v>
      </c>
      <c r="D917" s="221" t="s">
        <v>9237</v>
      </c>
      <c r="E917" s="223">
        <v>41232</v>
      </c>
      <c r="F917" s="224">
        <f t="shared" si="31"/>
        <v>41263</v>
      </c>
      <c r="G917" s="225">
        <v>6007.12</v>
      </c>
      <c r="H917" s="221">
        <v>791</v>
      </c>
      <c r="I917" s="222" t="s">
        <v>454</v>
      </c>
      <c r="J917" s="221"/>
    </row>
    <row r="918" spans="1:10">
      <c r="A918" s="221">
        <v>4596</v>
      </c>
      <c r="B918" s="221" t="s">
        <v>8337</v>
      </c>
      <c r="C918" s="221">
        <v>4596</v>
      </c>
      <c r="D918" s="221" t="s">
        <v>9344</v>
      </c>
      <c r="E918" s="223">
        <v>41235</v>
      </c>
      <c r="F918" s="224">
        <f t="shared" si="31"/>
        <v>41266</v>
      </c>
      <c r="G918" s="225">
        <v>6007.12</v>
      </c>
      <c r="H918" s="221">
        <v>792</v>
      </c>
      <c r="I918" s="222" t="s">
        <v>454</v>
      </c>
      <c r="J918" s="221"/>
    </row>
    <row r="919" spans="1:10">
      <c r="A919" s="221">
        <v>3348</v>
      </c>
      <c r="B919" s="221" t="s">
        <v>2533</v>
      </c>
      <c r="C919" s="221">
        <v>3348</v>
      </c>
      <c r="D919" s="221" t="s">
        <v>8961</v>
      </c>
      <c r="E919" s="223">
        <v>41222</v>
      </c>
      <c r="F919" s="224">
        <f t="shared" si="31"/>
        <v>41253</v>
      </c>
      <c r="G919" s="225">
        <v>6007.12</v>
      </c>
      <c r="H919" s="221">
        <v>793</v>
      </c>
      <c r="I919" s="222" t="s">
        <v>454</v>
      </c>
      <c r="J919" s="221"/>
    </row>
    <row r="920" spans="1:10">
      <c r="A920" s="221">
        <v>3668</v>
      </c>
      <c r="B920" s="221" t="s">
        <v>2533</v>
      </c>
      <c r="C920" s="221">
        <v>3668</v>
      </c>
      <c r="D920" s="221" t="s">
        <v>8968</v>
      </c>
      <c r="E920" s="223">
        <v>41221</v>
      </c>
      <c r="F920" s="224">
        <f t="shared" si="31"/>
        <v>41252</v>
      </c>
      <c r="G920" s="225">
        <v>6007.12</v>
      </c>
      <c r="H920" s="221">
        <v>793</v>
      </c>
      <c r="I920" s="222" t="s">
        <v>454</v>
      </c>
      <c r="J920" s="221"/>
    </row>
    <row r="921" spans="1:10">
      <c r="A921" s="221">
        <v>4579</v>
      </c>
      <c r="B921" s="221" t="s">
        <v>126</v>
      </c>
      <c r="C921" s="221">
        <v>4579</v>
      </c>
      <c r="D921" s="221" t="s">
        <v>11666</v>
      </c>
      <c r="E921" s="223">
        <v>41242</v>
      </c>
      <c r="F921" s="224">
        <f t="shared" si="31"/>
        <v>41273</v>
      </c>
      <c r="G921" s="225">
        <v>6007.12</v>
      </c>
      <c r="H921" s="221">
        <v>794</v>
      </c>
      <c r="I921" s="222" t="s">
        <v>454</v>
      </c>
      <c r="J921" s="221"/>
    </row>
    <row r="922" spans="1:10">
      <c r="A922" s="221">
        <v>4578</v>
      </c>
      <c r="B922" s="221" t="s">
        <v>126</v>
      </c>
      <c r="C922" s="221">
        <v>4578</v>
      </c>
      <c r="D922" s="221" t="s">
        <v>11670</v>
      </c>
      <c r="E922" s="223">
        <v>41242</v>
      </c>
      <c r="F922" s="224">
        <f t="shared" si="31"/>
        <v>41273</v>
      </c>
      <c r="G922" s="225">
        <v>6007.12</v>
      </c>
      <c r="H922" s="221">
        <v>794</v>
      </c>
      <c r="I922" s="222" t="s">
        <v>454</v>
      </c>
      <c r="J922" s="221"/>
    </row>
    <row r="923" spans="1:10">
      <c r="A923" s="221">
        <v>4247</v>
      </c>
      <c r="B923" s="221" t="s">
        <v>6549</v>
      </c>
      <c r="C923" s="221">
        <v>4247</v>
      </c>
      <c r="D923" s="221" t="s">
        <v>17539</v>
      </c>
      <c r="E923" s="223">
        <v>41235</v>
      </c>
      <c r="F923" s="224">
        <f t="shared" si="31"/>
        <v>41266</v>
      </c>
      <c r="G923" s="225">
        <v>6007.12</v>
      </c>
      <c r="H923" s="221">
        <v>795</v>
      </c>
      <c r="I923" s="222" t="s">
        <v>454</v>
      </c>
      <c r="J923" s="221"/>
    </row>
    <row r="924" spans="1:10">
      <c r="A924" s="221">
        <v>4254</v>
      </c>
      <c r="B924" s="221" t="s">
        <v>6704</v>
      </c>
      <c r="C924" s="221">
        <v>4254</v>
      </c>
      <c r="D924" s="221" t="s">
        <v>9138</v>
      </c>
      <c r="E924" s="223">
        <v>41222</v>
      </c>
      <c r="F924" s="224">
        <f t="shared" si="31"/>
        <v>41253</v>
      </c>
      <c r="G924" s="225">
        <v>6007.12</v>
      </c>
      <c r="H924" s="221">
        <v>796</v>
      </c>
      <c r="I924" s="222" t="s">
        <v>454</v>
      </c>
      <c r="J924" s="221"/>
    </row>
    <row r="925" spans="1:10">
      <c r="A925" s="221">
        <v>4599</v>
      </c>
      <c r="B925" s="221" t="s">
        <v>6704</v>
      </c>
      <c r="C925" s="221">
        <v>4599</v>
      </c>
      <c r="D925" s="221" t="s">
        <v>9144</v>
      </c>
      <c r="E925" s="223">
        <v>41222</v>
      </c>
      <c r="F925" s="224">
        <f t="shared" si="31"/>
        <v>41253</v>
      </c>
      <c r="G925" s="225">
        <v>6007.12</v>
      </c>
      <c r="H925" s="221">
        <v>796</v>
      </c>
      <c r="I925" s="222" t="s">
        <v>454</v>
      </c>
      <c r="J925" s="221"/>
    </row>
    <row r="926" spans="1:10">
      <c r="A926" s="221">
        <v>3726</v>
      </c>
      <c r="B926" s="221" t="s">
        <v>3549</v>
      </c>
      <c r="C926" s="221">
        <v>3726</v>
      </c>
      <c r="D926" s="221" t="s">
        <v>9134</v>
      </c>
      <c r="E926" s="223">
        <v>41222</v>
      </c>
      <c r="F926" s="224">
        <f t="shared" si="31"/>
        <v>41253</v>
      </c>
      <c r="G926" s="225">
        <v>6007.12</v>
      </c>
      <c r="H926" s="221">
        <v>797</v>
      </c>
      <c r="I926" s="222" t="s">
        <v>454</v>
      </c>
      <c r="J926" s="221"/>
    </row>
    <row r="927" spans="1:10">
      <c r="A927" s="221">
        <v>3727</v>
      </c>
      <c r="B927" s="221" t="s">
        <v>3549</v>
      </c>
      <c r="C927" s="221">
        <v>3727</v>
      </c>
      <c r="D927" s="221" t="s">
        <v>8970</v>
      </c>
      <c r="E927" s="223">
        <v>41221</v>
      </c>
      <c r="F927" s="224">
        <f t="shared" si="31"/>
        <v>41252</v>
      </c>
      <c r="G927" s="225">
        <v>6007.12</v>
      </c>
      <c r="H927" s="221">
        <v>797</v>
      </c>
      <c r="I927" s="222" t="s">
        <v>454</v>
      </c>
      <c r="J927" s="221"/>
    </row>
    <row r="928" spans="1:10">
      <c r="A928" s="221">
        <v>3723</v>
      </c>
      <c r="B928" s="221" t="s">
        <v>3549</v>
      </c>
      <c r="C928" s="221">
        <v>3723</v>
      </c>
      <c r="D928" s="221" t="s">
        <v>8972</v>
      </c>
      <c r="E928" s="223">
        <v>41221</v>
      </c>
      <c r="F928" s="224">
        <f t="shared" si="31"/>
        <v>41252</v>
      </c>
      <c r="G928" s="225">
        <v>6007.12</v>
      </c>
      <c r="H928" s="221">
        <v>797</v>
      </c>
      <c r="I928" s="222" t="s">
        <v>454</v>
      </c>
      <c r="J928" s="221"/>
    </row>
    <row r="929" spans="1:10">
      <c r="A929" s="221">
        <v>4613</v>
      </c>
      <c r="B929" s="221" t="s">
        <v>8721</v>
      </c>
      <c r="C929" s="221">
        <v>4613</v>
      </c>
      <c r="D929" s="221" t="s">
        <v>9350</v>
      </c>
      <c r="E929" s="223">
        <v>41234</v>
      </c>
      <c r="F929" s="224">
        <f t="shared" si="31"/>
        <v>41265</v>
      </c>
      <c r="G929" s="225">
        <v>6007.12</v>
      </c>
      <c r="H929" s="221">
        <v>798</v>
      </c>
      <c r="I929" s="222" t="s">
        <v>454</v>
      </c>
      <c r="J929" s="221"/>
    </row>
    <row r="930" spans="1:10">
      <c r="A930" s="221">
        <v>3967</v>
      </c>
      <c r="B930" s="221" t="s">
        <v>3069</v>
      </c>
      <c r="C930" s="221">
        <v>3967</v>
      </c>
      <c r="D930" s="221" t="s">
        <v>17534</v>
      </c>
      <c r="E930" s="223">
        <v>41243</v>
      </c>
      <c r="F930" s="224">
        <f t="shared" si="31"/>
        <v>41274</v>
      </c>
      <c r="G930" s="225">
        <v>6007.12</v>
      </c>
      <c r="H930" s="221">
        <v>799</v>
      </c>
      <c r="I930" s="222" t="s">
        <v>454</v>
      </c>
      <c r="J930" s="221"/>
    </row>
    <row r="931" spans="1:10">
      <c r="A931" s="221">
        <v>3884</v>
      </c>
      <c r="B931" s="221" t="s">
        <v>4750</v>
      </c>
      <c r="C931" s="221">
        <v>3884</v>
      </c>
      <c r="D931" s="221" t="s">
        <v>9213</v>
      </c>
      <c r="E931" s="223">
        <v>41227</v>
      </c>
      <c r="F931" s="224">
        <f t="shared" si="31"/>
        <v>41258</v>
      </c>
      <c r="G931" s="225">
        <v>6007.12</v>
      </c>
      <c r="H931" s="221">
        <v>800</v>
      </c>
      <c r="I931" s="222" t="s">
        <v>454</v>
      </c>
      <c r="J931" s="221"/>
    </row>
    <row r="932" spans="1:10">
      <c r="A932" s="221">
        <v>4125</v>
      </c>
      <c r="B932" s="221" t="s">
        <v>4750</v>
      </c>
      <c r="C932" s="221">
        <v>4125</v>
      </c>
      <c r="D932" s="221" t="s">
        <v>9298</v>
      </c>
      <c r="E932" s="223">
        <v>41236</v>
      </c>
      <c r="F932" s="224">
        <f t="shared" si="31"/>
        <v>41267</v>
      </c>
      <c r="G932" s="225">
        <v>6007.12</v>
      </c>
      <c r="H932" s="221">
        <v>800</v>
      </c>
      <c r="I932" s="222" t="s">
        <v>454</v>
      </c>
      <c r="J932" s="221"/>
    </row>
    <row r="933" spans="1:10">
      <c r="A933" s="221">
        <v>4119</v>
      </c>
      <c r="B933" s="221" t="s">
        <v>4750</v>
      </c>
      <c r="C933" s="221">
        <v>4119</v>
      </c>
      <c r="D933" s="221" t="s">
        <v>9305</v>
      </c>
      <c r="E933" s="223">
        <v>41235</v>
      </c>
      <c r="F933" s="224">
        <f t="shared" si="31"/>
        <v>41266</v>
      </c>
      <c r="G933" s="225">
        <v>6007.12</v>
      </c>
      <c r="H933" s="221">
        <v>800</v>
      </c>
      <c r="I933" s="222" t="s">
        <v>454</v>
      </c>
      <c r="J933" s="221"/>
    </row>
    <row r="934" spans="1:10">
      <c r="A934" s="221">
        <v>4118</v>
      </c>
      <c r="B934" s="221" t="s">
        <v>4750</v>
      </c>
      <c r="C934" s="221">
        <v>4118</v>
      </c>
      <c r="D934" s="221" t="s">
        <v>9307</v>
      </c>
      <c r="E934" s="223">
        <v>41236</v>
      </c>
      <c r="F934" s="224">
        <f t="shared" si="31"/>
        <v>41267</v>
      </c>
      <c r="G934" s="225">
        <v>6007.12</v>
      </c>
      <c r="H934" s="221">
        <v>800</v>
      </c>
      <c r="I934" s="222" t="s">
        <v>454</v>
      </c>
      <c r="J934" s="221"/>
    </row>
    <row r="935" spans="1:10">
      <c r="A935" s="221">
        <v>4117</v>
      </c>
      <c r="B935" s="221" t="s">
        <v>4750</v>
      </c>
      <c r="C935" s="221">
        <v>4117</v>
      </c>
      <c r="D935" s="221" t="s">
        <v>9309</v>
      </c>
      <c r="E935" s="223">
        <v>41235</v>
      </c>
      <c r="F935" s="224">
        <f t="shared" si="31"/>
        <v>41266</v>
      </c>
      <c r="G935" s="225">
        <v>6007.12</v>
      </c>
      <c r="H935" s="221">
        <v>800</v>
      </c>
      <c r="I935" s="222" t="s">
        <v>454</v>
      </c>
      <c r="J935" s="221"/>
    </row>
    <row r="936" spans="1:10">
      <c r="A936" s="221">
        <v>4116</v>
      </c>
      <c r="B936" s="221" t="s">
        <v>4750</v>
      </c>
      <c r="C936" s="221">
        <v>4116</v>
      </c>
      <c r="D936" s="221" t="s">
        <v>9311</v>
      </c>
      <c r="E936" s="223">
        <v>41234</v>
      </c>
      <c r="F936" s="224">
        <f t="shared" si="31"/>
        <v>41265</v>
      </c>
      <c r="G936" s="225">
        <v>6007.12</v>
      </c>
      <c r="H936" s="221">
        <v>800</v>
      </c>
      <c r="I936" s="222" t="s">
        <v>454</v>
      </c>
      <c r="J936" s="221"/>
    </row>
    <row r="937" spans="1:10">
      <c r="A937" s="221">
        <v>4115</v>
      </c>
      <c r="B937" s="221" t="s">
        <v>4750</v>
      </c>
      <c r="C937" s="221">
        <v>4115</v>
      </c>
      <c r="D937" s="221" t="s">
        <v>9314</v>
      </c>
      <c r="E937" s="223">
        <v>41233</v>
      </c>
      <c r="F937" s="224">
        <f t="shared" si="31"/>
        <v>41264</v>
      </c>
      <c r="G937" s="225">
        <v>6007.12</v>
      </c>
      <c r="H937" s="221">
        <v>800</v>
      </c>
      <c r="I937" s="222" t="s">
        <v>454</v>
      </c>
      <c r="J937" s="221"/>
    </row>
    <row r="938" spans="1:10">
      <c r="A938" s="221">
        <v>4114</v>
      </c>
      <c r="B938" s="221" t="s">
        <v>4750</v>
      </c>
      <c r="C938" s="221">
        <v>4114</v>
      </c>
      <c r="D938" s="221" t="s">
        <v>9215</v>
      </c>
      <c r="E938" s="223">
        <v>41233</v>
      </c>
      <c r="F938" s="224">
        <f t="shared" si="31"/>
        <v>41264</v>
      </c>
      <c r="G938" s="225">
        <v>6007.12</v>
      </c>
      <c r="H938" s="221">
        <v>800</v>
      </c>
      <c r="I938" s="222" t="s">
        <v>454</v>
      </c>
      <c r="J938" s="221"/>
    </row>
    <row r="939" spans="1:10">
      <c r="A939" s="221">
        <v>4614</v>
      </c>
      <c r="B939" s="221" t="s">
        <v>8716</v>
      </c>
      <c r="C939" s="221">
        <v>4614</v>
      </c>
      <c r="D939" s="221" t="s">
        <v>9349</v>
      </c>
      <c r="E939" s="223">
        <v>41239</v>
      </c>
      <c r="F939" s="224">
        <f t="shared" si="31"/>
        <v>41270</v>
      </c>
      <c r="G939" s="225">
        <v>6007.12</v>
      </c>
      <c r="H939" s="221">
        <v>801</v>
      </c>
      <c r="I939" s="222" t="s">
        <v>454</v>
      </c>
      <c r="J939" s="221"/>
    </row>
    <row r="940" spans="1:10">
      <c r="A940" s="221">
        <v>5528</v>
      </c>
      <c r="B940" s="221" t="s">
        <v>7994</v>
      </c>
      <c r="C940" s="221">
        <v>5528</v>
      </c>
      <c r="D940" s="221" t="s">
        <v>9234</v>
      </c>
      <c r="E940" s="223">
        <v>41232</v>
      </c>
      <c r="F940" s="224">
        <f t="shared" si="31"/>
        <v>41263</v>
      </c>
      <c r="G940" s="225">
        <v>6007.12</v>
      </c>
      <c r="H940" s="221">
        <v>802</v>
      </c>
      <c r="I940" s="222" t="s">
        <v>613</v>
      </c>
      <c r="J940" s="221"/>
    </row>
    <row r="941" spans="1:10">
      <c r="A941" s="221" t="s">
        <v>981</v>
      </c>
      <c r="B941" s="221" t="s">
        <v>982</v>
      </c>
      <c r="C941" s="221">
        <v>838</v>
      </c>
      <c r="D941" s="221" t="s">
        <v>9260</v>
      </c>
      <c r="E941" s="223">
        <v>41233</v>
      </c>
      <c r="F941" s="224">
        <f t="shared" si="31"/>
        <v>41264</v>
      </c>
      <c r="G941" s="225">
        <v>6007.12</v>
      </c>
      <c r="H941" s="221">
        <v>803</v>
      </c>
      <c r="I941" s="222" t="s">
        <v>454</v>
      </c>
      <c r="J941" s="221"/>
    </row>
    <row r="942" spans="1:10">
      <c r="A942" s="221">
        <v>4315</v>
      </c>
      <c r="B942" s="221" t="s">
        <v>7005</v>
      </c>
      <c r="C942" s="221">
        <v>4315</v>
      </c>
      <c r="D942" s="221" t="s">
        <v>9326</v>
      </c>
      <c r="E942" s="223">
        <v>41233</v>
      </c>
      <c r="F942" s="224">
        <f t="shared" si="31"/>
        <v>41264</v>
      </c>
      <c r="G942" s="225">
        <v>6007.12</v>
      </c>
      <c r="H942" s="221">
        <v>804</v>
      </c>
      <c r="I942" s="222" t="s">
        <v>454</v>
      </c>
      <c r="J942" s="221"/>
    </row>
    <row r="943" spans="1:10">
      <c r="A943" s="221">
        <v>3469</v>
      </c>
      <c r="B943" s="221" t="s">
        <v>1670</v>
      </c>
      <c r="C943" s="221">
        <v>3469</v>
      </c>
      <c r="D943" s="221" t="s">
        <v>9268</v>
      </c>
      <c r="E943" s="223">
        <v>41234</v>
      </c>
      <c r="F943" s="224">
        <f t="shared" si="31"/>
        <v>41265</v>
      </c>
      <c r="G943" s="225">
        <v>6007.12</v>
      </c>
      <c r="H943" s="221">
        <v>805</v>
      </c>
      <c r="I943" s="222" t="s">
        <v>454</v>
      </c>
      <c r="J943" s="221"/>
    </row>
    <row r="944" spans="1:10">
      <c r="A944" s="221">
        <v>3886</v>
      </c>
      <c r="B944" s="221" t="s">
        <v>4749</v>
      </c>
      <c r="C944" s="221">
        <v>3886</v>
      </c>
      <c r="D944" s="221" t="s">
        <v>9467</v>
      </c>
      <c r="E944" s="223">
        <v>41242</v>
      </c>
      <c r="F944" s="224">
        <f t="shared" si="31"/>
        <v>41273</v>
      </c>
      <c r="G944" s="225">
        <v>6007.12</v>
      </c>
      <c r="H944" s="221">
        <v>806</v>
      </c>
      <c r="I944" s="222" t="s">
        <v>454</v>
      </c>
      <c r="J944" s="221"/>
    </row>
    <row r="945" spans="1:10">
      <c r="A945" s="221">
        <v>4129</v>
      </c>
      <c r="B945" s="221" t="s">
        <v>4749</v>
      </c>
      <c r="C945" s="221">
        <v>4129</v>
      </c>
      <c r="D945" s="221" t="s">
        <v>9137</v>
      </c>
      <c r="E945" s="223">
        <v>41233</v>
      </c>
      <c r="F945" s="224">
        <f t="shared" si="31"/>
        <v>41264</v>
      </c>
      <c r="G945" s="225">
        <v>6007.12</v>
      </c>
      <c r="H945" s="221">
        <v>806</v>
      </c>
      <c r="I945" s="222" t="s">
        <v>454</v>
      </c>
      <c r="J945" s="221"/>
    </row>
    <row r="946" spans="1:10">
      <c r="A946" s="221">
        <v>4136</v>
      </c>
      <c r="B946" s="221" t="s">
        <v>4749</v>
      </c>
      <c r="C946" s="221">
        <v>4136</v>
      </c>
      <c r="D946" s="221" t="s">
        <v>8983</v>
      </c>
      <c r="E946" s="223">
        <v>41242</v>
      </c>
      <c r="F946" s="224">
        <f t="shared" si="31"/>
        <v>41273</v>
      </c>
      <c r="G946" s="225">
        <v>6007.12</v>
      </c>
      <c r="H946" s="221">
        <v>806</v>
      </c>
      <c r="I946" s="222" t="s">
        <v>454</v>
      </c>
      <c r="J946" s="221"/>
    </row>
    <row r="947" spans="1:10">
      <c r="A947" s="221">
        <v>4130</v>
      </c>
      <c r="B947" s="221" t="s">
        <v>4749</v>
      </c>
      <c r="C947" s="221">
        <v>4130</v>
      </c>
      <c r="D947" s="221" t="s">
        <v>11042</v>
      </c>
      <c r="E947" s="223">
        <v>41243</v>
      </c>
      <c r="F947" s="224">
        <f t="shared" si="31"/>
        <v>41274</v>
      </c>
      <c r="G947" s="225">
        <v>6007.12</v>
      </c>
      <c r="H947" s="221">
        <v>806</v>
      </c>
      <c r="I947" s="222" t="s">
        <v>454</v>
      </c>
      <c r="J947" s="221"/>
    </row>
    <row r="948" spans="1:10">
      <c r="A948" s="221">
        <v>4326</v>
      </c>
      <c r="B948" s="221" t="s">
        <v>6978</v>
      </c>
      <c r="C948" s="221">
        <v>4326</v>
      </c>
      <c r="D948" s="221" t="s">
        <v>8994</v>
      </c>
      <c r="E948" s="223">
        <v>41213</v>
      </c>
      <c r="F948" s="224">
        <f>E948+30</f>
        <v>41243</v>
      </c>
      <c r="G948" s="225">
        <v>6007.12</v>
      </c>
      <c r="H948" s="221">
        <v>807</v>
      </c>
      <c r="I948" s="222" t="s">
        <v>454</v>
      </c>
      <c r="J948" s="221"/>
    </row>
    <row r="949" spans="1:10">
      <c r="A949" s="221">
        <v>4325</v>
      </c>
      <c r="B949" s="221" t="s">
        <v>6978</v>
      </c>
      <c r="C949" s="221">
        <v>4325</v>
      </c>
      <c r="D949" s="221" t="s">
        <v>8996</v>
      </c>
      <c r="E949" s="223">
        <v>41218</v>
      </c>
      <c r="F949" s="224">
        <f t="shared" si="31"/>
        <v>41249</v>
      </c>
      <c r="G949" s="225">
        <v>6007.12</v>
      </c>
      <c r="H949" s="221">
        <v>807</v>
      </c>
      <c r="I949" s="222" t="s">
        <v>454</v>
      </c>
      <c r="J949" s="221"/>
    </row>
    <row r="950" spans="1:10">
      <c r="A950" s="221">
        <v>4331</v>
      </c>
      <c r="B950" s="221" t="s">
        <v>6978</v>
      </c>
      <c r="C950" s="221">
        <v>4331</v>
      </c>
      <c r="D950" s="221" t="s">
        <v>8939</v>
      </c>
      <c r="E950" s="223">
        <v>41213</v>
      </c>
      <c r="F950" s="224">
        <f>E950+30</f>
        <v>41243</v>
      </c>
      <c r="G950" s="225">
        <v>6007.12</v>
      </c>
      <c r="H950" s="221">
        <v>807</v>
      </c>
      <c r="I950" s="222" t="s">
        <v>454</v>
      </c>
      <c r="J950" s="221"/>
    </row>
    <row r="951" spans="1:10">
      <c r="A951" s="221">
        <v>4324</v>
      </c>
      <c r="B951" s="221" t="s">
        <v>6978</v>
      </c>
      <c r="C951" s="221">
        <v>4324</v>
      </c>
      <c r="D951" s="221" t="s">
        <v>8998</v>
      </c>
      <c r="E951" s="223">
        <v>41213</v>
      </c>
      <c r="F951" s="224">
        <f>E951+30</f>
        <v>41243</v>
      </c>
      <c r="G951" s="225">
        <v>6007.12</v>
      </c>
      <c r="H951" s="221">
        <v>807</v>
      </c>
      <c r="I951" s="222" t="s">
        <v>454</v>
      </c>
      <c r="J951" s="221"/>
    </row>
    <row r="952" spans="1:10">
      <c r="A952" s="221">
        <v>4398</v>
      </c>
      <c r="B952" s="221" t="s">
        <v>1786</v>
      </c>
      <c r="C952" s="221">
        <v>4398</v>
      </c>
      <c r="D952" s="221" t="s">
        <v>9474</v>
      </c>
      <c r="E952" s="223">
        <v>41240</v>
      </c>
      <c r="F952" s="224">
        <f t="shared" si="31"/>
        <v>41271</v>
      </c>
      <c r="G952" s="225">
        <v>6007.12</v>
      </c>
      <c r="H952" s="221">
        <v>808</v>
      </c>
      <c r="I952" s="222" t="s">
        <v>454</v>
      </c>
      <c r="J952" s="221"/>
    </row>
    <row r="953" spans="1:10">
      <c r="A953" s="221">
        <v>4463</v>
      </c>
      <c r="B953" s="221" t="s">
        <v>7490</v>
      </c>
      <c r="C953" s="221">
        <v>4463</v>
      </c>
      <c r="D953" s="221" t="s">
        <v>9480</v>
      </c>
      <c r="E953" s="223">
        <v>41239</v>
      </c>
      <c r="F953" s="224">
        <f t="shared" si="31"/>
        <v>41270</v>
      </c>
      <c r="G953" s="225">
        <v>6007.12</v>
      </c>
      <c r="H953" s="221">
        <v>809</v>
      </c>
      <c r="I953" s="222" t="s">
        <v>454</v>
      </c>
      <c r="J953" s="221"/>
    </row>
    <row r="954" spans="1:10">
      <c r="A954" s="221">
        <v>4462</v>
      </c>
      <c r="B954" s="221" t="s">
        <v>7490</v>
      </c>
      <c r="C954" s="221">
        <v>4462</v>
      </c>
      <c r="D954" s="221" t="s">
        <v>9482</v>
      </c>
      <c r="E954" s="223">
        <v>41239</v>
      </c>
      <c r="F954" s="224">
        <f t="shared" si="31"/>
        <v>41270</v>
      </c>
      <c r="G954" s="225">
        <v>6007.12</v>
      </c>
      <c r="H954" s="221">
        <v>809</v>
      </c>
      <c r="I954" s="222" t="s">
        <v>454</v>
      </c>
      <c r="J954" s="221"/>
    </row>
    <row r="955" spans="1:10">
      <c r="A955" s="221">
        <v>4461</v>
      </c>
      <c r="B955" s="221" t="s">
        <v>7490</v>
      </c>
      <c r="C955" s="221">
        <v>4461</v>
      </c>
      <c r="D955" s="221" t="s">
        <v>9484</v>
      </c>
      <c r="E955" s="223">
        <v>41239</v>
      </c>
      <c r="F955" s="224">
        <f t="shared" si="31"/>
        <v>41270</v>
      </c>
      <c r="G955" s="225">
        <v>6007.12</v>
      </c>
      <c r="H955" s="221">
        <v>809</v>
      </c>
      <c r="I955" s="222" t="s">
        <v>454</v>
      </c>
      <c r="J955" s="221"/>
    </row>
    <row r="956" spans="1:10">
      <c r="A956" s="221">
        <v>4460</v>
      </c>
      <c r="B956" s="221" t="s">
        <v>7490</v>
      </c>
      <c r="C956" s="221">
        <v>4460</v>
      </c>
      <c r="D956" s="221" t="s">
        <v>9487</v>
      </c>
      <c r="E956" s="223">
        <v>41239</v>
      </c>
      <c r="F956" s="224">
        <f t="shared" si="31"/>
        <v>41270</v>
      </c>
      <c r="G956" s="225">
        <v>6007.12</v>
      </c>
      <c r="H956" s="221">
        <v>809</v>
      </c>
      <c r="I956" s="222" t="s">
        <v>454</v>
      </c>
      <c r="J956" s="221"/>
    </row>
    <row r="957" spans="1:10">
      <c r="A957" s="221">
        <v>4459</v>
      </c>
      <c r="B957" s="221" t="s">
        <v>7490</v>
      </c>
      <c r="C957" s="221">
        <v>4459</v>
      </c>
      <c r="D957" s="221" t="s">
        <v>9489</v>
      </c>
      <c r="E957" s="223">
        <v>41240</v>
      </c>
      <c r="F957" s="224">
        <f t="shared" si="31"/>
        <v>41271</v>
      </c>
      <c r="G957" s="225">
        <v>6007.12</v>
      </c>
      <c r="H957" s="221">
        <v>809</v>
      </c>
      <c r="I957" s="222" t="s">
        <v>454</v>
      </c>
      <c r="J957" s="221"/>
    </row>
    <row r="958" spans="1:10">
      <c r="A958" s="221">
        <v>4624</v>
      </c>
      <c r="B958" s="221" t="s">
        <v>8683</v>
      </c>
      <c r="C958" s="221">
        <v>4624</v>
      </c>
      <c r="D958" s="221" t="s">
        <v>11726</v>
      </c>
      <c r="E958" s="223">
        <v>41243</v>
      </c>
      <c r="F958" s="224">
        <f t="shared" si="31"/>
        <v>41274</v>
      </c>
      <c r="G958" s="225">
        <v>6007.12</v>
      </c>
      <c r="H958" s="221">
        <v>810</v>
      </c>
      <c r="I958" s="222" t="s">
        <v>454</v>
      </c>
      <c r="J958" s="221"/>
    </row>
    <row r="959" spans="1:10">
      <c r="A959" s="221">
        <v>4625</v>
      </c>
      <c r="B959" s="221" t="s">
        <v>2955</v>
      </c>
      <c r="C959" s="221">
        <v>4625</v>
      </c>
      <c r="D959" s="221" t="s">
        <v>9346</v>
      </c>
      <c r="E959" s="223">
        <v>41234</v>
      </c>
      <c r="F959" s="224">
        <f t="shared" si="31"/>
        <v>41265</v>
      </c>
      <c r="G959" s="225">
        <v>6007.12</v>
      </c>
      <c r="H959" s="221">
        <v>811</v>
      </c>
      <c r="I959" s="222" t="s">
        <v>454</v>
      </c>
      <c r="J959" s="221"/>
    </row>
    <row r="960" spans="1:10">
      <c r="A960" s="221">
        <v>5540</v>
      </c>
      <c r="B960" s="221" t="s">
        <v>9058</v>
      </c>
      <c r="C960" s="221">
        <v>5540</v>
      </c>
      <c r="D960" s="221" t="s">
        <v>9367</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17989</v>
      </c>
      <c r="E962" s="223">
        <v>41221</v>
      </c>
      <c r="F962" s="224">
        <f t="shared" si="31"/>
        <v>41252</v>
      </c>
      <c r="G962" s="225">
        <v>6007.12</v>
      </c>
      <c r="H962" s="221">
        <v>813</v>
      </c>
      <c r="I962" s="222" t="s">
        <v>613</v>
      </c>
      <c r="J962" s="221"/>
    </row>
    <row r="963" spans="1:10">
      <c r="A963" s="221">
        <v>5541</v>
      </c>
      <c r="B963" s="221" t="s">
        <v>4747</v>
      </c>
      <c r="C963" s="221">
        <v>5541</v>
      </c>
      <c r="D963" s="221" t="s">
        <v>9239</v>
      </c>
      <c r="E963" s="223">
        <v>41226</v>
      </c>
      <c r="F963" s="224">
        <f t="shared" si="31"/>
        <v>41257</v>
      </c>
      <c r="G963" s="225">
        <v>6007.12</v>
      </c>
      <c r="H963" s="221">
        <v>813</v>
      </c>
      <c r="I963" s="222" t="s">
        <v>613</v>
      </c>
      <c r="J963" s="221"/>
    </row>
    <row r="964" spans="1:10">
      <c r="A964" s="221">
        <v>3250</v>
      </c>
      <c r="B964" s="221" t="s">
        <v>116</v>
      </c>
      <c r="C964" s="221">
        <v>3250</v>
      </c>
      <c r="D964" s="221" t="s">
        <v>8960</v>
      </c>
      <c r="E964" s="223">
        <v>41242</v>
      </c>
      <c r="F964" s="224">
        <f t="shared" ref="F964:F1027" si="32">E964+31</f>
        <v>41273</v>
      </c>
      <c r="G964" s="225">
        <v>6007.12</v>
      </c>
      <c r="H964" s="221">
        <v>814</v>
      </c>
      <c r="I964" s="222" t="s">
        <v>613</v>
      </c>
      <c r="J964" s="221"/>
    </row>
    <row r="965" spans="1:10">
      <c r="A965" s="221">
        <v>5026</v>
      </c>
      <c r="B965" s="221" t="s">
        <v>8286</v>
      </c>
      <c r="C965" s="221">
        <v>5026</v>
      </c>
      <c r="D965" s="221" t="s">
        <v>9342</v>
      </c>
      <c r="E965" s="223">
        <v>41236</v>
      </c>
      <c r="F965" s="224">
        <f t="shared" si="32"/>
        <v>41267</v>
      </c>
      <c r="G965" s="225">
        <v>6007.12</v>
      </c>
      <c r="H965" s="221">
        <v>815</v>
      </c>
      <c r="I965" s="222" t="s">
        <v>454</v>
      </c>
      <c r="J965" s="221"/>
    </row>
    <row r="966" spans="1:10">
      <c r="A966" s="221">
        <v>5510</v>
      </c>
      <c r="B966" s="221" t="s">
        <v>1709</v>
      </c>
      <c r="C966" s="221">
        <v>5510</v>
      </c>
      <c r="D966" s="221" t="s">
        <v>9358</v>
      </c>
      <c r="E966" s="223">
        <v>41233</v>
      </c>
      <c r="F966" s="224">
        <f t="shared" si="32"/>
        <v>41264</v>
      </c>
      <c r="G966" s="225">
        <v>6007.12</v>
      </c>
      <c r="H966" s="221">
        <v>816</v>
      </c>
      <c r="I966" s="222" t="s">
        <v>454</v>
      </c>
      <c r="J966" s="221"/>
    </row>
    <row r="967" spans="1:10">
      <c r="A967" s="221">
        <v>4484</v>
      </c>
      <c r="B967" s="221" t="s">
        <v>7620</v>
      </c>
      <c r="C967" s="221">
        <v>4484</v>
      </c>
      <c r="D967" s="221" t="s">
        <v>11511</v>
      </c>
      <c r="E967" s="223">
        <v>41243</v>
      </c>
      <c r="F967" s="224">
        <f t="shared" si="32"/>
        <v>41274</v>
      </c>
      <c r="G967" s="225">
        <v>6007.12</v>
      </c>
      <c r="H967" s="221">
        <v>817</v>
      </c>
      <c r="I967" s="222" t="s">
        <v>454</v>
      </c>
      <c r="J967" s="221"/>
    </row>
    <row r="968" spans="1:10">
      <c r="A968" s="221">
        <v>4485</v>
      </c>
      <c r="B968" s="221" t="s">
        <v>7620</v>
      </c>
      <c r="C968" s="221">
        <v>4485</v>
      </c>
      <c r="D968" s="221" t="s">
        <v>11515</v>
      </c>
      <c r="E968" s="223">
        <v>41243</v>
      </c>
      <c r="F968" s="224">
        <f t="shared" si="32"/>
        <v>41274</v>
      </c>
      <c r="G968" s="225">
        <v>6007.12</v>
      </c>
      <c r="H968" s="221">
        <v>817</v>
      </c>
      <c r="I968" s="222" t="s">
        <v>454</v>
      </c>
      <c r="J968" s="221"/>
    </row>
    <row r="969" spans="1:10">
      <c r="A969" s="221">
        <v>3594</v>
      </c>
      <c r="B969" s="221" t="s">
        <v>3247</v>
      </c>
      <c r="C969" s="221">
        <v>3594</v>
      </c>
      <c r="D969" s="221" t="s">
        <v>9271</v>
      </c>
      <c r="E969" s="223">
        <v>41234</v>
      </c>
      <c r="F969" s="224">
        <f t="shared" si="32"/>
        <v>41265</v>
      </c>
      <c r="G969" s="225">
        <v>6007.12</v>
      </c>
      <c r="H969" s="221">
        <v>818</v>
      </c>
      <c r="I969" s="222" t="s">
        <v>613</v>
      </c>
      <c r="J969" s="221"/>
    </row>
    <row r="970" spans="1:10">
      <c r="A970" s="221">
        <v>4358</v>
      </c>
      <c r="B970" s="221" t="s">
        <v>3254</v>
      </c>
      <c r="C970" s="221">
        <v>4358</v>
      </c>
      <c r="D970" s="221" t="s">
        <v>9324</v>
      </c>
      <c r="E970" s="223">
        <v>41233</v>
      </c>
      <c r="F970" s="224">
        <f t="shared" si="32"/>
        <v>41264</v>
      </c>
      <c r="G970" s="225">
        <v>6007.12</v>
      </c>
      <c r="H970" s="221">
        <v>819</v>
      </c>
      <c r="I970" s="222" t="s">
        <v>454</v>
      </c>
      <c r="J970" s="221"/>
    </row>
    <row r="971" spans="1:10">
      <c r="A971" s="221">
        <v>4640</v>
      </c>
      <c r="B971" s="221" t="s">
        <v>8751</v>
      </c>
      <c r="C971" s="221">
        <v>4640</v>
      </c>
      <c r="D971" s="221" t="s">
        <v>9353</v>
      </c>
      <c r="E971" s="223">
        <v>41236</v>
      </c>
      <c r="F971" s="224">
        <f t="shared" si="32"/>
        <v>41267</v>
      </c>
      <c r="G971" s="225">
        <v>6007.12</v>
      </c>
      <c r="H971" s="221">
        <v>820</v>
      </c>
      <c r="I971" s="222" t="s">
        <v>454</v>
      </c>
      <c r="J971" s="221"/>
    </row>
    <row r="972" spans="1:10">
      <c r="A972" s="221">
        <v>4237</v>
      </c>
      <c r="B972" s="221" t="s">
        <v>3261</v>
      </c>
      <c r="C972" s="221">
        <v>4237</v>
      </c>
      <c r="D972" s="221" t="s">
        <v>9318</v>
      </c>
      <c r="E972" s="223">
        <v>41234</v>
      </c>
      <c r="F972" s="224">
        <f t="shared" si="32"/>
        <v>41265</v>
      </c>
      <c r="G972" s="225">
        <v>6007.12</v>
      </c>
      <c r="H972" s="221">
        <v>821</v>
      </c>
      <c r="I972" s="222" t="s">
        <v>613</v>
      </c>
      <c r="J972" s="221"/>
    </row>
    <row r="973" spans="1:10">
      <c r="A973" s="221">
        <v>4239</v>
      </c>
      <c r="B973" s="221" t="s">
        <v>3261</v>
      </c>
      <c r="C973" s="221">
        <v>4239</v>
      </c>
      <c r="D973" s="221" t="s">
        <v>8990</v>
      </c>
      <c r="E973" s="223">
        <v>41221</v>
      </c>
      <c r="F973" s="224">
        <f t="shared" si="32"/>
        <v>41252</v>
      </c>
      <c r="G973" s="225">
        <v>6007.12</v>
      </c>
      <c r="H973" s="221">
        <v>821</v>
      </c>
      <c r="I973" s="222" t="s">
        <v>613</v>
      </c>
      <c r="J973" s="221"/>
    </row>
    <row r="974" spans="1:10">
      <c r="A974" s="221">
        <v>4235</v>
      </c>
      <c r="B974" s="221" t="s">
        <v>3261</v>
      </c>
      <c r="C974" s="221">
        <v>4235</v>
      </c>
      <c r="D974" s="221" t="s">
        <v>9320</v>
      </c>
      <c r="E974" s="223">
        <v>41236</v>
      </c>
      <c r="F974" s="224">
        <f t="shared" si="32"/>
        <v>41267</v>
      </c>
      <c r="G974" s="225">
        <v>6007.12</v>
      </c>
      <c r="H974" s="221">
        <v>821</v>
      </c>
      <c r="I974" s="222" t="s">
        <v>613</v>
      </c>
      <c r="J974" s="221"/>
    </row>
    <row r="975" spans="1:10">
      <c r="A975" s="221">
        <v>4241</v>
      </c>
      <c r="B975" s="221" t="s">
        <v>3261</v>
      </c>
      <c r="C975" s="221">
        <v>4241</v>
      </c>
      <c r="D975" s="221" t="s">
        <v>9322</v>
      </c>
      <c r="E975" s="223">
        <v>41235</v>
      </c>
      <c r="F975" s="224">
        <f t="shared" si="32"/>
        <v>41266</v>
      </c>
      <c r="G975" s="225">
        <v>6007.12</v>
      </c>
      <c r="H975" s="221">
        <v>821</v>
      </c>
      <c r="I975" s="222" t="s">
        <v>613</v>
      </c>
      <c r="J975" s="221"/>
    </row>
    <row r="976" spans="1:10">
      <c r="A976" s="221">
        <v>4364</v>
      </c>
      <c r="B976" s="221" t="s">
        <v>6948</v>
      </c>
      <c r="C976" s="221">
        <v>4364</v>
      </c>
      <c r="D976" s="221" t="s">
        <v>9470</v>
      </c>
      <c r="E976" s="223">
        <v>41240</v>
      </c>
      <c r="F976" s="224">
        <f t="shared" si="32"/>
        <v>41271</v>
      </c>
      <c r="G976" s="225">
        <v>6007.12</v>
      </c>
      <c r="H976" s="221">
        <v>822</v>
      </c>
      <c r="I976" s="222" t="s">
        <v>454</v>
      </c>
      <c r="J976" s="221"/>
    </row>
    <row r="977" spans="1:10">
      <c r="A977" s="221">
        <v>4363</v>
      </c>
      <c r="B977" s="221" t="s">
        <v>6948</v>
      </c>
      <c r="C977" s="221">
        <v>4363</v>
      </c>
      <c r="D977" s="221" t="s">
        <v>9472</v>
      </c>
      <c r="E977" s="223">
        <v>41242</v>
      </c>
      <c r="F977" s="224">
        <f t="shared" si="32"/>
        <v>41273</v>
      </c>
      <c r="G977" s="225">
        <v>6007.12</v>
      </c>
      <c r="H977" s="221">
        <v>822</v>
      </c>
      <c r="I977" s="222" t="s">
        <v>454</v>
      </c>
      <c r="J977" s="221"/>
    </row>
    <row r="978" spans="1:10">
      <c r="A978" s="221">
        <v>4645</v>
      </c>
      <c r="B978" s="221" t="s">
        <v>8771</v>
      </c>
      <c r="C978" s="221">
        <v>4645</v>
      </c>
      <c r="D978" s="221" t="s">
        <v>9355</v>
      </c>
      <c r="E978" s="223">
        <v>41236</v>
      </c>
      <c r="F978" s="224">
        <f t="shared" si="32"/>
        <v>41267</v>
      </c>
      <c r="G978" s="225">
        <v>6007.12</v>
      </c>
      <c r="H978" s="221">
        <v>823</v>
      </c>
      <c r="I978" s="222" t="s">
        <v>454</v>
      </c>
      <c r="J978" s="221"/>
    </row>
    <row r="979" spans="1:10">
      <c r="A979" s="221">
        <v>4646</v>
      </c>
      <c r="B979" s="221" t="s">
        <v>8776</v>
      </c>
      <c r="C979" s="221">
        <v>4646</v>
      </c>
      <c r="D979" s="221" t="s">
        <v>11756</v>
      </c>
      <c r="E979" s="223">
        <v>41242</v>
      </c>
      <c r="F979" s="224">
        <f t="shared" si="32"/>
        <v>41273</v>
      </c>
      <c r="G979" s="225">
        <v>6007.12</v>
      </c>
      <c r="H979" s="221">
        <v>824</v>
      </c>
      <c r="I979" s="222" t="s">
        <v>454</v>
      </c>
      <c r="J979" s="221"/>
    </row>
    <row r="980" spans="1:10">
      <c r="A980" s="221">
        <v>3675</v>
      </c>
      <c r="B980" s="221" t="s">
        <v>171</v>
      </c>
      <c r="C980" s="221">
        <v>3675</v>
      </c>
      <c r="D980" s="221" t="s">
        <v>8603</v>
      </c>
      <c r="E980" s="223">
        <v>41213</v>
      </c>
      <c r="F980" s="224">
        <f>E980+30</f>
        <v>41243</v>
      </c>
      <c r="G980" s="225">
        <v>6007.12</v>
      </c>
      <c r="H980" s="221">
        <v>825</v>
      </c>
      <c r="I980" s="222" t="s">
        <v>454</v>
      </c>
      <c r="J980" s="221"/>
    </row>
    <row r="981" spans="1:10">
      <c r="A981" s="221">
        <v>4647</v>
      </c>
      <c r="B981" s="221" t="s">
        <v>8781</v>
      </c>
      <c r="C981" s="221">
        <v>4647</v>
      </c>
      <c r="D981" s="221" t="s">
        <v>9356</v>
      </c>
      <c r="E981" s="223">
        <v>41235</v>
      </c>
      <c r="F981" s="224">
        <f t="shared" si="32"/>
        <v>41266</v>
      </c>
      <c r="G981" s="225">
        <v>6007.12</v>
      </c>
      <c r="H981" s="221">
        <v>826</v>
      </c>
      <c r="I981" s="222" t="s">
        <v>454</v>
      </c>
      <c r="J981" s="221"/>
    </row>
    <row r="982" spans="1:10">
      <c r="A982" s="221">
        <v>4370</v>
      </c>
      <c r="B982" s="221" t="s">
        <v>6895</v>
      </c>
      <c r="C982" s="221">
        <v>4370</v>
      </c>
      <c r="D982" s="221" t="s">
        <v>8610</v>
      </c>
      <c r="E982" s="223">
        <v>41213</v>
      </c>
      <c r="F982" s="224">
        <f>E982+30</f>
        <v>41243</v>
      </c>
      <c r="G982" s="225">
        <v>6007.12</v>
      </c>
      <c r="H982" s="221">
        <v>827</v>
      </c>
      <c r="I982" s="222" t="s">
        <v>454</v>
      </c>
      <c r="J982" s="221"/>
    </row>
    <row r="983" spans="1:10">
      <c r="A983" s="221">
        <v>4368</v>
      </c>
      <c r="B983" s="221" t="s">
        <v>6895</v>
      </c>
      <c r="C983" s="221">
        <v>4368</v>
      </c>
      <c r="D983" s="221" t="s">
        <v>8887</v>
      </c>
      <c r="E983" s="223">
        <v>41221</v>
      </c>
      <c r="F983" s="224">
        <f t="shared" si="32"/>
        <v>41252</v>
      </c>
      <c r="G983" s="225">
        <v>6007.12</v>
      </c>
      <c r="H983" s="221">
        <v>827</v>
      </c>
      <c r="I983" s="222" t="s">
        <v>454</v>
      </c>
      <c r="J983" s="221"/>
    </row>
    <row r="984" spans="1:10">
      <c r="A984" s="248">
        <v>4491</v>
      </c>
      <c r="B984" s="248" t="s">
        <v>7807</v>
      </c>
      <c r="C984" s="248">
        <v>4491</v>
      </c>
      <c r="D984" s="248" t="s">
        <v>12138</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7266</v>
      </c>
      <c r="C986" s="248">
        <v>4413</v>
      </c>
      <c r="D986" s="248" t="s">
        <v>12113</v>
      </c>
      <c r="E986" s="249">
        <v>41250</v>
      </c>
      <c r="F986" s="224">
        <f t="shared" si="32"/>
        <v>41281</v>
      </c>
      <c r="G986" s="250">
        <v>6007.12</v>
      </c>
      <c r="H986" s="248">
        <v>837</v>
      </c>
      <c r="I986" s="251" t="s">
        <v>454</v>
      </c>
      <c r="J986" s="248"/>
    </row>
    <row r="987" spans="1:10">
      <c r="A987" s="248">
        <v>4530</v>
      </c>
      <c r="B987" s="248" t="s">
        <v>1857</v>
      </c>
      <c r="C987" s="248">
        <v>4530</v>
      </c>
      <c r="D987" s="248" t="s">
        <v>13190</v>
      </c>
      <c r="E987" s="249">
        <v>41263</v>
      </c>
      <c r="F987" s="224">
        <f t="shared" si="32"/>
        <v>41294</v>
      </c>
      <c r="G987" s="250">
        <v>6007.12</v>
      </c>
      <c r="H987" s="248">
        <v>838</v>
      </c>
      <c r="I987" s="251" t="s">
        <v>454</v>
      </c>
      <c r="J987" s="248"/>
    </row>
    <row r="988" spans="1:10">
      <c r="A988" s="248">
        <v>4495</v>
      </c>
      <c r="B988" s="248" t="s">
        <v>7669</v>
      </c>
      <c r="C988" s="248">
        <v>4495</v>
      </c>
      <c r="D988" s="248" t="s">
        <v>9335</v>
      </c>
      <c r="E988" s="249">
        <v>41261</v>
      </c>
      <c r="F988" s="224">
        <f t="shared" si="32"/>
        <v>41292</v>
      </c>
      <c r="G988" s="250">
        <v>6007.12</v>
      </c>
      <c r="H988" s="248">
        <v>839</v>
      </c>
      <c r="I988" s="251" t="s">
        <v>454</v>
      </c>
      <c r="J988" s="248"/>
    </row>
    <row r="989" spans="1:10">
      <c r="A989" s="248">
        <v>4417</v>
      </c>
      <c r="B989" s="248" t="s">
        <v>7271</v>
      </c>
      <c r="C989" s="248">
        <v>4417</v>
      </c>
      <c r="D989" s="248" t="s">
        <v>12116</v>
      </c>
      <c r="E989" s="249">
        <v>41255</v>
      </c>
      <c r="F989" s="224">
        <f t="shared" si="32"/>
        <v>41286</v>
      </c>
      <c r="G989" s="250">
        <v>6007.12</v>
      </c>
      <c r="H989" s="248">
        <v>840</v>
      </c>
      <c r="I989" s="251" t="s">
        <v>454</v>
      </c>
      <c r="J989" s="248"/>
    </row>
    <row r="990" spans="1:10">
      <c r="A990" s="248">
        <v>4426</v>
      </c>
      <c r="B990" s="248" t="s">
        <v>7271</v>
      </c>
      <c r="C990" s="248">
        <v>4426</v>
      </c>
      <c r="D990" s="248" t="s">
        <v>12758</v>
      </c>
      <c r="E990" s="249">
        <v>41257</v>
      </c>
      <c r="F990" s="224">
        <f t="shared" si="32"/>
        <v>41288</v>
      </c>
      <c r="G990" s="250">
        <v>6007.12</v>
      </c>
      <c r="H990" s="248">
        <v>840</v>
      </c>
      <c r="I990" s="251" t="s">
        <v>454</v>
      </c>
      <c r="J990" s="248"/>
    </row>
    <row r="991" spans="1:10">
      <c r="A991" s="248">
        <v>4416</v>
      </c>
      <c r="B991" s="248" t="s">
        <v>7271</v>
      </c>
      <c r="C991" s="248">
        <v>4416</v>
      </c>
      <c r="D991" s="248" t="s">
        <v>11955</v>
      </c>
      <c r="E991" s="249">
        <v>41249</v>
      </c>
      <c r="F991" s="224">
        <f t="shared" si="32"/>
        <v>41280</v>
      </c>
      <c r="G991" s="250">
        <v>6007.12</v>
      </c>
      <c r="H991" s="248">
        <v>840</v>
      </c>
      <c r="I991" s="251" t="s">
        <v>454</v>
      </c>
      <c r="J991" s="248"/>
    </row>
    <row r="992" spans="1:10">
      <c r="A992" s="248">
        <v>4419</v>
      </c>
      <c r="B992" s="248" t="s">
        <v>7271</v>
      </c>
      <c r="C992" s="248">
        <v>4419</v>
      </c>
      <c r="D992" s="248" t="s">
        <v>12630</v>
      </c>
      <c r="E992" s="249">
        <v>41255</v>
      </c>
      <c r="F992" s="224">
        <f t="shared" si="32"/>
        <v>41286</v>
      </c>
      <c r="G992" s="250">
        <v>6007.12</v>
      </c>
      <c r="H992" s="248">
        <v>840</v>
      </c>
      <c r="I992" s="251" t="s">
        <v>454</v>
      </c>
      <c r="J992" s="248"/>
    </row>
    <row r="993" spans="1:10">
      <c r="A993" s="248">
        <v>4415</v>
      </c>
      <c r="B993" s="248" t="s">
        <v>7271</v>
      </c>
      <c r="C993" s="248">
        <v>4415</v>
      </c>
      <c r="D993" s="248" t="s">
        <v>12118</v>
      </c>
      <c r="E993" s="249">
        <v>41254</v>
      </c>
      <c r="F993" s="224">
        <f t="shared" si="32"/>
        <v>41285</v>
      </c>
      <c r="G993" s="250">
        <v>6007.12</v>
      </c>
      <c r="H993" s="248">
        <v>840</v>
      </c>
      <c r="I993" s="251" t="s">
        <v>454</v>
      </c>
      <c r="J993" s="248"/>
    </row>
    <row r="994" spans="1:10">
      <c r="A994" s="248">
        <v>4431</v>
      </c>
      <c r="B994" s="248" t="s">
        <v>7271</v>
      </c>
      <c r="C994" s="248">
        <v>4431</v>
      </c>
      <c r="D994" s="248" t="s">
        <v>12761</v>
      </c>
      <c r="E994" s="249">
        <v>41257</v>
      </c>
      <c r="F994" s="224">
        <f t="shared" si="32"/>
        <v>41288</v>
      </c>
      <c r="G994" s="250">
        <v>6007.12</v>
      </c>
      <c r="H994" s="248">
        <v>840</v>
      </c>
      <c r="I994" s="251" t="s">
        <v>454</v>
      </c>
      <c r="J994" s="248"/>
    </row>
    <row r="995" spans="1:10">
      <c r="A995" s="248">
        <v>4430</v>
      </c>
      <c r="B995" s="248" t="s">
        <v>7271</v>
      </c>
      <c r="C995" s="248">
        <v>4430</v>
      </c>
      <c r="D995" s="248" t="s">
        <v>12633</v>
      </c>
      <c r="E995" s="249">
        <v>41255</v>
      </c>
      <c r="F995" s="224">
        <f t="shared" si="32"/>
        <v>41286</v>
      </c>
      <c r="G995" s="250">
        <v>6007.12</v>
      </c>
      <c r="H995" s="248">
        <v>840</v>
      </c>
      <c r="I995" s="251" t="s">
        <v>454</v>
      </c>
      <c r="J995" s="248"/>
    </row>
    <row r="996" spans="1:10">
      <c r="A996" s="248">
        <v>4428</v>
      </c>
      <c r="B996" s="248" t="s">
        <v>7271</v>
      </c>
      <c r="C996" s="248">
        <v>4428</v>
      </c>
      <c r="D996" s="248" t="s">
        <v>12121</v>
      </c>
      <c r="E996" s="249">
        <v>41253</v>
      </c>
      <c r="F996" s="224">
        <f t="shared" si="32"/>
        <v>41284</v>
      </c>
      <c r="G996" s="250">
        <v>6007.12</v>
      </c>
      <c r="H996" s="248">
        <v>840</v>
      </c>
      <c r="I996" s="251" t="s">
        <v>454</v>
      </c>
      <c r="J996" s="248"/>
    </row>
    <row r="997" spans="1:10">
      <c r="A997" s="248">
        <v>4418</v>
      </c>
      <c r="B997" s="248" t="s">
        <v>7271</v>
      </c>
      <c r="C997" s="248">
        <v>4418</v>
      </c>
      <c r="D997" s="248" t="s">
        <v>12124</v>
      </c>
      <c r="E997" s="249">
        <v>41253</v>
      </c>
      <c r="F997" s="224">
        <f t="shared" si="32"/>
        <v>41284</v>
      </c>
      <c r="G997" s="250">
        <v>6007.12</v>
      </c>
      <c r="H997" s="248">
        <v>840</v>
      </c>
      <c r="I997" s="251" t="s">
        <v>454</v>
      </c>
      <c r="J997" s="248"/>
    </row>
    <row r="998" spans="1:10">
      <c r="A998" s="248">
        <v>4425</v>
      </c>
      <c r="B998" s="248" t="s">
        <v>7271</v>
      </c>
      <c r="C998" s="248">
        <v>4425</v>
      </c>
      <c r="D998" s="248" t="s">
        <v>12127</v>
      </c>
      <c r="E998" s="249">
        <v>41253</v>
      </c>
      <c r="F998" s="224">
        <f t="shared" si="32"/>
        <v>41284</v>
      </c>
      <c r="G998" s="250">
        <v>6007.12</v>
      </c>
      <c r="H998" s="248">
        <v>840</v>
      </c>
      <c r="I998" s="251" t="s">
        <v>454</v>
      </c>
      <c r="J998" s="248"/>
    </row>
    <row r="999" spans="1:10">
      <c r="A999" s="248">
        <v>4424</v>
      </c>
      <c r="B999" s="248" t="s">
        <v>7271</v>
      </c>
      <c r="C999" s="248">
        <v>4424</v>
      </c>
      <c r="D999" s="248" t="s">
        <v>11958</v>
      </c>
      <c r="E999" s="249">
        <v>41248</v>
      </c>
      <c r="F999" s="224">
        <f t="shared" si="32"/>
        <v>41279</v>
      </c>
      <c r="G999" s="250">
        <v>6007.12</v>
      </c>
      <c r="H999" s="248">
        <v>840</v>
      </c>
      <c r="I999" s="251" t="s">
        <v>454</v>
      </c>
      <c r="J999" s="248"/>
    </row>
    <row r="1000" spans="1:10">
      <c r="A1000" s="248">
        <v>4422</v>
      </c>
      <c r="B1000" s="248" t="s">
        <v>7271</v>
      </c>
      <c r="C1000" s="248">
        <v>4422</v>
      </c>
      <c r="D1000" s="248" t="s">
        <v>11401</v>
      </c>
      <c r="E1000" s="249">
        <v>41247</v>
      </c>
      <c r="F1000" s="224">
        <f t="shared" si="32"/>
        <v>41278</v>
      </c>
      <c r="G1000" s="250">
        <v>6007.12</v>
      </c>
      <c r="H1000" s="248">
        <v>840</v>
      </c>
      <c r="I1000" s="251" t="s">
        <v>454</v>
      </c>
      <c r="J1000" s="248"/>
    </row>
    <row r="1001" spans="1:10">
      <c r="A1001" s="248">
        <v>4421</v>
      </c>
      <c r="B1001" s="248" t="s">
        <v>7271</v>
      </c>
      <c r="C1001" s="248">
        <v>4421</v>
      </c>
      <c r="D1001" s="248" t="s">
        <v>12636</v>
      </c>
      <c r="E1001" s="249">
        <v>41256</v>
      </c>
      <c r="F1001" s="224">
        <f t="shared" si="32"/>
        <v>41287</v>
      </c>
      <c r="G1001" s="250">
        <v>6007.12</v>
      </c>
      <c r="H1001" s="248">
        <v>840</v>
      </c>
      <c r="I1001" s="251" t="s">
        <v>454</v>
      </c>
      <c r="J1001" s="248"/>
    </row>
    <row r="1002" spans="1:10">
      <c r="A1002" s="248">
        <v>4420</v>
      </c>
      <c r="B1002" s="248" t="s">
        <v>7271</v>
      </c>
      <c r="C1002" s="248">
        <v>4420</v>
      </c>
      <c r="D1002" s="248" t="s">
        <v>11858</v>
      </c>
      <c r="E1002" s="249">
        <v>41248</v>
      </c>
      <c r="F1002" s="224">
        <f t="shared" si="32"/>
        <v>41279</v>
      </c>
      <c r="G1002" s="250">
        <v>6007.12</v>
      </c>
      <c r="H1002" s="248">
        <v>840</v>
      </c>
      <c r="I1002" s="251" t="s">
        <v>454</v>
      </c>
      <c r="J1002" s="248"/>
    </row>
    <row r="1003" spans="1:10">
      <c r="A1003" s="248">
        <v>4496</v>
      </c>
      <c r="B1003" s="248" t="s">
        <v>7684</v>
      </c>
      <c r="C1003" s="248">
        <v>4496</v>
      </c>
      <c r="D1003" s="248" t="s">
        <v>13484</v>
      </c>
      <c r="E1003" s="249">
        <v>41264</v>
      </c>
      <c r="F1003" s="224">
        <f t="shared" si="32"/>
        <v>41295</v>
      </c>
      <c r="G1003" s="250">
        <v>6007.12</v>
      </c>
      <c r="H1003" s="248">
        <v>841</v>
      </c>
      <c r="I1003" s="251" t="s">
        <v>454</v>
      </c>
      <c r="J1003" s="248"/>
    </row>
    <row r="1004" spans="1:10">
      <c r="A1004" s="248">
        <v>4532</v>
      </c>
      <c r="B1004" s="248" t="s">
        <v>7874</v>
      </c>
      <c r="C1004" s="248">
        <v>4532</v>
      </c>
      <c r="D1004" s="248" t="s">
        <v>12785</v>
      </c>
      <c r="E1004" s="249">
        <v>41257</v>
      </c>
      <c r="F1004" s="224">
        <f t="shared" si="32"/>
        <v>41288</v>
      </c>
      <c r="G1004" s="250">
        <v>6007.12</v>
      </c>
      <c r="H1004" s="248">
        <v>842</v>
      </c>
      <c r="I1004" s="251" t="s">
        <v>454</v>
      </c>
      <c r="J1004" s="248"/>
    </row>
    <row r="1005" spans="1:10">
      <c r="A1005" s="248">
        <v>4297</v>
      </c>
      <c r="B1005" s="248" t="s">
        <v>175</v>
      </c>
      <c r="C1005" s="248">
        <v>4297</v>
      </c>
      <c r="D1005" s="248" t="s">
        <v>12108</v>
      </c>
      <c r="E1005" s="249">
        <v>41255</v>
      </c>
      <c r="F1005" s="224">
        <f t="shared" si="32"/>
        <v>41286</v>
      </c>
      <c r="G1005" s="250">
        <v>6007.12</v>
      </c>
      <c r="H1005" s="248">
        <v>843</v>
      </c>
      <c r="I1005" s="251" t="s">
        <v>454</v>
      </c>
      <c r="J1005" s="248"/>
    </row>
    <row r="1006" spans="1:10">
      <c r="A1006" s="248">
        <v>4298</v>
      </c>
      <c r="B1006" s="248" t="s">
        <v>175</v>
      </c>
      <c r="C1006" s="248">
        <v>4298</v>
      </c>
      <c r="D1006" s="248" t="s">
        <v>12110</v>
      </c>
      <c r="E1006" s="249">
        <v>41255</v>
      </c>
      <c r="F1006" s="224">
        <f t="shared" si="32"/>
        <v>41286</v>
      </c>
      <c r="G1006" s="250">
        <v>6007.12</v>
      </c>
      <c r="H1006" s="248">
        <v>843</v>
      </c>
      <c r="I1006" s="251" t="s">
        <v>454</v>
      </c>
      <c r="J1006" s="248"/>
    </row>
    <row r="1007" spans="1:10">
      <c r="A1007" s="248">
        <v>4299</v>
      </c>
      <c r="B1007" s="248" t="s">
        <v>175</v>
      </c>
      <c r="C1007" s="248">
        <v>4299</v>
      </c>
      <c r="D1007" s="248" t="s">
        <v>12623</v>
      </c>
      <c r="E1007" s="249">
        <v>41255</v>
      </c>
      <c r="F1007" s="224">
        <f t="shared" si="32"/>
        <v>41286</v>
      </c>
      <c r="G1007" s="250">
        <v>6007.12</v>
      </c>
      <c r="H1007" s="248">
        <v>843</v>
      </c>
      <c r="I1007" s="251" t="s">
        <v>454</v>
      </c>
      <c r="J1007" s="248"/>
    </row>
    <row r="1008" spans="1:10">
      <c r="A1008" s="248">
        <v>4300</v>
      </c>
      <c r="B1008" s="248" t="s">
        <v>175</v>
      </c>
      <c r="C1008" s="248">
        <v>4300</v>
      </c>
      <c r="D1008" s="248" t="s">
        <v>12626</v>
      </c>
      <c r="E1008" s="249">
        <v>41254</v>
      </c>
      <c r="F1008" s="224">
        <f t="shared" si="32"/>
        <v>41285</v>
      </c>
      <c r="G1008" s="250">
        <v>6007.12</v>
      </c>
      <c r="H1008" s="248">
        <v>843</v>
      </c>
      <c r="I1008" s="251" t="s">
        <v>454</v>
      </c>
      <c r="J1008" s="248"/>
    </row>
    <row r="1009" spans="1:10">
      <c r="A1009" s="248">
        <v>4498</v>
      </c>
      <c r="B1009" s="248" t="s">
        <v>7694</v>
      </c>
      <c r="C1009" s="248">
        <v>4498</v>
      </c>
      <c r="D1009" s="248" t="s">
        <v>13181</v>
      </c>
      <c r="E1009" s="249">
        <v>41263</v>
      </c>
      <c r="F1009" s="224">
        <f t="shared" si="32"/>
        <v>41294</v>
      </c>
      <c r="G1009" s="250">
        <v>6007.12</v>
      </c>
      <c r="H1009" s="248">
        <v>844</v>
      </c>
      <c r="I1009" s="251" t="s">
        <v>454</v>
      </c>
      <c r="J1009" s="248"/>
    </row>
    <row r="1010" spans="1:10">
      <c r="A1010" s="248">
        <v>3734</v>
      </c>
      <c r="B1010" s="248" t="s">
        <v>2111</v>
      </c>
      <c r="C1010" s="248">
        <v>3734</v>
      </c>
      <c r="D1010" s="248" t="s">
        <v>12592</v>
      </c>
      <c r="E1010" s="249">
        <v>41255</v>
      </c>
      <c r="F1010" s="224">
        <f t="shared" si="32"/>
        <v>41286</v>
      </c>
      <c r="G1010" s="250">
        <v>6007.12</v>
      </c>
      <c r="H1010" s="248">
        <v>845</v>
      </c>
      <c r="I1010" s="251" t="s">
        <v>454</v>
      </c>
      <c r="J1010" s="248"/>
    </row>
    <row r="1011" spans="1:10">
      <c r="A1011" s="248">
        <v>3629</v>
      </c>
      <c r="B1011" s="248" t="s">
        <v>3199</v>
      </c>
      <c r="C1011" s="248">
        <v>3629</v>
      </c>
      <c r="D1011" s="248" t="s">
        <v>9270</v>
      </c>
      <c r="E1011" s="249">
        <v>41263</v>
      </c>
      <c r="F1011" s="224">
        <f t="shared" si="32"/>
        <v>41294</v>
      </c>
      <c r="G1011" s="250">
        <v>6007.12</v>
      </c>
      <c r="H1011" s="248">
        <v>846</v>
      </c>
      <c r="I1011" s="251" t="s">
        <v>454</v>
      </c>
      <c r="J1011" s="248"/>
    </row>
    <row r="1012" spans="1:10">
      <c r="A1012" s="248">
        <v>3491</v>
      </c>
      <c r="B1012" s="248" t="s">
        <v>2849</v>
      </c>
      <c r="C1012" s="248">
        <v>3491</v>
      </c>
      <c r="D1012" s="24" t="s">
        <v>17885</v>
      </c>
      <c r="E1012" s="249">
        <v>41255</v>
      </c>
      <c r="F1012" s="224">
        <f t="shared" si="32"/>
        <v>41286</v>
      </c>
      <c r="G1012" s="250">
        <v>6007.12</v>
      </c>
      <c r="H1012" s="248">
        <v>847</v>
      </c>
      <c r="I1012" s="251" t="s">
        <v>454</v>
      </c>
      <c r="J1012" s="248"/>
    </row>
    <row r="1013" spans="1:10">
      <c r="A1013" s="248">
        <v>3493</v>
      </c>
      <c r="B1013" s="248" t="s">
        <v>2849</v>
      </c>
      <c r="C1013" s="248">
        <v>3493</v>
      </c>
      <c r="D1013" s="248" t="s">
        <v>12586</v>
      </c>
      <c r="E1013" s="249">
        <v>41257</v>
      </c>
      <c r="F1013" s="224">
        <f t="shared" si="32"/>
        <v>41288</v>
      </c>
      <c r="G1013" s="250">
        <v>6007.12</v>
      </c>
      <c r="H1013" s="248">
        <v>847</v>
      </c>
      <c r="I1013" s="251" t="s">
        <v>454</v>
      </c>
      <c r="J1013" s="248"/>
    </row>
    <row r="1014" spans="1:10">
      <c r="A1014" s="248">
        <v>5557</v>
      </c>
      <c r="B1014" s="248" t="s">
        <v>1531</v>
      </c>
      <c r="C1014" s="248">
        <v>5557</v>
      </c>
      <c r="D1014" s="248" t="s">
        <v>12824</v>
      </c>
      <c r="E1014" s="249">
        <v>41260</v>
      </c>
      <c r="F1014" s="224">
        <f t="shared" si="32"/>
        <v>41291</v>
      </c>
      <c r="G1014" s="250">
        <v>6007.12</v>
      </c>
      <c r="H1014" s="248">
        <v>848</v>
      </c>
      <c r="I1014" s="251" t="s">
        <v>613</v>
      </c>
      <c r="J1014" s="248"/>
    </row>
    <row r="1015" spans="1:10">
      <c r="A1015" s="248">
        <v>4500</v>
      </c>
      <c r="B1015" s="248" t="s">
        <v>7703</v>
      </c>
      <c r="C1015" s="248">
        <v>4500</v>
      </c>
      <c r="D1015" s="248" t="s">
        <v>11866</v>
      </c>
      <c r="E1015" s="249">
        <v>41247</v>
      </c>
      <c r="F1015" s="224">
        <f t="shared" si="32"/>
        <v>41278</v>
      </c>
      <c r="G1015" s="250">
        <v>6007.12</v>
      </c>
      <c r="H1015" s="248">
        <v>849</v>
      </c>
      <c r="I1015" s="251" t="s">
        <v>454</v>
      </c>
      <c r="J1015" s="248"/>
    </row>
    <row r="1016" spans="1:10">
      <c r="A1016" s="248">
        <v>4501</v>
      </c>
      <c r="B1016" s="248" t="s">
        <v>7706</v>
      </c>
      <c r="C1016" s="248">
        <v>4501</v>
      </c>
      <c r="D1016" s="248" t="s">
        <v>13184</v>
      </c>
      <c r="E1016" s="249">
        <v>41262</v>
      </c>
      <c r="F1016" s="224">
        <f t="shared" si="32"/>
        <v>41293</v>
      </c>
      <c r="G1016" s="250">
        <v>6007.12</v>
      </c>
      <c r="H1016" s="248">
        <v>850</v>
      </c>
      <c r="I1016" s="251" t="s">
        <v>454</v>
      </c>
      <c r="J1016" s="248"/>
    </row>
    <row r="1017" spans="1:10">
      <c r="A1017" s="248">
        <v>3985</v>
      </c>
      <c r="B1017" s="248" t="s">
        <v>162</v>
      </c>
      <c r="C1017" s="248">
        <v>3985</v>
      </c>
      <c r="D1017" s="248" t="s">
        <v>9280</v>
      </c>
      <c r="E1017" s="249">
        <v>41261</v>
      </c>
      <c r="F1017" s="224">
        <f t="shared" si="32"/>
        <v>41292</v>
      </c>
      <c r="G1017" s="250">
        <v>6007.12</v>
      </c>
      <c r="H1017" s="248">
        <f>H1016+1</f>
        <v>851</v>
      </c>
      <c r="I1017" s="251" t="s">
        <v>454</v>
      </c>
      <c r="J1017" s="248"/>
    </row>
    <row r="1018" spans="1:10">
      <c r="A1018" s="248">
        <v>3978</v>
      </c>
      <c r="B1018" s="248" t="s">
        <v>162</v>
      </c>
      <c r="C1018" s="248">
        <v>3978</v>
      </c>
      <c r="D1018" s="248" t="s">
        <v>13124</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12739</v>
      </c>
      <c r="E1020" s="249">
        <v>41261</v>
      </c>
      <c r="F1020" s="224">
        <f t="shared" si="32"/>
        <v>41292</v>
      </c>
      <c r="G1020" s="250">
        <v>6007.12</v>
      </c>
      <c r="H1020" s="248">
        <f>H1019</f>
        <v>851</v>
      </c>
      <c r="I1020" s="251" t="s">
        <v>454</v>
      </c>
      <c r="J1020" s="248"/>
    </row>
    <row r="1021" spans="1:10">
      <c r="A1021" s="248">
        <v>4275</v>
      </c>
      <c r="B1021" s="248" t="s">
        <v>2609</v>
      </c>
      <c r="C1021" s="248">
        <v>4275</v>
      </c>
      <c r="D1021" s="248" t="s">
        <v>8637</v>
      </c>
      <c r="E1021" s="249">
        <v>41260</v>
      </c>
      <c r="F1021" s="224">
        <f t="shared" si="32"/>
        <v>41291</v>
      </c>
      <c r="G1021" s="250">
        <v>6007.12</v>
      </c>
      <c r="H1021" s="248">
        <f>H1020+1</f>
        <v>852</v>
      </c>
      <c r="I1021" s="251" t="s">
        <v>454</v>
      </c>
      <c r="J1021" s="248"/>
    </row>
    <row r="1022" spans="1:10">
      <c r="A1022" s="248">
        <v>4388</v>
      </c>
      <c r="B1022" s="248" t="s">
        <v>7361</v>
      </c>
      <c r="C1022" s="248">
        <v>4388</v>
      </c>
      <c r="D1022" s="248" t="s">
        <v>11437</v>
      </c>
      <c r="E1022" s="249">
        <v>41253</v>
      </c>
      <c r="F1022" s="224">
        <f t="shared" si="32"/>
        <v>41284</v>
      </c>
      <c r="G1022" s="250">
        <v>6007.12</v>
      </c>
      <c r="H1022" s="248">
        <f>H1021+1</f>
        <v>853</v>
      </c>
      <c r="I1022" s="251" t="s">
        <v>454</v>
      </c>
      <c r="J1022" s="248"/>
    </row>
    <row r="1023" spans="1:10">
      <c r="A1023" s="248">
        <v>4508</v>
      </c>
      <c r="B1023" s="248" t="s">
        <v>7732</v>
      </c>
      <c r="C1023" s="248">
        <v>4508</v>
      </c>
      <c r="D1023" s="248" t="s">
        <v>11968</v>
      </c>
      <c r="E1023" s="249">
        <v>41249</v>
      </c>
      <c r="F1023" s="224">
        <f t="shared" si="32"/>
        <v>41280</v>
      </c>
      <c r="G1023" s="250">
        <v>6007.12</v>
      </c>
      <c r="H1023" s="248">
        <f>H1022+1</f>
        <v>854</v>
      </c>
      <c r="I1023" s="251" t="s">
        <v>454</v>
      </c>
      <c r="J1023" s="248"/>
    </row>
    <row r="1024" spans="1:10">
      <c r="A1024" s="248">
        <v>3953</v>
      </c>
      <c r="B1024" s="248" t="s">
        <v>5196</v>
      </c>
      <c r="C1024" s="248">
        <v>3953</v>
      </c>
      <c r="D1024" s="248" t="s">
        <v>13470</v>
      </c>
      <c r="E1024" s="249">
        <v>41270</v>
      </c>
      <c r="F1024" s="224">
        <f t="shared" si="32"/>
        <v>41301</v>
      </c>
      <c r="G1024" s="250">
        <v>6007.12</v>
      </c>
      <c r="H1024" s="248">
        <f>H1023+1</f>
        <v>855</v>
      </c>
      <c r="I1024" s="251" t="s">
        <v>454</v>
      </c>
      <c r="J1024" s="248"/>
    </row>
    <row r="1025" spans="1:10">
      <c r="A1025" s="248">
        <v>4541</v>
      </c>
      <c r="B1025" s="248" t="s">
        <v>188</v>
      </c>
      <c r="C1025" s="248">
        <v>4541</v>
      </c>
      <c r="D1025" s="248" t="s">
        <v>13193</v>
      </c>
      <c r="E1025" s="249">
        <v>41261</v>
      </c>
      <c r="F1025" s="224">
        <f t="shared" si="32"/>
        <v>41292</v>
      </c>
      <c r="G1025" s="250">
        <v>6007.12</v>
      </c>
      <c r="H1025" s="248">
        <f>H1024+1</f>
        <v>856</v>
      </c>
      <c r="I1025" s="251" t="s">
        <v>454</v>
      </c>
      <c r="J1025" s="248"/>
    </row>
    <row r="1026" spans="1:10">
      <c r="A1026" s="248">
        <v>4544</v>
      </c>
      <c r="B1026" s="248" t="s">
        <v>188</v>
      </c>
      <c r="C1026" s="248">
        <v>4544</v>
      </c>
      <c r="D1026" s="248" t="s">
        <v>9231</v>
      </c>
      <c r="E1026" s="249">
        <v>41261</v>
      </c>
      <c r="F1026" s="224">
        <f t="shared" si="32"/>
        <v>41292</v>
      </c>
      <c r="G1026" s="250">
        <v>6007.12</v>
      </c>
      <c r="H1026" s="248">
        <f>H1025</f>
        <v>856</v>
      </c>
      <c r="I1026" s="251" t="s">
        <v>454</v>
      </c>
      <c r="J1026" s="248"/>
    </row>
    <row r="1027" spans="1:10">
      <c r="A1027" s="248">
        <v>4545</v>
      </c>
      <c r="B1027" s="248" t="s">
        <v>188</v>
      </c>
      <c r="C1027" s="248">
        <v>4545</v>
      </c>
      <c r="D1027" s="248" t="s">
        <v>13197</v>
      </c>
      <c r="E1027" s="249">
        <v>41262</v>
      </c>
      <c r="F1027" s="224">
        <f t="shared" si="32"/>
        <v>41293</v>
      </c>
      <c r="G1027" s="250">
        <v>6007.12</v>
      </c>
      <c r="H1027" s="248">
        <f>H1026</f>
        <v>856</v>
      </c>
      <c r="I1027" s="251" t="s">
        <v>454</v>
      </c>
      <c r="J1027" s="248"/>
    </row>
    <row r="1028" spans="1:10">
      <c r="A1028" s="248">
        <v>4510</v>
      </c>
      <c r="B1028" s="248" t="s">
        <v>7739</v>
      </c>
      <c r="C1028" s="248">
        <v>4510</v>
      </c>
      <c r="D1028" s="248" t="s">
        <v>12642</v>
      </c>
      <c r="E1028" s="249">
        <v>41255</v>
      </c>
      <c r="F1028" s="224">
        <f t="shared" ref="F1028:F1091" si="33">E1028+31</f>
        <v>41286</v>
      </c>
      <c r="G1028" s="250">
        <v>6007.12</v>
      </c>
      <c r="H1028" s="248">
        <f t="shared" ref="H1028:H1035" si="34">H1027+1</f>
        <v>857</v>
      </c>
      <c r="I1028" s="251" t="s">
        <v>11841</v>
      </c>
      <c r="J1028" s="248"/>
    </row>
    <row r="1029" spans="1:10">
      <c r="A1029" s="248" t="s">
        <v>1132</v>
      </c>
      <c r="B1029" s="248" t="s">
        <v>1069</v>
      </c>
      <c r="C1029" s="248" t="s">
        <v>1132</v>
      </c>
      <c r="D1029" s="248" t="s">
        <v>12036</v>
      </c>
      <c r="E1029" s="249">
        <v>41254</v>
      </c>
      <c r="F1029" s="224">
        <f t="shared" si="33"/>
        <v>41285</v>
      </c>
      <c r="G1029" s="250">
        <v>6007.12</v>
      </c>
      <c r="H1029" s="248">
        <f t="shared" si="34"/>
        <v>858</v>
      </c>
      <c r="I1029" s="251" t="s">
        <v>454</v>
      </c>
      <c r="J1029" s="248"/>
    </row>
    <row r="1030" spans="1:10">
      <c r="A1030" s="248">
        <v>4513</v>
      </c>
      <c r="B1030" s="248" t="s">
        <v>7752</v>
      </c>
      <c r="C1030" s="248">
        <v>4513</v>
      </c>
      <c r="D1030" s="248" t="s">
        <v>12645</v>
      </c>
      <c r="E1030" s="249">
        <v>41261</v>
      </c>
      <c r="F1030" s="224">
        <f t="shared" si="33"/>
        <v>41292</v>
      </c>
      <c r="G1030" s="250">
        <v>6007.12</v>
      </c>
      <c r="H1030" s="248">
        <f t="shared" si="34"/>
        <v>859</v>
      </c>
      <c r="I1030" s="251" t="s">
        <v>11841</v>
      </c>
      <c r="J1030" s="248"/>
    </row>
    <row r="1031" spans="1:10">
      <c r="A1031" s="248" t="s">
        <v>69</v>
      </c>
      <c r="B1031" s="248" t="s">
        <v>193</v>
      </c>
      <c r="C1031" s="248" t="s">
        <v>69</v>
      </c>
      <c r="D1031" s="248" t="s">
        <v>12032</v>
      </c>
      <c r="E1031" s="249">
        <v>41254</v>
      </c>
      <c r="F1031" s="224">
        <f t="shared" si="33"/>
        <v>41285</v>
      </c>
      <c r="G1031" s="250">
        <v>6007.12</v>
      </c>
      <c r="H1031" s="248">
        <f t="shared" si="34"/>
        <v>860</v>
      </c>
      <c r="I1031" s="251" t="s">
        <v>454</v>
      </c>
      <c r="J1031" s="248"/>
    </row>
    <row r="1032" spans="1:10">
      <c r="A1032" s="248">
        <v>5549</v>
      </c>
      <c r="B1032" s="248" t="s">
        <v>9089</v>
      </c>
      <c r="C1032" s="248">
        <v>5549</v>
      </c>
      <c r="D1032" s="248" t="s">
        <v>11983</v>
      </c>
      <c r="E1032" s="249">
        <v>41250</v>
      </c>
      <c r="F1032" s="224">
        <f t="shared" si="33"/>
        <v>41281</v>
      </c>
      <c r="G1032" s="250">
        <v>6007.12</v>
      </c>
      <c r="H1032" s="248">
        <f t="shared" si="34"/>
        <v>861</v>
      </c>
      <c r="I1032" s="251" t="s">
        <v>613</v>
      </c>
      <c r="J1032" s="248"/>
    </row>
    <row r="1033" spans="1:10">
      <c r="A1033" s="248">
        <v>4514</v>
      </c>
      <c r="B1033" s="248" t="s">
        <v>7757</v>
      </c>
      <c r="C1033" s="248">
        <v>4514</v>
      </c>
      <c r="D1033" s="248" t="s">
        <v>12136</v>
      </c>
      <c r="E1033" s="249">
        <v>41254</v>
      </c>
      <c r="F1033" s="224">
        <f t="shared" si="33"/>
        <v>41285</v>
      </c>
      <c r="G1033" s="250">
        <v>6007.12</v>
      </c>
      <c r="H1033" s="248">
        <f t="shared" si="34"/>
        <v>862</v>
      </c>
      <c r="I1033" s="251" t="s">
        <v>454</v>
      </c>
      <c r="J1033" s="248"/>
    </row>
    <row r="1034" spans="1:10">
      <c r="A1034" s="248">
        <v>4516</v>
      </c>
      <c r="B1034" s="248" t="s">
        <v>7765</v>
      </c>
      <c r="C1034" s="248">
        <v>4516</v>
      </c>
      <c r="D1034" s="248" t="s">
        <v>13187</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12056</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11928</v>
      </c>
      <c r="E1036" s="249">
        <v>41248</v>
      </c>
      <c r="F1036" s="224">
        <f t="shared" si="33"/>
        <v>41279</v>
      </c>
      <c r="G1036" s="250">
        <v>6007.12</v>
      </c>
      <c r="H1036" s="248">
        <f>H1035</f>
        <v>864</v>
      </c>
      <c r="I1036" s="251" t="s">
        <v>454</v>
      </c>
      <c r="J1036" s="248"/>
    </row>
    <row r="1037" spans="1:10">
      <c r="A1037" s="248">
        <v>4519</v>
      </c>
      <c r="B1037" s="248" t="s">
        <v>7777</v>
      </c>
      <c r="C1037" s="248">
        <v>4519</v>
      </c>
      <c r="D1037" s="248" t="s">
        <v>11574</v>
      </c>
      <c r="E1037" s="249">
        <v>41247</v>
      </c>
      <c r="F1037" s="224">
        <f t="shared" si="33"/>
        <v>41278</v>
      </c>
      <c r="G1037" s="250">
        <v>6007.12</v>
      </c>
      <c r="H1037" s="248">
        <f>H1036+1</f>
        <v>865</v>
      </c>
      <c r="I1037" s="251" t="s">
        <v>454</v>
      </c>
      <c r="J1037" s="248"/>
    </row>
    <row r="1038" spans="1:10">
      <c r="A1038" s="248">
        <v>4550</v>
      </c>
      <c r="B1038" s="248" t="s">
        <v>1818</v>
      </c>
      <c r="C1038" s="248">
        <v>4550</v>
      </c>
      <c r="D1038" s="248" t="s">
        <v>12143</v>
      </c>
      <c r="E1038" s="249">
        <v>41253</v>
      </c>
      <c r="F1038" s="224">
        <f t="shared" si="33"/>
        <v>41284</v>
      </c>
      <c r="G1038" s="250">
        <v>6007.12</v>
      </c>
      <c r="H1038" s="248">
        <f>H1037+1</f>
        <v>866</v>
      </c>
      <c r="I1038" s="251" t="s">
        <v>454</v>
      </c>
      <c r="J1038" s="248"/>
    </row>
    <row r="1039" spans="1:10">
      <c r="A1039" s="248" t="s">
        <v>1155</v>
      </c>
      <c r="B1039" s="248" t="s">
        <v>17031</v>
      </c>
      <c r="C1039" s="248" t="s">
        <v>1155</v>
      </c>
      <c r="D1039" s="248" t="s">
        <v>13103</v>
      </c>
      <c r="E1039" s="249">
        <v>41261</v>
      </c>
      <c r="F1039" s="224">
        <f t="shared" si="33"/>
        <v>41292</v>
      </c>
      <c r="G1039" s="250">
        <v>6007.12</v>
      </c>
      <c r="H1039" s="248">
        <f>H1038+1</f>
        <v>867</v>
      </c>
      <c r="I1039" s="251" t="s">
        <v>454</v>
      </c>
      <c r="J1039" s="248"/>
    </row>
    <row r="1040" spans="1:10">
      <c r="A1040" s="248">
        <v>3747</v>
      </c>
      <c r="B1040" s="248" t="s">
        <v>4088</v>
      </c>
      <c r="C1040" s="248">
        <v>3747</v>
      </c>
      <c r="D1040" s="248" t="s">
        <v>10392</v>
      </c>
      <c r="E1040" s="249">
        <v>41255</v>
      </c>
      <c r="F1040" s="224">
        <f t="shared" si="33"/>
        <v>41286</v>
      </c>
      <c r="G1040" s="250">
        <v>6007.12</v>
      </c>
      <c r="H1040" s="248">
        <f>H1039+1</f>
        <v>868</v>
      </c>
      <c r="I1040" s="251" t="s">
        <v>454</v>
      </c>
      <c r="J1040" s="248"/>
    </row>
    <row r="1041" spans="1:10">
      <c r="A1041" s="248">
        <v>4522</v>
      </c>
      <c r="B1041" s="248" t="s">
        <v>4088</v>
      </c>
      <c r="C1041" s="248">
        <v>4522</v>
      </c>
      <c r="D1041" s="248" t="s">
        <v>11580</v>
      </c>
      <c r="E1041" s="249">
        <v>41249</v>
      </c>
      <c r="F1041" s="224">
        <f t="shared" si="33"/>
        <v>41280</v>
      </c>
      <c r="G1041" s="250">
        <v>6007.12</v>
      </c>
      <c r="H1041" s="248">
        <f>H1040</f>
        <v>868</v>
      </c>
      <c r="I1041" s="251" t="s">
        <v>454</v>
      </c>
      <c r="J1041" s="248"/>
    </row>
    <row r="1042" spans="1:10">
      <c r="A1042" s="248">
        <v>4527</v>
      </c>
      <c r="B1042" s="248" t="s">
        <v>7864</v>
      </c>
      <c r="C1042" s="248">
        <v>4527</v>
      </c>
      <c r="D1042" s="248" t="s">
        <v>12141</v>
      </c>
      <c r="E1042" s="249">
        <v>41255</v>
      </c>
      <c r="F1042" s="224">
        <f t="shared" si="33"/>
        <v>41286</v>
      </c>
      <c r="G1042" s="250">
        <v>6007.12</v>
      </c>
      <c r="H1042" s="248">
        <f>H1041+1</f>
        <v>869</v>
      </c>
      <c r="I1042" s="251" t="s">
        <v>11841</v>
      </c>
      <c r="J1042" s="248"/>
    </row>
    <row r="1043" spans="1:10">
      <c r="A1043" s="248">
        <v>5543</v>
      </c>
      <c r="B1043" s="248" t="s">
        <v>7869</v>
      </c>
      <c r="C1043" s="248">
        <v>5543</v>
      </c>
      <c r="D1043" s="248" t="s">
        <v>13230</v>
      </c>
      <c r="E1043" s="249">
        <v>41263</v>
      </c>
      <c r="F1043" s="224">
        <f t="shared" si="33"/>
        <v>41294</v>
      </c>
      <c r="G1043" s="250">
        <v>6007.12</v>
      </c>
      <c r="H1043" s="248">
        <f>H1042+1</f>
        <v>870</v>
      </c>
      <c r="I1043" s="251" t="s">
        <v>454</v>
      </c>
      <c r="J1043" s="248"/>
    </row>
    <row r="1044" spans="1:10">
      <c r="A1044" s="248">
        <v>4446</v>
      </c>
      <c r="B1044" s="248" t="s">
        <v>3550</v>
      </c>
      <c r="C1044" s="248">
        <v>4446</v>
      </c>
      <c r="D1044" s="248" t="s">
        <v>13479</v>
      </c>
      <c r="E1044" s="249">
        <v>41269</v>
      </c>
      <c r="F1044" s="224">
        <f t="shared" si="33"/>
        <v>41300</v>
      </c>
      <c r="G1044" s="250">
        <v>6007.12</v>
      </c>
      <c r="H1044" s="248">
        <f>H1043+1</f>
        <v>871</v>
      </c>
      <c r="I1044" s="251" t="s">
        <v>454</v>
      </c>
      <c r="J1044" s="248"/>
    </row>
    <row r="1045" spans="1:10">
      <c r="A1045" s="248">
        <v>4581</v>
      </c>
      <c r="B1045" s="248" t="s">
        <v>3550</v>
      </c>
      <c r="C1045" s="248">
        <v>4581</v>
      </c>
      <c r="D1045" s="248" t="s">
        <v>13490</v>
      </c>
      <c r="E1045" s="249">
        <v>41264</v>
      </c>
      <c r="F1045" s="224">
        <f t="shared" si="33"/>
        <v>41295</v>
      </c>
      <c r="G1045" s="250">
        <v>6007.12</v>
      </c>
      <c r="H1045" s="248">
        <f>H1044</f>
        <v>871</v>
      </c>
      <c r="I1045" s="251" t="s">
        <v>454</v>
      </c>
      <c r="J1045" s="248"/>
    </row>
    <row r="1046" spans="1:10">
      <c r="A1046" s="248">
        <v>3752</v>
      </c>
      <c r="B1046" s="248" t="s">
        <v>3461</v>
      </c>
      <c r="C1046" s="248">
        <v>3752</v>
      </c>
      <c r="D1046" s="248" t="s">
        <v>12051</v>
      </c>
      <c r="E1046" s="249">
        <v>41254</v>
      </c>
      <c r="F1046" s="224">
        <f t="shared" si="33"/>
        <v>41285</v>
      </c>
      <c r="G1046" s="250">
        <v>6007.12</v>
      </c>
      <c r="H1046" s="248">
        <f>H1045+1</f>
        <v>872</v>
      </c>
      <c r="I1046" s="251" t="s">
        <v>454</v>
      </c>
      <c r="J1046" s="248"/>
    </row>
    <row r="1047" spans="1:10">
      <c r="A1047" s="248">
        <v>3751</v>
      </c>
      <c r="B1047" s="248" t="s">
        <v>3461</v>
      </c>
      <c r="C1047" s="248">
        <v>3751</v>
      </c>
      <c r="D1047" s="248" t="s">
        <v>10444</v>
      </c>
      <c r="E1047" s="249">
        <v>41257</v>
      </c>
      <c r="F1047" s="224">
        <f t="shared" si="33"/>
        <v>41288</v>
      </c>
      <c r="G1047" s="250">
        <v>6007.12</v>
      </c>
      <c r="H1047" s="248">
        <f>H1046</f>
        <v>872</v>
      </c>
      <c r="I1047" s="251" t="s">
        <v>454</v>
      </c>
      <c r="J1047" s="248"/>
    </row>
    <row r="1048" spans="1:10">
      <c r="A1048" s="248">
        <v>4584</v>
      </c>
      <c r="B1048" s="248" t="s">
        <v>8122</v>
      </c>
      <c r="C1048" s="248">
        <v>4584</v>
      </c>
      <c r="D1048" s="248" t="s">
        <v>13488</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13118</v>
      </c>
      <c r="E1049" s="249">
        <v>41263</v>
      </c>
      <c r="F1049" s="224">
        <f t="shared" si="33"/>
        <v>41294</v>
      </c>
      <c r="G1049" s="250">
        <v>6007.12</v>
      </c>
      <c r="H1049" s="248">
        <f t="shared" si="35"/>
        <v>874</v>
      </c>
      <c r="I1049" s="251" t="s">
        <v>454</v>
      </c>
      <c r="J1049" s="248"/>
    </row>
    <row r="1050" spans="1:10">
      <c r="A1050" s="248">
        <v>4586</v>
      </c>
      <c r="B1050" s="248" t="s">
        <v>8120</v>
      </c>
      <c r="C1050" s="248">
        <v>4586</v>
      </c>
      <c r="D1050" s="248" t="s">
        <v>13450</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17903</v>
      </c>
      <c r="E1051" s="249">
        <v>41257</v>
      </c>
      <c r="F1051" s="224">
        <f t="shared" si="33"/>
        <v>41288</v>
      </c>
      <c r="G1051" s="250">
        <v>6007.12</v>
      </c>
      <c r="H1051" s="248">
        <f t="shared" si="35"/>
        <v>876</v>
      </c>
      <c r="I1051" s="251" t="s">
        <v>454</v>
      </c>
      <c r="J1051" s="248"/>
    </row>
    <row r="1052" spans="1:10">
      <c r="A1052" s="248">
        <v>4587</v>
      </c>
      <c r="B1052" s="248" t="s">
        <v>8119</v>
      </c>
      <c r="C1052" s="248">
        <v>4587</v>
      </c>
      <c r="D1052" s="248" t="s">
        <v>12652</v>
      </c>
      <c r="E1052" s="249">
        <v>41256</v>
      </c>
      <c r="F1052" s="224">
        <f t="shared" si="33"/>
        <v>41287</v>
      </c>
      <c r="G1052" s="250">
        <v>6007.12</v>
      </c>
      <c r="H1052" s="248">
        <f t="shared" si="35"/>
        <v>877</v>
      </c>
      <c r="I1052" s="251" t="s">
        <v>11841</v>
      </c>
      <c r="J1052" s="248"/>
    </row>
    <row r="1053" spans="1:10">
      <c r="A1053" s="248">
        <v>4564</v>
      </c>
      <c r="B1053" s="248" t="s">
        <v>7955</v>
      </c>
      <c r="C1053" s="248">
        <v>4564</v>
      </c>
      <c r="D1053" s="248" t="s">
        <v>11869</v>
      </c>
      <c r="E1053" s="249">
        <v>41248</v>
      </c>
      <c r="F1053" s="224">
        <f t="shared" si="33"/>
        <v>41279</v>
      </c>
      <c r="G1053" s="250">
        <v>6007.12</v>
      </c>
      <c r="H1053" s="248">
        <f t="shared" si="35"/>
        <v>878</v>
      </c>
      <c r="I1053" s="251" t="s">
        <v>454</v>
      </c>
      <c r="J1053" s="248"/>
    </row>
    <row r="1054" spans="1:10">
      <c r="A1054" s="248">
        <v>4565</v>
      </c>
      <c r="B1054" s="248" t="s">
        <v>7955</v>
      </c>
      <c r="C1054" s="248">
        <v>4565</v>
      </c>
      <c r="D1054" s="248" t="s">
        <v>11633</v>
      </c>
      <c r="E1054" s="249">
        <v>41249</v>
      </c>
      <c r="F1054" s="224">
        <f t="shared" si="33"/>
        <v>41280</v>
      </c>
      <c r="G1054" s="250">
        <v>6007.12</v>
      </c>
      <c r="H1054" s="248">
        <f>H1053</f>
        <v>878</v>
      </c>
      <c r="I1054" s="251" t="s">
        <v>454</v>
      </c>
      <c r="J1054" s="248"/>
    </row>
    <row r="1055" spans="1:10">
      <c r="A1055" s="248">
        <v>4566</v>
      </c>
      <c r="B1055" s="248" t="s">
        <v>7955</v>
      </c>
      <c r="C1055" s="248">
        <v>4566</v>
      </c>
      <c r="D1055" s="248" t="s">
        <v>11871</v>
      </c>
      <c r="E1055" s="249">
        <v>41249</v>
      </c>
      <c r="F1055" s="224">
        <f t="shared" si="33"/>
        <v>41280</v>
      </c>
      <c r="G1055" s="250">
        <v>6007.12</v>
      </c>
      <c r="H1055" s="248">
        <f>H1054</f>
        <v>878</v>
      </c>
      <c r="I1055" s="251" t="s">
        <v>454</v>
      </c>
      <c r="J1055" s="248"/>
    </row>
    <row r="1056" spans="1:10">
      <c r="A1056" s="248">
        <v>4588</v>
      </c>
      <c r="B1056" s="248" t="s">
        <v>7955</v>
      </c>
      <c r="C1056" s="248">
        <v>4588</v>
      </c>
      <c r="D1056" s="248" t="s">
        <v>11873</v>
      </c>
      <c r="E1056" s="249">
        <v>41248</v>
      </c>
      <c r="F1056" s="224">
        <f t="shared" si="33"/>
        <v>41279</v>
      </c>
      <c r="G1056" s="250">
        <v>6007.12</v>
      </c>
      <c r="H1056" s="248">
        <f>H1055</f>
        <v>878</v>
      </c>
      <c r="I1056" s="251" t="s">
        <v>454</v>
      </c>
      <c r="J1056" s="248"/>
    </row>
    <row r="1057" spans="1:10">
      <c r="A1057" s="248">
        <v>3994</v>
      </c>
      <c r="B1057" s="248" t="s">
        <v>1661</v>
      </c>
      <c r="C1057" s="248">
        <v>3994</v>
      </c>
      <c r="D1057" s="248" t="s">
        <v>9287</v>
      </c>
      <c r="E1057" s="249">
        <v>41255</v>
      </c>
      <c r="F1057" s="224">
        <f t="shared" si="33"/>
        <v>41286</v>
      </c>
      <c r="G1057" s="250">
        <v>6007.12</v>
      </c>
      <c r="H1057" s="248">
        <f>H1056+1</f>
        <v>879</v>
      </c>
      <c r="I1057" s="251" t="s">
        <v>454</v>
      </c>
      <c r="J1057" s="248"/>
    </row>
    <row r="1058" spans="1:10">
      <c r="A1058" s="248">
        <v>4589</v>
      </c>
      <c r="B1058" s="248" t="s">
        <v>8118</v>
      </c>
      <c r="C1058" s="248">
        <v>4589</v>
      </c>
      <c r="D1058" s="248" t="s">
        <v>13200</v>
      </c>
      <c r="E1058" s="249">
        <v>41263</v>
      </c>
      <c r="F1058" s="224">
        <f t="shared" si="33"/>
        <v>41294</v>
      </c>
      <c r="G1058" s="250">
        <v>6007.12</v>
      </c>
      <c r="H1058" s="248">
        <f>H1057+1</f>
        <v>880</v>
      </c>
      <c r="I1058" s="251" t="s">
        <v>454</v>
      </c>
      <c r="J1058" s="248"/>
    </row>
    <row r="1059" spans="1:10">
      <c r="A1059" s="248">
        <v>4192</v>
      </c>
      <c r="B1059" s="248" t="s">
        <v>6405</v>
      </c>
      <c r="C1059" s="248">
        <v>4192</v>
      </c>
      <c r="D1059" s="248" t="s">
        <v>12062</v>
      </c>
      <c r="E1059" s="249">
        <v>41257</v>
      </c>
      <c r="F1059" s="224">
        <f t="shared" si="33"/>
        <v>41288</v>
      </c>
      <c r="G1059" s="250">
        <v>6007.12</v>
      </c>
      <c r="H1059" s="248">
        <f>H1058+1</f>
        <v>881</v>
      </c>
      <c r="I1059" s="251" t="s">
        <v>454</v>
      </c>
      <c r="J1059" s="248"/>
    </row>
    <row r="1060" spans="1:10">
      <c r="A1060" s="248">
        <v>4193</v>
      </c>
      <c r="B1060" s="248" t="s">
        <v>6405</v>
      </c>
      <c r="C1060" s="248">
        <v>4193</v>
      </c>
      <c r="D1060" s="248" t="s">
        <v>17919</v>
      </c>
      <c r="E1060" s="249">
        <v>41262</v>
      </c>
      <c r="F1060" s="224">
        <f t="shared" si="33"/>
        <v>41293</v>
      </c>
      <c r="G1060" s="250">
        <v>6007.12</v>
      </c>
      <c r="H1060" s="248">
        <f>H1059</f>
        <v>881</v>
      </c>
      <c r="I1060" s="251" t="s">
        <v>454</v>
      </c>
      <c r="J1060" s="248"/>
    </row>
    <row r="1061" spans="1:10">
      <c r="A1061" s="248">
        <v>4191</v>
      </c>
      <c r="B1061" s="248" t="s">
        <v>6405</v>
      </c>
      <c r="C1061" s="248">
        <v>4191</v>
      </c>
      <c r="D1061" s="248" t="s">
        <v>17918</v>
      </c>
      <c r="E1061" s="249">
        <v>41256</v>
      </c>
      <c r="F1061" s="224">
        <f t="shared" si="33"/>
        <v>41287</v>
      </c>
      <c r="G1061" s="250">
        <v>6007.12</v>
      </c>
      <c r="H1061" s="248">
        <f>H1060</f>
        <v>881</v>
      </c>
      <c r="I1061" s="251" t="s">
        <v>454</v>
      </c>
      <c r="J1061" s="248"/>
    </row>
    <row r="1062" spans="1:10">
      <c r="A1062" s="248">
        <v>4590</v>
      </c>
      <c r="B1062" s="248" t="s">
        <v>6405</v>
      </c>
      <c r="C1062" s="248">
        <v>4590</v>
      </c>
      <c r="D1062" s="248" t="s">
        <v>12146</v>
      </c>
      <c r="E1062" s="249">
        <v>41261</v>
      </c>
      <c r="F1062" s="224">
        <f t="shared" si="33"/>
        <v>41292</v>
      </c>
      <c r="G1062" s="250">
        <v>6007.12</v>
      </c>
      <c r="H1062" s="248">
        <v>881</v>
      </c>
      <c r="I1062" s="251" t="s">
        <v>454</v>
      </c>
      <c r="J1062" s="248"/>
    </row>
    <row r="1063" spans="1:10">
      <c r="A1063" s="248">
        <v>4591</v>
      </c>
      <c r="B1063" s="248" t="s">
        <v>8359</v>
      </c>
      <c r="C1063" s="248">
        <v>4591</v>
      </c>
      <c r="D1063" s="248" t="s">
        <v>12164</v>
      </c>
      <c r="E1063" s="249">
        <v>41253</v>
      </c>
      <c r="F1063" s="224">
        <f t="shared" si="33"/>
        <v>41284</v>
      </c>
      <c r="G1063" s="250">
        <v>6007.12</v>
      </c>
      <c r="H1063" s="248">
        <f>H1061+1</f>
        <v>882</v>
      </c>
      <c r="I1063" s="251" t="s">
        <v>11841</v>
      </c>
      <c r="J1063" s="248"/>
    </row>
    <row r="1064" spans="1:10">
      <c r="A1064" s="248">
        <v>4592</v>
      </c>
      <c r="B1064" s="248" t="s">
        <v>8355</v>
      </c>
      <c r="C1064" s="248">
        <v>4592</v>
      </c>
      <c r="D1064" s="248" t="s">
        <v>12159</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13121</v>
      </c>
      <c r="E1066" s="249">
        <v>41263</v>
      </c>
      <c r="F1066" s="224">
        <f t="shared" si="33"/>
        <v>41294</v>
      </c>
      <c r="G1066" s="250">
        <v>6007.12</v>
      </c>
      <c r="H1066" s="248">
        <f>H1065+1</f>
        <v>885</v>
      </c>
      <c r="I1066" s="251" t="s">
        <v>454</v>
      </c>
      <c r="J1066" s="248"/>
    </row>
    <row r="1067" spans="1:10">
      <c r="A1067" s="248">
        <v>5591</v>
      </c>
      <c r="B1067" s="248" t="s">
        <v>161</v>
      </c>
      <c r="C1067" s="248">
        <v>5591</v>
      </c>
      <c r="D1067" s="248" t="s">
        <v>13250</v>
      </c>
      <c r="E1067" s="249">
        <v>41263</v>
      </c>
      <c r="F1067" s="224">
        <f t="shared" si="33"/>
        <v>41294</v>
      </c>
      <c r="G1067" s="250">
        <v>6007.12</v>
      </c>
      <c r="H1067" s="248">
        <f>H1066+1</f>
        <v>886</v>
      </c>
      <c r="I1067" s="251" t="s">
        <v>454</v>
      </c>
      <c r="J1067" s="248"/>
    </row>
    <row r="1068" spans="1:10">
      <c r="A1068" s="248">
        <v>5592</v>
      </c>
      <c r="B1068" s="248" t="s">
        <v>161</v>
      </c>
      <c r="C1068" s="248">
        <v>5592</v>
      </c>
      <c r="D1068" s="248" t="s">
        <v>12849</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13253</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13256</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13259</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13262</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13265</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13268</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13115</v>
      </c>
      <c r="E1076" s="249">
        <v>41263</v>
      </c>
      <c r="F1076" s="224">
        <f t="shared" si="33"/>
        <v>41294</v>
      </c>
      <c r="G1076" s="250">
        <v>6007.12</v>
      </c>
      <c r="H1076" s="248">
        <f t="shared" si="37"/>
        <v>888</v>
      </c>
      <c r="I1076" s="251" t="s">
        <v>454</v>
      </c>
      <c r="J1076" s="248"/>
    </row>
    <row r="1077" spans="1:10">
      <c r="A1077" s="248">
        <v>4593</v>
      </c>
      <c r="B1077" s="248" t="s">
        <v>8350</v>
      </c>
      <c r="C1077" s="248">
        <v>4593</v>
      </c>
      <c r="D1077" s="248" t="s">
        <v>13212</v>
      </c>
      <c r="E1077" s="249">
        <v>41263</v>
      </c>
      <c r="F1077" s="224">
        <f t="shared" si="33"/>
        <v>41294</v>
      </c>
      <c r="G1077" s="250">
        <v>6007.12</v>
      </c>
      <c r="H1077" s="248">
        <f t="shared" si="37"/>
        <v>889</v>
      </c>
      <c r="I1077" s="251" t="s">
        <v>454</v>
      </c>
      <c r="J1077" s="248"/>
    </row>
    <row r="1078" spans="1:10">
      <c r="A1078" s="248">
        <v>4594</v>
      </c>
      <c r="B1078" s="248" t="s">
        <v>8345</v>
      </c>
      <c r="C1078" s="248">
        <v>4594</v>
      </c>
      <c r="D1078" s="248" t="s">
        <v>13209</v>
      </c>
      <c r="E1078" s="249">
        <v>41262</v>
      </c>
      <c r="F1078" s="224">
        <f t="shared" si="33"/>
        <v>41293</v>
      </c>
      <c r="G1078" s="250">
        <v>6007.12</v>
      </c>
      <c r="H1078" s="248">
        <f t="shared" si="37"/>
        <v>890</v>
      </c>
      <c r="I1078" s="251" t="s">
        <v>454</v>
      </c>
      <c r="J1078" s="248"/>
    </row>
    <row r="1079" spans="1:10">
      <c r="A1079" s="248">
        <v>4595</v>
      </c>
      <c r="B1079" s="248" t="s">
        <v>8342</v>
      </c>
      <c r="C1079" s="248">
        <v>4595</v>
      </c>
      <c r="D1079" s="248" t="s">
        <v>12796</v>
      </c>
      <c r="E1079" s="249">
        <v>41256</v>
      </c>
      <c r="F1079" s="224">
        <f t="shared" si="33"/>
        <v>41287</v>
      </c>
      <c r="G1079" s="250">
        <v>6007.12</v>
      </c>
      <c r="H1079" s="248">
        <f t="shared" si="37"/>
        <v>891</v>
      </c>
      <c r="I1079" s="251" t="s">
        <v>11841</v>
      </c>
      <c r="J1079" s="248"/>
    </row>
    <row r="1080" spans="1:10">
      <c r="A1080" s="248">
        <v>4575</v>
      </c>
      <c r="B1080" s="248" t="s">
        <v>1909</v>
      </c>
      <c r="C1080" s="248">
        <v>4575</v>
      </c>
      <c r="D1080" s="248" t="s">
        <v>12148</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12150</v>
      </c>
      <c r="E1081" s="249">
        <v>41256</v>
      </c>
      <c r="F1081" s="224">
        <f t="shared" si="33"/>
        <v>41287</v>
      </c>
      <c r="G1081" s="250">
        <v>6007.12</v>
      </c>
      <c r="H1081" s="248">
        <f>H1080</f>
        <v>892</v>
      </c>
      <c r="I1081" s="251" t="s">
        <v>454</v>
      </c>
      <c r="J1081" s="248"/>
    </row>
    <row r="1082" spans="1:10">
      <c r="A1082" s="248">
        <v>4573</v>
      </c>
      <c r="B1082" s="248" t="s">
        <v>1909</v>
      </c>
      <c r="C1082" s="248">
        <v>4573</v>
      </c>
      <c r="D1082" s="248" t="s">
        <v>12152</v>
      </c>
      <c r="E1082" s="249">
        <v>41255</v>
      </c>
      <c r="F1082" s="224">
        <f t="shared" si="33"/>
        <v>41286</v>
      </c>
      <c r="G1082" s="250">
        <v>6007.12</v>
      </c>
      <c r="H1082" s="248">
        <f>H1081</f>
        <v>892</v>
      </c>
      <c r="I1082" s="251" t="s">
        <v>454</v>
      </c>
      <c r="J1082" s="248"/>
    </row>
    <row r="1083" spans="1:10">
      <c r="A1083" s="248">
        <v>4572</v>
      </c>
      <c r="B1083" s="248" t="s">
        <v>1909</v>
      </c>
      <c r="C1083" s="248">
        <v>4572</v>
      </c>
      <c r="D1083" s="248" t="s">
        <v>12154</v>
      </c>
      <c r="E1083" s="249">
        <v>41255</v>
      </c>
      <c r="F1083" s="224">
        <f t="shared" si="33"/>
        <v>41286</v>
      </c>
      <c r="G1083" s="250">
        <v>6007.12</v>
      </c>
      <c r="H1083" s="248">
        <f>H1082</f>
        <v>892</v>
      </c>
      <c r="I1083" s="251" t="s">
        <v>454</v>
      </c>
      <c r="J1083" s="248"/>
    </row>
    <row r="1084" spans="1:10">
      <c r="A1084" s="248">
        <v>5542</v>
      </c>
      <c r="B1084" s="248" t="s">
        <v>9066</v>
      </c>
      <c r="C1084" s="248">
        <v>5542</v>
      </c>
      <c r="D1084" s="248" t="s">
        <v>12672</v>
      </c>
      <c r="E1084" s="249">
        <v>41256</v>
      </c>
      <c r="F1084" s="224">
        <f t="shared" si="33"/>
        <v>41287</v>
      </c>
      <c r="G1084" s="250">
        <v>6007.12</v>
      </c>
      <c r="H1084" s="248">
        <f>H1083+1</f>
        <v>893</v>
      </c>
      <c r="I1084" s="251" t="s">
        <v>613</v>
      </c>
      <c r="J1084" s="248"/>
    </row>
    <row r="1085" spans="1:10">
      <c r="A1085" s="248">
        <v>4068</v>
      </c>
      <c r="B1085" s="248" t="s">
        <v>166</v>
      </c>
      <c r="C1085" s="248">
        <v>4068</v>
      </c>
      <c r="D1085" s="248" t="s">
        <v>11924</v>
      </c>
      <c r="E1085" s="249">
        <v>41249</v>
      </c>
      <c r="F1085" s="224">
        <f t="shared" si="33"/>
        <v>41280</v>
      </c>
      <c r="G1085" s="250">
        <v>6007.12</v>
      </c>
      <c r="H1085" s="248">
        <f>H1084+1</f>
        <v>894</v>
      </c>
      <c r="I1085" s="251" t="s">
        <v>454</v>
      </c>
      <c r="J1085" s="248"/>
    </row>
    <row r="1086" spans="1:10">
      <c r="A1086" s="248">
        <v>3513</v>
      </c>
      <c r="B1086" s="248" t="s">
        <v>2808</v>
      </c>
      <c r="C1086" s="248">
        <v>3513</v>
      </c>
      <c r="D1086" s="248" t="s">
        <v>12043</v>
      </c>
      <c r="E1086" s="249">
        <v>41253</v>
      </c>
      <c r="F1086" s="224">
        <f t="shared" si="33"/>
        <v>41284</v>
      </c>
      <c r="G1086" s="250">
        <v>6007.12</v>
      </c>
      <c r="H1086" s="248">
        <f>H1085+1</f>
        <v>895</v>
      </c>
      <c r="I1086" s="251" t="s">
        <v>454</v>
      </c>
      <c r="J1086" s="248"/>
    </row>
    <row r="1087" spans="1:10">
      <c r="A1087" s="248">
        <v>3514</v>
      </c>
      <c r="B1087" s="248" t="s">
        <v>2808</v>
      </c>
      <c r="C1087" s="248">
        <v>3514</v>
      </c>
      <c r="D1087" s="248" t="s">
        <v>12046</v>
      </c>
      <c r="E1087" s="249">
        <v>41250</v>
      </c>
      <c r="F1087" s="224">
        <f t="shared" si="33"/>
        <v>41281</v>
      </c>
      <c r="G1087" s="250">
        <v>6007.12</v>
      </c>
      <c r="H1087" s="248">
        <f>H1086</f>
        <v>895</v>
      </c>
      <c r="I1087" s="251" t="s">
        <v>454</v>
      </c>
      <c r="J1087" s="248"/>
    </row>
    <row r="1088" spans="1:10">
      <c r="A1088" s="248">
        <v>3487</v>
      </c>
      <c r="B1088" s="248" t="s">
        <v>1178</v>
      </c>
      <c r="C1088" s="248">
        <v>3487</v>
      </c>
      <c r="D1088" s="248" t="s">
        <v>12582</v>
      </c>
      <c r="E1088" s="249">
        <v>41255</v>
      </c>
      <c r="F1088" s="224">
        <f t="shared" si="33"/>
        <v>41286</v>
      </c>
      <c r="G1088" s="250">
        <v>6007.12</v>
      </c>
      <c r="H1088" s="248">
        <f>H1087+1</f>
        <v>896</v>
      </c>
      <c r="I1088" s="251" t="s">
        <v>454</v>
      </c>
      <c r="J1088" s="248"/>
    </row>
    <row r="1089" spans="1:10">
      <c r="A1089" s="248">
        <v>4381</v>
      </c>
      <c r="B1089" s="248" t="s">
        <v>6863</v>
      </c>
      <c r="C1089" s="248">
        <v>4381</v>
      </c>
      <c r="D1089" s="248" t="s">
        <v>11848</v>
      </c>
      <c r="E1089" s="249">
        <v>41248</v>
      </c>
      <c r="F1089" s="224">
        <f t="shared" si="33"/>
        <v>41279</v>
      </c>
      <c r="G1089" s="250">
        <v>6007.12</v>
      </c>
      <c r="H1089" s="248">
        <f>H1088+1</f>
        <v>897</v>
      </c>
      <c r="I1089" s="251" t="s">
        <v>454</v>
      </c>
      <c r="J1089" s="248"/>
    </row>
    <row r="1090" spans="1:10">
      <c r="A1090" s="248">
        <v>4386</v>
      </c>
      <c r="B1090" s="248" t="s">
        <v>6863</v>
      </c>
      <c r="C1090" s="248">
        <v>4386</v>
      </c>
      <c r="D1090" s="248" t="s">
        <v>11933</v>
      </c>
      <c r="E1090" s="249">
        <v>41250</v>
      </c>
      <c r="F1090" s="224">
        <f t="shared" si="33"/>
        <v>41281</v>
      </c>
      <c r="G1090" s="250">
        <v>6007.12</v>
      </c>
      <c r="H1090" s="248">
        <f>H1089</f>
        <v>897</v>
      </c>
      <c r="I1090" s="251" t="s">
        <v>454</v>
      </c>
      <c r="J1090" s="248"/>
    </row>
    <row r="1091" spans="1:10">
      <c r="A1091" s="248">
        <v>4383</v>
      </c>
      <c r="B1091" s="248" t="s">
        <v>6863</v>
      </c>
      <c r="C1091" s="248">
        <v>4383</v>
      </c>
      <c r="D1091" s="248" t="s">
        <v>11936</v>
      </c>
      <c r="E1091" s="249">
        <v>41249</v>
      </c>
      <c r="F1091" s="224">
        <f t="shared" si="33"/>
        <v>41280</v>
      </c>
      <c r="G1091" s="250">
        <v>6007.12</v>
      </c>
      <c r="H1091" s="248">
        <f>H1090</f>
        <v>897</v>
      </c>
      <c r="I1091" s="251" t="s">
        <v>454</v>
      </c>
      <c r="J1091" s="248"/>
    </row>
    <row r="1092" spans="1:10">
      <c r="A1092" s="248">
        <v>4384</v>
      </c>
      <c r="B1092" s="248" t="s">
        <v>6863</v>
      </c>
      <c r="C1092" s="248">
        <v>4384</v>
      </c>
      <c r="D1092" s="248" t="s">
        <v>12072</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11860</v>
      </c>
      <c r="E1093" s="249">
        <v>41248</v>
      </c>
      <c r="F1093" s="224">
        <f t="shared" si="38"/>
        <v>41279</v>
      </c>
      <c r="G1093" s="250">
        <v>6007.12</v>
      </c>
      <c r="H1093" s="248">
        <f>H1092</f>
        <v>897</v>
      </c>
      <c r="I1093" s="251" t="s">
        <v>454</v>
      </c>
      <c r="J1093" s="248"/>
    </row>
    <row r="1094" spans="1:10">
      <c r="A1094" s="248">
        <v>4113</v>
      </c>
      <c r="B1094" s="248" t="s">
        <v>4753</v>
      </c>
      <c r="C1094" s="248">
        <v>4113</v>
      </c>
      <c r="D1094" s="248" t="s">
        <v>12745</v>
      </c>
      <c r="E1094" s="249">
        <v>41257</v>
      </c>
      <c r="F1094" s="224">
        <f t="shared" si="38"/>
        <v>41288</v>
      </c>
      <c r="G1094" s="250">
        <v>6007.12</v>
      </c>
      <c r="H1094" s="248">
        <f>H1093+1</f>
        <v>898</v>
      </c>
      <c r="I1094" s="251" t="s">
        <v>454</v>
      </c>
      <c r="J1094" s="248"/>
    </row>
    <row r="1095" spans="1:10">
      <c r="A1095" s="248">
        <v>4110</v>
      </c>
      <c r="B1095" s="248" t="s">
        <v>4753</v>
      </c>
      <c r="C1095" s="248">
        <v>4110</v>
      </c>
      <c r="D1095" s="248" t="s">
        <v>13127</v>
      </c>
      <c r="E1095" s="249">
        <v>41263</v>
      </c>
      <c r="F1095" s="224">
        <f t="shared" si="38"/>
        <v>41294</v>
      </c>
      <c r="G1095" s="250">
        <v>6007.12</v>
      </c>
      <c r="H1095" s="248">
        <f>H1094</f>
        <v>898</v>
      </c>
      <c r="I1095" s="251" t="s">
        <v>454</v>
      </c>
      <c r="J1095" s="248"/>
    </row>
    <row r="1096" spans="1:10">
      <c r="A1096" s="248">
        <v>4109</v>
      </c>
      <c r="B1096" s="248" t="s">
        <v>4753</v>
      </c>
      <c r="C1096" s="248">
        <v>4109</v>
      </c>
      <c r="D1096" s="248" t="s">
        <v>13130</v>
      </c>
      <c r="E1096" s="249">
        <v>41262</v>
      </c>
      <c r="F1096" s="224">
        <f t="shared" si="38"/>
        <v>41293</v>
      </c>
      <c r="G1096" s="250">
        <v>6007.12</v>
      </c>
      <c r="H1096" s="248">
        <f>H1095</f>
        <v>898</v>
      </c>
      <c r="I1096" s="251" t="s">
        <v>454</v>
      </c>
      <c r="J1096" s="248"/>
    </row>
    <row r="1097" spans="1:10">
      <c r="A1097" s="248">
        <v>4108</v>
      </c>
      <c r="B1097" s="248" t="s">
        <v>4753</v>
      </c>
      <c r="C1097" s="248">
        <v>4108</v>
      </c>
      <c r="D1097" s="248" t="s">
        <v>12747</v>
      </c>
      <c r="E1097" s="249">
        <v>41262</v>
      </c>
      <c r="F1097" s="224">
        <f t="shared" si="38"/>
        <v>41293</v>
      </c>
      <c r="G1097" s="250">
        <v>6007.12</v>
      </c>
      <c r="H1097" s="248">
        <f>H1096</f>
        <v>898</v>
      </c>
      <c r="I1097" s="251" t="s">
        <v>454</v>
      </c>
      <c r="J1097" s="248"/>
    </row>
    <row r="1098" spans="1:10">
      <c r="A1098" s="248">
        <v>4107</v>
      </c>
      <c r="B1098" s="248" t="s">
        <v>4753</v>
      </c>
      <c r="C1098" s="248">
        <v>4107</v>
      </c>
      <c r="D1098" s="248" t="s">
        <v>13134</v>
      </c>
      <c r="E1098" s="249">
        <v>41261</v>
      </c>
      <c r="F1098" s="224">
        <f t="shared" si="38"/>
        <v>41292</v>
      </c>
      <c r="G1098" s="250">
        <v>6007.12</v>
      </c>
      <c r="H1098" s="248">
        <f>H1097</f>
        <v>898</v>
      </c>
      <c r="I1098" s="251" t="s">
        <v>454</v>
      </c>
      <c r="J1098" s="248"/>
    </row>
    <row r="1099" spans="1:10">
      <c r="A1099" s="248">
        <v>4597</v>
      </c>
      <c r="B1099" s="248" t="s">
        <v>8334</v>
      </c>
      <c r="C1099" s="248">
        <v>4597</v>
      </c>
      <c r="D1099" s="248" t="s">
        <v>11699</v>
      </c>
      <c r="E1099" s="249">
        <v>41248</v>
      </c>
      <c r="F1099" s="224">
        <f t="shared" si="38"/>
        <v>41279</v>
      </c>
      <c r="G1099" s="250">
        <v>6007.12</v>
      </c>
      <c r="H1099" s="248">
        <f>H1098+1</f>
        <v>899</v>
      </c>
      <c r="I1099" s="251" t="s">
        <v>454</v>
      </c>
      <c r="J1099" s="248"/>
    </row>
    <row r="1100" spans="1:10">
      <c r="A1100" s="248">
        <v>4600</v>
      </c>
      <c r="B1100" s="248" t="s">
        <v>8322</v>
      </c>
      <c r="C1100" s="248">
        <v>4600</v>
      </c>
      <c r="D1100" s="248" t="s">
        <v>11692</v>
      </c>
      <c r="E1100" s="249">
        <v>41246</v>
      </c>
      <c r="F1100" s="224">
        <f t="shared" si="38"/>
        <v>41277</v>
      </c>
      <c r="G1100" s="250">
        <v>6007.12</v>
      </c>
      <c r="H1100" s="248">
        <f>H1099+1</f>
        <v>900</v>
      </c>
      <c r="I1100" s="251" t="s">
        <v>454</v>
      </c>
      <c r="J1100" s="248"/>
    </row>
    <row r="1101" spans="1:10">
      <c r="A1101" s="248">
        <v>4257</v>
      </c>
      <c r="B1101" s="248" t="s">
        <v>6696</v>
      </c>
      <c r="C1101" s="248">
        <v>4257</v>
      </c>
      <c r="D1101" s="248" t="s">
        <v>12066</v>
      </c>
      <c r="E1101" s="249">
        <v>41250</v>
      </c>
      <c r="F1101" s="224">
        <f t="shared" si="38"/>
        <v>41281</v>
      </c>
      <c r="G1101" s="250">
        <v>6007.12</v>
      </c>
      <c r="H1101" s="248">
        <f>H1100+1</f>
        <v>901</v>
      </c>
      <c r="I1101" s="251" t="s">
        <v>11841</v>
      </c>
      <c r="J1101" s="248"/>
    </row>
    <row r="1102" spans="1:10">
      <c r="A1102" s="248">
        <v>4256</v>
      </c>
      <c r="B1102" s="248" t="s">
        <v>6696</v>
      </c>
      <c r="C1102" s="248">
        <v>4256</v>
      </c>
      <c r="D1102" s="248" t="s">
        <v>12069</v>
      </c>
      <c r="E1102" s="249">
        <v>41250</v>
      </c>
      <c r="F1102" s="224">
        <f t="shared" si="38"/>
        <v>41281</v>
      </c>
      <c r="G1102" s="250">
        <v>6007.12</v>
      </c>
      <c r="H1102" s="248">
        <f>H1101</f>
        <v>901</v>
      </c>
      <c r="I1102" s="251" t="s">
        <v>11841</v>
      </c>
      <c r="J1102" s="248"/>
    </row>
    <row r="1103" spans="1:10">
      <c r="A1103" s="248">
        <v>4604</v>
      </c>
      <c r="B1103" s="248" t="s">
        <v>8306</v>
      </c>
      <c r="C1103" s="248">
        <v>4604</v>
      </c>
      <c r="D1103" s="248" t="s">
        <v>11976</v>
      </c>
      <c r="E1103" s="249">
        <v>41250</v>
      </c>
      <c r="F1103" s="224">
        <f t="shared" si="38"/>
        <v>41281</v>
      </c>
      <c r="G1103" s="250">
        <v>6007.12</v>
      </c>
      <c r="H1103" s="248">
        <f>H1102+1</f>
        <v>902</v>
      </c>
      <c r="I1103" s="251" t="s">
        <v>454</v>
      </c>
      <c r="J1103" s="248"/>
    </row>
    <row r="1104" spans="1:10">
      <c r="A1104" s="248">
        <v>4606</v>
      </c>
      <c r="B1104" s="248" t="s">
        <v>8363</v>
      </c>
      <c r="C1104" s="248">
        <v>4606</v>
      </c>
      <c r="D1104" s="248" t="s">
        <v>12167</v>
      </c>
      <c r="E1104" s="249">
        <v>41253</v>
      </c>
      <c r="F1104" s="224">
        <f t="shared" si="38"/>
        <v>41284</v>
      </c>
      <c r="G1104" s="250">
        <v>6007.12</v>
      </c>
      <c r="H1104" s="248">
        <f>H1103+1</f>
        <v>903</v>
      </c>
      <c r="I1104" s="251" t="s">
        <v>454</v>
      </c>
      <c r="J1104" s="248"/>
    </row>
    <row r="1105" spans="1:10">
      <c r="A1105" s="248">
        <v>5033</v>
      </c>
      <c r="B1105" s="248" t="s">
        <v>9393</v>
      </c>
      <c r="C1105" s="248">
        <v>5033</v>
      </c>
      <c r="D1105" s="248" t="s">
        <v>12833</v>
      </c>
      <c r="E1105" s="249">
        <v>41263</v>
      </c>
      <c r="F1105" s="224">
        <f t="shared" si="38"/>
        <v>41294</v>
      </c>
      <c r="G1105" s="250">
        <v>6007.12</v>
      </c>
      <c r="H1105" s="248">
        <f>H1104+1</f>
        <v>904</v>
      </c>
      <c r="I1105" s="251" t="s">
        <v>11841</v>
      </c>
      <c r="J1105" s="248"/>
    </row>
    <row r="1106" spans="1:10">
      <c r="A1106" s="248">
        <v>5034</v>
      </c>
      <c r="B1106" s="248" t="s">
        <v>9393</v>
      </c>
      <c r="C1106" s="248">
        <v>5034</v>
      </c>
      <c r="D1106" s="248" t="s">
        <v>12835</v>
      </c>
      <c r="E1106" s="249">
        <v>41261</v>
      </c>
      <c r="F1106" s="224">
        <f t="shared" si="38"/>
        <v>41292</v>
      </c>
      <c r="G1106" s="250">
        <v>6007.12</v>
      </c>
      <c r="H1106" s="248">
        <f t="shared" ref="H1106:H1112" si="39">H1105</f>
        <v>904</v>
      </c>
      <c r="I1106" s="251" t="s">
        <v>11841</v>
      </c>
      <c r="J1106" s="248"/>
    </row>
    <row r="1107" spans="1:10">
      <c r="A1107" s="248">
        <v>5035</v>
      </c>
      <c r="B1107" s="248" t="s">
        <v>9393</v>
      </c>
      <c r="C1107" s="248">
        <v>5035</v>
      </c>
      <c r="D1107" s="248" t="s">
        <v>12838</v>
      </c>
      <c r="E1107" s="249">
        <v>41260</v>
      </c>
      <c r="F1107" s="224">
        <f t="shared" si="38"/>
        <v>41291</v>
      </c>
      <c r="G1107" s="250">
        <v>6007.12</v>
      </c>
      <c r="H1107" s="248">
        <f t="shared" si="39"/>
        <v>904</v>
      </c>
      <c r="I1107" s="251" t="s">
        <v>11841</v>
      </c>
      <c r="J1107" s="248"/>
    </row>
    <row r="1108" spans="1:10">
      <c r="A1108" s="248">
        <v>5036</v>
      </c>
      <c r="B1108" s="248" t="s">
        <v>9393</v>
      </c>
      <c r="C1108" s="248">
        <v>5036</v>
      </c>
      <c r="D1108" s="248" t="s">
        <v>12842</v>
      </c>
      <c r="E1108" s="249">
        <v>41261</v>
      </c>
      <c r="F1108" s="224">
        <f t="shared" si="38"/>
        <v>41292</v>
      </c>
      <c r="G1108" s="250">
        <v>6007.12</v>
      </c>
      <c r="H1108" s="248">
        <f t="shared" si="39"/>
        <v>904</v>
      </c>
      <c r="I1108" s="251" t="s">
        <v>11841</v>
      </c>
      <c r="J1108" s="248"/>
    </row>
    <row r="1109" spans="1:10">
      <c r="A1109" s="248">
        <v>5037</v>
      </c>
      <c r="B1109" s="248" t="s">
        <v>9393</v>
      </c>
      <c r="C1109" s="248">
        <v>5037</v>
      </c>
      <c r="D1109" s="248" t="s">
        <v>13234</v>
      </c>
      <c r="E1109" s="249">
        <v>41261</v>
      </c>
      <c r="F1109" s="224">
        <f t="shared" si="38"/>
        <v>41292</v>
      </c>
      <c r="G1109" s="250">
        <v>6007.12</v>
      </c>
      <c r="H1109" s="248">
        <f t="shared" si="39"/>
        <v>904</v>
      </c>
      <c r="I1109" s="251" t="s">
        <v>11841</v>
      </c>
      <c r="J1109" s="248"/>
    </row>
    <row r="1110" spans="1:10">
      <c r="A1110" s="248">
        <v>5038</v>
      </c>
      <c r="B1110" s="248" t="s">
        <v>9393</v>
      </c>
      <c r="C1110" s="248">
        <v>5038</v>
      </c>
      <c r="D1110" s="248" t="s">
        <v>12845</v>
      </c>
      <c r="E1110" s="249">
        <v>41263</v>
      </c>
      <c r="F1110" s="224">
        <f t="shared" si="38"/>
        <v>41294</v>
      </c>
      <c r="G1110" s="250">
        <v>6007.12</v>
      </c>
      <c r="H1110" s="248">
        <f t="shared" si="39"/>
        <v>904</v>
      </c>
      <c r="I1110" s="251" t="s">
        <v>11841</v>
      </c>
      <c r="J1110" s="248"/>
    </row>
    <row r="1111" spans="1:10">
      <c r="A1111" s="248">
        <v>5039</v>
      </c>
      <c r="B1111" s="248" t="s">
        <v>9393</v>
      </c>
      <c r="C1111" s="248">
        <v>5039</v>
      </c>
      <c r="D1111" s="248" t="s">
        <v>13237</v>
      </c>
      <c r="E1111" s="249">
        <v>41262</v>
      </c>
      <c r="F1111" s="224">
        <f t="shared" si="38"/>
        <v>41293</v>
      </c>
      <c r="G1111" s="250">
        <v>6007.12</v>
      </c>
      <c r="H1111" s="248">
        <f t="shared" si="39"/>
        <v>904</v>
      </c>
      <c r="I1111" s="251" t="s">
        <v>11841</v>
      </c>
      <c r="J1111" s="248"/>
    </row>
    <row r="1112" spans="1:10">
      <c r="A1112" s="248">
        <v>5040</v>
      </c>
      <c r="B1112" s="248" t="s">
        <v>9393</v>
      </c>
      <c r="C1112" s="248">
        <v>5040</v>
      </c>
      <c r="D1112" s="248" t="s">
        <v>12847</v>
      </c>
      <c r="E1112" s="249">
        <v>41261</v>
      </c>
      <c r="F1112" s="224">
        <f t="shared" si="38"/>
        <v>41292</v>
      </c>
      <c r="G1112" s="250">
        <v>6007.12</v>
      </c>
      <c r="H1112" s="248">
        <f t="shared" si="39"/>
        <v>904</v>
      </c>
      <c r="I1112" s="251" t="s">
        <v>11841</v>
      </c>
      <c r="J1112" s="248"/>
    </row>
    <row r="1113" spans="1:10">
      <c r="A1113" s="248">
        <v>4607</v>
      </c>
      <c r="B1113" s="248" t="s">
        <v>8300</v>
      </c>
      <c r="C1113" s="248">
        <v>4607</v>
      </c>
      <c r="D1113" s="248" t="s">
        <v>13206</v>
      </c>
      <c r="E1113" s="249">
        <v>41261</v>
      </c>
      <c r="F1113" s="224">
        <f t="shared" si="38"/>
        <v>41292</v>
      </c>
      <c r="G1113" s="250">
        <v>6007.12</v>
      </c>
      <c r="H1113" s="248">
        <f>H1112+1</f>
        <v>905</v>
      </c>
      <c r="I1113" s="251" t="s">
        <v>454</v>
      </c>
      <c r="J1113" s="248"/>
    </row>
    <row r="1114" spans="1:10">
      <c r="A1114" s="248">
        <v>3530</v>
      </c>
      <c r="B1114" s="248" t="s">
        <v>122</v>
      </c>
      <c r="C1114" s="248">
        <v>3530</v>
      </c>
      <c r="D1114" s="248" t="s">
        <v>13466</v>
      </c>
      <c r="E1114" s="249">
        <v>41264</v>
      </c>
      <c r="F1114" s="224">
        <f t="shared" si="38"/>
        <v>41295</v>
      </c>
      <c r="G1114" s="250">
        <v>6007.12</v>
      </c>
      <c r="H1114" s="248">
        <f>H1113+1</f>
        <v>906</v>
      </c>
      <c r="I1114" s="251" t="s">
        <v>454</v>
      </c>
      <c r="J1114" s="248"/>
    </row>
    <row r="1115" spans="1:10">
      <c r="A1115" s="248">
        <v>4608</v>
      </c>
      <c r="B1115" s="248" t="s">
        <v>8295</v>
      </c>
      <c r="C1115" s="248">
        <v>4608</v>
      </c>
      <c r="D1115" s="248" t="s">
        <v>12156</v>
      </c>
      <c r="E1115" s="249">
        <v>41254</v>
      </c>
      <c r="F1115" s="224">
        <f t="shared" si="38"/>
        <v>41285</v>
      </c>
      <c r="G1115" s="250">
        <v>6007.12</v>
      </c>
      <c r="H1115" s="248">
        <f>H1114+1</f>
        <v>907</v>
      </c>
      <c r="I1115" s="251" t="s">
        <v>454</v>
      </c>
      <c r="J1115" s="248"/>
    </row>
    <row r="1116" spans="1:10">
      <c r="A1116" s="248">
        <v>4611</v>
      </c>
      <c r="B1116" s="248" t="s">
        <v>8728</v>
      </c>
      <c r="C1116" s="248">
        <v>4611</v>
      </c>
      <c r="D1116" s="248" t="s">
        <v>12668</v>
      </c>
      <c r="E1116" s="249">
        <v>41255</v>
      </c>
      <c r="F1116" s="224">
        <f t="shared" si="38"/>
        <v>41286</v>
      </c>
      <c r="G1116" s="250">
        <v>6007.12</v>
      </c>
      <c r="H1116" s="248">
        <f>H1115+1</f>
        <v>908</v>
      </c>
      <c r="I1116" s="251" t="s">
        <v>454</v>
      </c>
      <c r="J1116" s="248"/>
    </row>
    <row r="1117" spans="1:10">
      <c r="A1117" s="248">
        <v>4224</v>
      </c>
      <c r="B1117" s="248" t="s">
        <v>4751</v>
      </c>
      <c r="C1117" s="248">
        <v>4224</v>
      </c>
      <c r="D1117" s="248" t="s">
        <v>13145</v>
      </c>
      <c r="E1117" s="249">
        <v>41262</v>
      </c>
      <c r="F1117" s="224">
        <f t="shared" si="38"/>
        <v>41293</v>
      </c>
      <c r="G1117" s="250">
        <v>6007.12</v>
      </c>
      <c r="H1117" s="248">
        <f>H1116+1</f>
        <v>909</v>
      </c>
      <c r="I1117" s="251" t="s">
        <v>454</v>
      </c>
      <c r="J1117" s="248"/>
    </row>
    <row r="1118" spans="1:10">
      <c r="A1118" s="248">
        <v>5533</v>
      </c>
      <c r="B1118" s="248" t="s">
        <v>4751</v>
      </c>
      <c r="C1118" s="248">
        <v>5533</v>
      </c>
      <c r="D1118" s="248" t="s">
        <v>13224</v>
      </c>
      <c r="E1118" s="249">
        <v>41263</v>
      </c>
      <c r="F1118" s="224">
        <f t="shared" si="38"/>
        <v>41294</v>
      </c>
      <c r="G1118" s="250">
        <v>6007.12</v>
      </c>
      <c r="H1118" s="248">
        <f>H1117</f>
        <v>909</v>
      </c>
      <c r="I1118" s="251" t="s">
        <v>454</v>
      </c>
      <c r="J1118" s="248"/>
    </row>
    <row r="1119" spans="1:10">
      <c r="A1119" s="248">
        <v>5534</v>
      </c>
      <c r="B1119" s="248" t="s">
        <v>4751</v>
      </c>
      <c r="C1119" s="248">
        <v>5534</v>
      </c>
      <c r="D1119" s="248" t="s">
        <v>13227</v>
      </c>
      <c r="E1119" s="249">
        <v>41262</v>
      </c>
      <c r="F1119" s="224">
        <f t="shared" si="38"/>
        <v>41293</v>
      </c>
      <c r="G1119" s="250">
        <v>6007.12</v>
      </c>
      <c r="H1119" s="248">
        <f>H1118</f>
        <v>909</v>
      </c>
      <c r="I1119" s="251" t="s">
        <v>454</v>
      </c>
      <c r="J1119" s="248"/>
    </row>
    <row r="1120" spans="1:10">
      <c r="A1120" s="248">
        <v>5052</v>
      </c>
      <c r="B1120" s="248" t="s">
        <v>9452</v>
      </c>
      <c r="C1120" s="248">
        <v>5052</v>
      </c>
      <c r="D1120" s="248" t="s">
        <v>13241</v>
      </c>
      <c r="E1120" s="249">
        <v>41262</v>
      </c>
      <c r="F1120" s="224">
        <f t="shared" si="38"/>
        <v>41293</v>
      </c>
      <c r="G1120" s="250">
        <v>6007.12</v>
      </c>
      <c r="H1120" s="248">
        <f>H1119+1</f>
        <v>910</v>
      </c>
      <c r="I1120" s="251" t="s">
        <v>11841</v>
      </c>
      <c r="J1120" s="248"/>
    </row>
    <row r="1121" spans="1:10">
      <c r="A1121" s="248">
        <v>5053</v>
      </c>
      <c r="B1121" s="248" t="s">
        <v>9452</v>
      </c>
      <c r="C1121" s="248">
        <v>5053</v>
      </c>
      <c r="D1121" s="248" t="s">
        <v>13244</v>
      </c>
      <c r="E1121" s="249">
        <v>41262</v>
      </c>
      <c r="F1121" s="224">
        <f t="shared" si="38"/>
        <v>41293</v>
      </c>
      <c r="G1121" s="250">
        <v>6007.12</v>
      </c>
      <c r="H1121" s="248">
        <f t="shared" ref="H1121:H1126" si="40">H1120</f>
        <v>910</v>
      </c>
      <c r="I1121" s="251" t="s">
        <v>11841</v>
      </c>
      <c r="J1121" s="248"/>
    </row>
    <row r="1122" spans="1:10">
      <c r="A1122" s="248">
        <v>5054</v>
      </c>
      <c r="B1122" s="248" t="s">
        <v>9452</v>
      </c>
      <c r="C1122" s="248">
        <v>5054</v>
      </c>
      <c r="D1122" s="248" t="s">
        <v>13247</v>
      </c>
      <c r="E1122" s="249">
        <v>41263</v>
      </c>
      <c r="F1122" s="224">
        <f t="shared" si="38"/>
        <v>41294</v>
      </c>
      <c r="G1122" s="250">
        <v>6007.12</v>
      </c>
      <c r="H1122" s="248">
        <f t="shared" si="40"/>
        <v>910</v>
      </c>
      <c r="I1122" s="251" t="s">
        <v>11841</v>
      </c>
      <c r="J1122" s="248"/>
    </row>
    <row r="1123" spans="1:10">
      <c r="A1123" s="248">
        <v>5058</v>
      </c>
      <c r="B1123" s="248" t="s">
        <v>9452</v>
      </c>
      <c r="C1123" s="248">
        <v>5058</v>
      </c>
      <c r="D1123" s="248" t="s">
        <v>13290</v>
      </c>
      <c r="E1123" s="249">
        <v>41263</v>
      </c>
      <c r="F1123" s="224">
        <f t="shared" si="38"/>
        <v>41294</v>
      </c>
      <c r="G1123" s="250">
        <v>6007.12</v>
      </c>
      <c r="H1123" s="248">
        <f t="shared" si="40"/>
        <v>910</v>
      </c>
      <c r="I1123" s="251" t="s">
        <v>11841</v>
      </c>
      <c r="J1123" s="248"/>
    </row>
    <row r="1124" spans="1:10">
      <c r="A1124" s="248">
        <v>5057</v>
      </c>
      <c r="B1124" s="248" t="s">
        <v>9452</v>
      </c>
      <c r="C1124" s="248">
        <v>5057</v>
      </c>
      <c r="D1124" s="248" t="s">
        <v>13293</v>
      </c>
      <c r="E1124" s="249">
        <v>41264</v>
      </c>
      <c r="F1124" s="224">
        <f t="shared" si="38"/>
        <v>41295</v>
      </c>
      <c r="G1124" s="250">
        <v>6007.12</v>
      </c>
      <c r="H1124" s="248">
        <f t="shared" si="40"/>
        <v>910</v>
      </c>
      <c r="I1124" s="251" t="s">
        <v>11841</v>
      </c>
      <c r="J1124" s="248"/>
    </row>
    <row r="1125" spans="1:10">
      <c r="A1125" s="248">
        <v>5056</v>
      </c>
      <c r="B1125" s="248" t="s">
        <v>9452</v>
      </c>
      <c r="C1125" s="248">
        <v>5056</v>
      </c>
      <c r="D1125" s="248" t="s">
        <v>13504</v>
      </c>
      <c r="E1125" s="249">
        <v>41264</v>
      </c>
      <c r="F1125" s="224">
        <f t="shared" si="38"/>
        <v>41295</v>
      </c>
      <c r="G1125" s="250">
        <v>6007.12</v>
      </c>
      <c r="H1125" s="248">
        <f t="shared" si="40"/>
        <v>910</v>
      </c>
      <c r="I1125" s="251" t="s">
        <v>11841</v>
      </c>
      <c r="J1125" s="248"/>
    </row>
    <row r="1126" spans="1:10">
      <c r="A1126" s="248">
        <v>5055</v>
      </c>
      <c r="B1126" s="248" t="s">
        <v>9452</v>
      </c>
      <c r="C1126" s="248">
        <v>5055</v>
      </c>
      <c r="D1126" s="248" t="s">
        <v>13295</v>
      </c>
      <c r="E1126" s="249">
        <v>41263</v>
      </c>
      <c r="F1126" s="224">
        <f t="shared" si="38"/>
        <v>41294</v>
      </c>
      <c r="G1126" s="250">
        <v>6007.12</v>
      </c>
      <c r="H1126" s="248">
        <f t="shared" si="40"/>
        <v>910</v>
      </c>
      <c r="I1126" s="251" t="s">
        <v>11841</v>
      </c>
      <c r="J1126" s="248"/>
    </row>
    <row r="1127" spans="1:10">
      <c r="A1127" s="248">
        <v>4038</v>
      </c>
      <c r="B1127" s="248" t="s">
        <v>5415</v>
      </c>
      <c r="C1127" s="248">
        <v>4038</v>
      </c>
      <c r="D1127" s="248" t="s">
        <v>12597</v>
      </c>
      <c r="E1127" s="249">
        <v>41255</v>
      </c>
      <c r="F1127" s="224">
        <f t="shared" si="38"/>
        <v>41286</v>
      </c>
      <c r="G1127" s="250">
        <v>6007.12</v>
      </c>
      <c r="H1127" s="248">
        <f>H1126+1</f>
        <v>911</v>
      </c>
      <c r="I1127" s="251" t="s">
        <v>454</v>
      </c>
      <c r="J1127" s="248"/>
    </row>
    <row r="1128" spans="1:10">
      <c r="A1128" s="248">
        <v>4042</v>
      </c>
      <c r="B1128" s="248" t="s">
        <v>5415</v>
      </c>
      <c r="C1128" s="248">
        <v>4042</v>
      </c>
      <c r="D1128" s="248" t="s">
        <v>13473</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12130</v>
      </c>
      <c r="E1130" s="249">
        <v>41254</v>
      </c>
      <c r="F1130" s="224">
        <f t="shared" si="38"/>
        <v>41285</v>
      </c>
      <c r="G1130" s="250">
        <v>6007.12</v>
      </c>
      <c r="H1130" s="248">
        <f>H1129+1</f>
        <v>912</v>
      </c>
      <c r="I1130" s="251" t="s">
        <v>454</v>
      </c>
      <c r="J1130" s="248"/>
    </row>
    <row r="1131" spans="1:10">
      <c r="A1131" s="248">
        <v>4394</v>
      </c>
      <c r="B1131" s="248" t="s">
        <v>1918</v>
      </c>
      <c r="C1131" s="248">
        <v>4394</v>
      </c>
      <c r="D1131" s="248" t="s">
        <v>12639</v>
      </c>
      <c r="E1131" s="249">
        <v>41255</v>
      </c>
      <c r="F1131" s="224">
        <f t="shared" si="38"/>
        <v>41286</v>
      </c>
      <c r="G1131" s="250">
        <v>6007.12</v>
      </c>
      <c r="H1131" s="248">
        <f>H1130</f>
        <v>912</v>
      </c>
      <c r="I1131" s="251" t="s">
        <v>454</v>
      </c>
      <c r="J1131" s="248"/>
    </row>
    <row r="1132" spans="1:10">
      <c r="A1132" s="248">
        <v>3968</v>
      </c>
      <c r="B1132" s="248" t="s">
        <v>3069</v>
      </c>
      <c r="C1132" s="248">
        <v>3968</v>
      </c>
      <c r="D1132" s="248" t="s">
        <v>10726</v>
      </c>
      <c r="E1132" s="249">
        <v>41248</v>
      </c>
      <c r="F1132" s="224">
        <f t="shared" si="38"/>
        <v>41279</v>
      </c>
      <c r="G1132" s="250">
        <v>6007.12</v>
      </c>
      <c r="H1132" s="248">
        <f>H1131+1</f>
        <v>913</v>
      </c>
      <c r="I1132" s="251" t="s">
        <v>454</v>
      </c>
      <c r="J1132" s="248"/>
    </row>
    <row r="1133" spans="1:10">
      <c r="A1133" s="248">
        <v>4122</v>
      </c>
      <c r="B1133" s="248" t="s">
        <v>4750</v>
      </c>
      <c r="C1133" s="248">
        <v>4122</v>
      </c>
      <c r="D1133" s="248" t="s">
        <v>17976</v>
      </c>
      <c r="E1133" s="249">
        <v>41269</v>
      </c>
      <c r="F1133" s="224">
        <f t="shared" si="38"/>
        <v>41300</v>
      </c>
      <c r="G1133" s="250">
        <v>6007.12</v>
      </c>
      <c r="H1133" s="248">
        <f>H1132+1</f>
        <v>914</v>
      </c>
      <c r="I1133" s="251" t="s">
        <v>454</v>
      </c>
      <c r="J1133" s="248"/>
    </row>
    <row r="1134" spans="1:10">
      <c r="A1134" s="248">
        <v>4306</v>
      </c>
      <c r="B1134" s="248" t="s">
        <v>7014</v>
      </c>
      <c r="C1134" s="248">
        <v>4306</v>
      </c>
      <c r="D1134" s="248" t="s">
        <v>12080</v>
      </c>
      <c r="E1134" s="249">
        <v>41250</v>
      </c>
      <c r="F1134" s="224">
        <f t="shared" si="38"/>
        <v>41281</v>
      </c>
      <c r="G1134" s="250">
        <v>6007.12</v>
      </c>
      <c r="H1134" s="248">
        <f>H1133+1</f>
        <v>915</v>
      </c>
      <c r="I1134" s="251" t="s">
        <v>454</v>
      </c>
      <c r="J1134" s="248"/>
    </row>
    <row r="1135" spans="1:10">
      <c r="A1135" s="248">
        <v>4305</v>
      </c>
      <c r="B1135" s="248" t="s">
        <v>7014</v>
      </c>
      <c r="C1135" s="248">
        <v>4305</v>
      </c>
      <c r="D1135" s="248" t="s">
        <v>11939</v>
      </c>
      <c r="E1135" s="249">
        <v>41249</v>
      </c>
      <c r="F1135" s="224">
        <f t="shared" si="38"/>
        <v>41280</v>
      </c>
      <c r="G1135" s="250">
        <v>6007.12</v>
      </c>
      <c r="H1135" s="248">
        <f>H1134</f>
        <v>915</v>
      </c>
      <c r="I1135" s="251" t="s">
        <v>454</v>
      </c>
      <c r="J1135" s="248"/>
    </row>
    <row r="1136" spans="1:10">
      <c r="A1136" s="248">
        <v>4304</v>
      </c>
      <c r="B1136" s="248" t="s">
        <v>7014</v>
      </c>
      <c r="C1136" s="248">
        <v>4304</v>
      </c>
      <c r="D1136" s="248" t="s">
        <v>11947</v>
      </c>
      <c r="E1136" s="249">
        <v>41248</v>
      </c>
      <c r="F1136" s="224">
        <f t="shared" si="38"/>
        <v>41279</v>
      </c>
      <c r="G1136" s="250">
        <v>6007.12</v>
      </c>
      <c r="H1136" s="248">
        <f>H1135</f>
        <v>915</v>
      </c>
      <c r="I1136" s="251" t="s">
        <v>454</v>
      </c>
      <c r="J1136" s="248"/>
    </row>
    <row r="1137" spans="1:10">
      <c r="A1137" s="248">
        <v>4303</v>
      </c>
      <c r="B1137" s="248" t="s">
        <v>7014</v>
      </c>
      <c r="C1137" s="248">
        <v>4303</v>
      </c>
      <c r="D1137" s="248" t="s">
        <v>17977</v>
      </c>
      <c r="E1137" s="249">
        <v>41248</v>
      </c>
      <c r="F1137" s="224">
        <f t="shared" si="38"/>
        <v>41279</v>
      </c>
      <c r="G1137" s="250">
        <v>6007.12</v>
      </c>
      <c r="H1137" s="248">
        <f>H1136</f>
        <v>915</v>
      </c>
      <c r="I1137" s="251" t="s">
        <v>454</v>
      </c>
      <c r="J1137" s="248"/>
    </row>
    <row r="1138" spans="1:10">
      <c r="A1138" s="248">
        <v>4302</v>
      </c>
      <c r="B1138" s="248" t="s">
        <v>7014</v>
      </c>
      <c r="C1138" s="248">
        <v>4302</v>
      </c>
      <c r="D1138" s="248" t="s">
        <v>11952</v>
      </c>
      <c r="E1138" s="249">
        <v>41249</v>
      </c>
      <c r="F1138" s="224">
        <f t="shared" si="38"/>
        <v>41280</v>
      </c>
      <c r="G1138" s="250">
        <v>6007.12</v>
      </c>
      <c r="H1138" s="248">
        <f>H1137</f>
        <v>915</v>
      </c>
      <c r="I1138" s="251" t="s">
        <v>454</v>
      </c>
      <c r="J1138" s="248"/>
    </row>
    <row r="1139" spans="1:10">
      <c r="A1139" s="248">
        <v>4233</v>
      </c>
      <c r="B1139" s="248" t="s">
        <v>1725</v>
      </c>
      <c r="C1139" s="248">
        <v>4233</v>
      </c>
      <c r="D1139" s="248" t="s">
        <v>13139</v>
      </c>
      <c r="E1139" s="249">
        <v>41263</v>
      </c>
      <c r="F1139" s="224">
        <f t="shared" si="38"/>
        <v>41294</v>
      </c>
      <c r="G1139" s="250">
        <v>6007.12</v>
      </c>
      <c r="H1139" s="248">
        <f>H1138+1</f>
        <v>916</v>
      </c>
      <c r="I1139" s="251" t="s">
        <v>454</v>
      </c>
      <c r="J1139" s="248"/>
    </row>
    <row r="1140" spans="1:10">
      <c r="A1140" s="248">
        <v>4232</v>
      </c>
      <c r="B1140" s="248" t="s">
        <v>1725</v>
      </c>
      <c r="C1140" s="248">
        <v>4232</v>
      </c>
      <c r="D1140" s="248" t="s">
        <v>13142</v>
      </c>
      <c r="E1140" s="249">
        <v>41263</v>
      </c>
      <c r="F1140" s="224">
        <f t="shared" si="38"/>
        <v>41294</v>
      </c>
      <c r="G1140" s="250">
        <v>6007.12</v>
      </c>
      <c r="H1140" s="248">
        <f>H1139</f>
        <v>916</v>
      </c>
      <c r="I1140" s="251" t="s">
        <v>454</v>
      </c>
      <c r="J1140" s="248"/>
    </row>
    <row r="1141" spans="1:10">
      <c r="A1141" s="248">
        <v>3991</v>
      </c>
      <c r="B1141" s="248" t="s">
        <v>5424</v>
      </c>
      <c r="C1141" s="248">
        <v>3991</v>
      </c>
      <c r="D1141" s="248" t="s">
        <v>12052</v>
      </c>
      <c r="E1141" s="249">
        <v>41256</v>
      </c>
      <c r="F1141" s="224">
        <f t="shared" si="38"/>
        <v>41287</v>
      </c>
      <c r="G1141" s="250">
        <v>6007.12</v>
      </c>
      <c r="H1141" s="248">
        <v>918</v>
      </c>
      <c r="I1141" s="251" t="s">
        <v>454</v>
      </c>
      <c r="J1141" s="248"/>
    </row>
    <row r="1142" spans="1:10">
      <c r="A1142" s="248">
        <v>4320</v>
      </c>
      <c r="B1142" s="248" t="s">
        <v>5424</v>
      </c>
      <c r="C1142" s="248">
        <v>4320</v>
      </c>
      <c r="D1142" s="248" t="s">
        <v>12089</v>
      </c>
      <c r="E1142" s="249">
        <v>41254</v>
      </c>
      <c r="F1142" s="224">
        <f t="shared" si="38"/>
        <v>41285</v>
      </c>
      <c r="G1142" s="250">
        <v>6007.12</v>
      </c>
      <c r="H1142" s="248">
        <f>H1141</f>
        <v>918</v>
      </c>
      <c r="I1142" s="251" t="s">
        <v>454</v>
      </c>
      <c r="J1142" s="248"/>
    </row>
    <row r="1143" spans="1:10">
      <c r="A1143" s="248">
        <v>4319</v>
      </c>
      <c r="B1143" s="248" t="s">
        <v>5424</v>
      </c>
      <c r="C1143" s="248">
        <v>4319</v>
      </c>
      <c r="D1143" s="248" t="s">
        <v>12092</v>
      </c>
      <c r="E1143" s="249">
        <v>41255</v>
      </c>
      <c r="F1143" s="224">
        <f t="shared" si="38"/>
        <v>41286</v>
      </c>
      <c r="G1143" s="250">
        <v>6007.12</v>
      </c>
      <c r="H1143" s="248">
        <f>H1142</f>
        <v>918</v>
      </c>
      <c r="I1143" s="251" t="s">
        <v>454</v>
      </c>
      <c r="J1143" s="248"/>
    </row>
    <row r="1144" spans="1:10">
      <c r="A1144" s="248">
        <v>4134</v>
      </c>
      <c r="B1144" s="248" t="s">
        <v>4749</v>
      </c>
      <c r="C1144" s="248">
        <v>4134</v>
      </c>
      <c r="D1144" s="248" t="s">
        <v>10997</v>
      </c>
      <c r="E1144" s="249">
        <v>41248</v>
      </c>
      <c r="F1144" s="224">
        <f t="shared" si="38"/>
        <v>41279</v>
      </c>
      <c r="G1144" s="250">
        <v>6007.12</v>
      </c>
      <c r="H1144" s="248">
        <f>H1143+1</f>
        <v>919</v>
      </c>
      <c r="I1144" s="251" t="s">
        <v>454</v>
      </c>
      <c r="J1144" s="248"/>
    </row>
    <row r="1145" spans="1:10">
      <c r="A1145" s="248">
        <v>4135</v>
      </c>
      <c r="B1145" s="248" t="s">
        <v>4749</v>
      </c>
      <c r="C1145" s="248">
        <v>4135</v>
      </c>
      <c r="D1145" s="248" t="s">
        <v>9300</v>
      </c>
      <c r="E1145" s="249">
        <v>41256</v>
      </c>
      <c r="F1145" s="224">
        <f t="shared" si="38"/>
        <v>41287</v>
      </c>
      <c r="G1145" s="250">
        <v>6007.12</v>
      </c>
      <c r="H1145" s="248">
        <f>H1144</f>
        <v>919</v>
      </c>
      <c r="I1145" s="251" t="s">
        <v>454</v>
      </c>
      <c r="J1145" s="248"/>
    </row>
    <row r="1146" spans="1:10">
      <c r="A1146" s="248">
        <v>4621</v>
      </c>
      <c r="B1146" s="248" t="s">
        <v>6978</v>
      </c>
      <c r="C1146" s="248">
        <v>4621</v>
      </c>
      <c r="D1146" s="248" t="s">
        <v>11876</v>
      </c>
      <c r="E1146" s="249">
        <v>41248</v>
      </c>
      <c r="F1146" s="224">
        <f t="shared" si="38"/>
        <v>41279</v>
      </c>
      <c r="G1146" s="250">
        <v>6007.12</v>
      </c>
      <c r="H1146" s="248">
        <f>H1145+1</f>
        <v>920</v>
      </c>
      <c r="I1146" s="251" t="s">
        <v>454</v>
      </c>
      <c r="J1146" s="248"/>
    </row>
    <row r="1147" spans="1:10">
      <c r="A1147" s="248">
        <v>4336</v>
      </c>
      <c r="B1147" s="248" t="s">
        <v>1929</v>
      </c>
      <c r="C1147" s="248">
        <v>4336</v>
      </c>
      <c r="D1147" s="248" t="s">
        <v>12607</v>
      </c>
      <c r="E1147" s="249">
        <v>41255</v>
      </c>
      <c r="F1147" s="224">
        <f t="shared" si="38"/>
        <v>41286</v>
      </c>
      <c r="G1147" s="250">
        <v>6007.12</v>
      </c>
      <c r="H1147" s="248">
        <f>H1146+1</f>
        <v>921</v>
      </c>
      <c r="I1147" s="251" t="s">
        <v>454</v>
      </c>
      <c r="J1147" s="248"/>
    </row>
    <row r="1148" spans="1:10">
      <c r="A1148" s="248">
        <v>4338</v>
      </c>
      <c r="B1148" s="248" t="s">
        <v>7035</v>
      </c>
      <c r="C1148" s="248">
        <v>4338</v>
      </c>
      <c r="D1148" s="248" t="s">
        <v>12613</v>
      </c>
      <c r="E1148" s="249">
        <v>41256</v>
      </c>
      <c r="F1148" s="224">
        <f t="shared" si="38"/>
        <v>41287</v>
      </c>
      <c r="G1148" s="250">
        <v>6007.12</v>
      </c>
      <c r="H1148" s="248">
        <f>H1147+1</f>
        <v>922</v>
      </c>
      <c r="I1148" s="251" t="s">
        <v>613</v>
      </c>
      <c r="J1148" s="248"/>
    </row>
    <row r="1149" spans="1:10">
      <c r="A1149" s="248">
        <v>4337</v>
      </c>
      <c r="B1149" s="248" t="s">
        <v>7035</v>
      </c>
      <c r="C1149" s="248">
        <v>4337</v>
      </c>
      <c r="D1149" s="248" t="s">
        <v>11852</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7490</v>
      </c>
      <c r="C1151" s="248">
        <v>4464</v>
      </c>
      <c r="D1151" s="248" t="s">
        <v>9479</v>
      </c>
      <c r="E1151" s="249">
        <v>41261</v>
      </c>
      <c r="F1151" s="224">
        <f t="shared" si="38"/>
        <v>41292</v>
      </c>
      <c r="G1151" s="250">
        <v>6007.12</v>
      </c>
      <c r="H1151" s="248">
        <f>H1150+1</f>
        <v>924</v>
      </c>
      <c r="I1151" s="251" t="s">
        <v>454</v>
      </c>
      <c r="J1151" s="248"/>
    </row>
    <row r="1152" spans="1:10">
      <c r="A1152" s="248">
        <v>4627</v>
      </c>
      <c r="B1152" s="248" t="s">
        <v>8671</v>
      </c>
      <c r="C1152" s="248">
        <v>4627</v>
      </c>
      <c r="D1152" s="248" t="s">
        <v>12666</v>
      </c>
      <c r="E1152" s="249">
        <v>41256</v>
      </c>
      <c r="F1152" s="224">
        <f t="shared" si="38"/>
        <v>41287</v>
      </c>
      <c r="G1152" s="250">
        <v>6007.12</v>
      </c>
      <c r="H1152" s="248">
        <f>H1151+1</f>
        <v>925</v>
      </c>
      <c r="I1152" s="251" t="s">
        <v>454</v>
      </c>
      <c r="J1152" s="248"/>
    </row>
    <row r="1153" spans="1:10">
      <c r="A1153" s="248">
        <v>4165</v>
      </c>
      <c r="B1153" s="248" t="s">
        <v>4747</v>
      </c>
      <c r="C1153" s="248">
        <v>4165</v>
      </c>
      <c r="D1153" s="248" t="s">
        <v>12058</v>
      </c>
      <c r="E1153" s="249">
        <v>41254</v>
      </c>
      <c r="F1153" s="224">
        <f t="shared" si="38"/>
        <v>41285</v>
      </c>
      <c r="G1153" s="250">
        <v>6007.12</v>
      </c>
      <c r="H1153" s="248">
        <f>H1152+1</f>
        <v>926</v>
      </c>
      <c r="I1153" s="251" t="s">
        <v>613</v>
      </c>
      <c r="J1153" s="248"/>
    </row>
    <row r="1154" spans="1:10">
      <c r="A1154" s="248">
        <v>4176</v>
      </c>
      <c r="B1154" s="248" t="s">
        <v>4747</v>
      </c>
      <c r="C1154" s="248">
        <v>4176</v>
      </c>
      <c r="D1154" s="248" t="s">
        <v>11844</v>
      </c>
      <c r="E1154" s="249">
        <v>41247</v>
      </c>
      <c r="F1154" s="224">
        <f t="shared" si="38"/>
        <v>41278</v>
      </c>
      <c r="G1154" s="250">
        <v>6007.12</v>
      </c>
      <c r="H1154" s="248">
        <f>H1153</f>
        <v>926</v>
      </c>
      <c r="I1154" s="251" t="s">
        <v>613</v>
      </c>
      <c r="J1154" s="248"/>
    </row>
    <row r="1155" spans="1:10">
      <c r="A1155" s="248">
        <v>3541</v>
      </c>
      <c r="B1155" s="248" t="s">
        <v>2979</v>
      </c>
      <c r="C1155" s="248">
        <v>3541</v>
      </c>
      <c r="D1155" s="248" t="s">
        <v>12728</v>
      </c>
      <c r="E1155" s="249">
        <v>41261</v>
      </c>
      <c r="F1155" s="224">
        <f t="shared" si="38"/>
        <v>41292</v>
      </c>
      <c r="G1155" s="250">
        <v>6007.12</v>
      </c>
      <c r="H1155" s="248">
        <f>H1154+1</f>
        <v>927</v>
      </c>
      <c r="I1155" s="251" t="s">
        <v>454</v>
      </c>
      <c r="J1155" s="248"/>
    </row>
    <row r="1156" spans="1:10">
      <c r="A1156" s="248">
        <v>4342</v>
      </c>
      <c r="B1156" s="248" t="s">
        <v>6939</v>
      </c>
      <c r="C1156" s="248">
        <v>4342</v>
      </c>
      <c r="D1156" s="248" t="s">
        <v>12604</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12620</v>
      </c>
      <c r="E1157" s="249">
        <v>41256</v>
      </c>
      <c r="F1157" s="224">
        <f t="shared" si="41"/>
        <v>41287</v>
      </c>
      <c r="G1157" s="250">
        <v>6007.12</v>
      </c>
      <c r="H1157" s="248">
        <f>H1156</f>
        <v>928</v>
      </c>
      <c r="I1157" s="251" t="s">
        <v>454</v>
      </c>
      <c r="J1157" s="248"/>
    </row>
    <row r="1158" spans="1:10">
      <c r="A1158" s="248">
        <v>4629</v>
      </c>
      <c r="B1158" s="248" t="s">
        <v>6939</v>
      </c>
      <c r="C1158" s="248">
        <v>4629</v>
      </c>
      <c r="D1158" s="248" t="s">
        <v>12664</v>
      </c>
      <c r="E1158" s="249">
        <v>41256</v>
      </c>
      <c r="F1158" s="224">
        <f t="shared" si="41"/>
        <v>41287</v>
      </c>
      <c r="G1158" s="250">
        <v>6007.12</v>
      </c>
      <c r="H1158" s="248">
        <f>H1157</f>
        <v>928</v>
      </c>
      <c r="I1158" s="251" t="s">
        <v>454</v>
      </c>
      <c r="J1158" s="248"/>
    </row>
    <row r="1159" spans="1:10">
      <c r="A1159" s="248">
        <v>3478</v>
      </c>
      <c r="B1159" s="248" t="s">
        <v>2728</v>
      </c>
      <c r="C1159" s="248">
        <v>3478</v>
      </c>
      <c r="D1159" s="248" t="s">
        <v>13107</v>
      </c>
      <c r="E1159" s="249">
        <v>41262</v>
      </c>
      <c r="F1159" s="224">
        <f t="shared" si="41"/>
        <v>41293</v>
      </c>
      <c r="G1159" s="250">
        <v>6007.12</v>
      </c>
      <c r="H1159" s="248">
        <f>H1158+1</f>
        <v>929</v>
      </c>
      <c r="I1159" s="251" t="s">
        <v>454</v>
      </c>
      <c r="J1159" s="248"/>
    </row>
    <row r="1160" spans="1:10">
      <c r="A1160" s="248">
        <v>5606</v>
      </c>
      <c r="B1160" s="248" t="s">
        <v>11906</v>
      </c>
      <c r="C1160" s="248">
        <v>5606</v>
      </c>
      <c r="D1160" s="248" t="s">
        <v>13274</v>
      </c>
      <c r="E1160" s="249">
        <v>41263</v>
      </c>
      <c r="F1160" s="224">
        <f t="shared" si="41"/>
        <v>41294</v>
      </c>
      <c r="G1160" s="250">
        <v>6007.12</v>
      </c>
      <c r="H1160" s="248">
        <f>H1159+1</f>
        <v>930</v>
      </c>
      <c r="I1160" s="251" t="s">
        <v>11841</v>
      </c>
      <c r="J1160" s="248"/>
    </row>
    <row r="1161" spans="1:10">
      <c r="A1161" s="248">
        <v>4630</v>
      </c>
      <c r="B1161" s="248" t="s">
        <v>8659</v>
      </c>
      <c r="C1161" s="248">
        <v>4630</v>
      </c>
      <c r="D1161" s="248" t="s">
        <v>12810</v>
      </c>
      <c r="E1161" s="249">
        <v>41260</v>
      </c>
      <c r="F1161" s="224">
        <f t="shared" si="41"/>
        <v>41291</v>
      </c>
      <c r="G1161" s="250">
        <v>6007.12</v>
      </c>
      <c r="H1161" s="248">
        <f>H1160+1</f>
        <v>931</v>
      </c>
      <c r="I1161" s="251" t="s">
        <v>454</v>
      </c>
      <c r="J1161" s="248"/>
    </row>
    <row r="1162" spans="1:10">
      <c r="A1162" s="248">
        <v>4631</v>
      </c>
      <c r="B1162" s="248" t="s">
        <v>8655</v>
      </c>
      <c r="C1162" s="248">
        <v>4631</v>
      </c>
      <c r="D1162" s="248" t="s">
        <v>13452</v>
      </c>
      <c r="E1162" s="249">
        <v>41264</v>
      </c>
      <c r="F1162" s="224">
        <f t="shared" si="41"/>
        <v>41295</v>
      </c>
      <c r="G1162" s="250">
        <v>6007.12</v>
      </c>
      <c r="H1162" s="248">
        <f>H1161+1</f>
        <v>932</v>
      </c>
      <c r="I1162" s="251" t="s">
        <v>454</v>
      </c>
      <c r="J1162" s="248"/>
    </row>
    <row r="1163" spans="1:10">
      <c r="A1163" s="248">
        <v>4346</v>
      </c>
      <c r="B1163" s="248" t="s">
        <v>7063</v>
      </c>
      <c r="C1163" s="248">
        <v>4346</v>
      </c>
      <c r="D1163" s="248" t="s">
        <v>11943</v>
      </c>
      <c r="E1163" s="249">
        <v>41249</v>
      </c>
      <c r="F1163" s="224">
        <f t="shared" si="41"/>
        <v>41280</v>
      </c>
      <c r="G1163" s="250">
        <v>6007.12</v>
      </c>
      <c r="H1163" s="248">
        <f>H1162+1</f>
        <v>933</v>
      </c>
      <c r="I1163" s="251" t="s">
        <v>454</v>
      </c>
      <c r="J1163" s="248"/>
    </row>
    <row r="1164" spans="1:10">
      <c r="A1164" s="248">
        <v>4345</v>
      </c>
      <c r="B1164" s="248" t="s">
        <v>7063</v>
      </c>
      <c r="C1164" s="248">
        <v>4345</v>
      </c>
      <c r="D1164" s="248" t="s">
        <v>11855</v>
      </c>
      <c r="E1164" s="249">
        <v>41248</v>
      </c>
      <c r="F1164" s="224">
        <f t="shared" si="41"/>
        <v>41279</v>
      </c>
      <c r="G1164" s="250">
        <v>6007.12</v>
      </c>
      <c r="H1164" s="248">
        <f>H1163</f>
        <v>933</v>
      </c>
      <c r="I1164" s="251" t="s">
        <v>454</v>
      </c>
      <c r="J1164" s="248"/>
    </row>
    <row r="1165" spans="1:10">
      <c r="A1165" s="248">
        <v>4397</v>
      </c>
      <c r="B1165" s="248" t="s">
        <v>1108</v>
      </c>
      <c r="C1165" s="248">
        <v>4397</v>
      </c>
      <c r="D1165" s="248" t="s">
        <v>11419</v>
      </c>
      <c r="E1165" s="249">
        <v>41246</v>
      </c>
      <c r="F1165" s="224">
        <f t="shared" si="41"/>
        <v>41277</v>
      </c>
      <c r="G1165" s="250">
        <v>6007.12</v>
      </c>
      <c r="H1165" s="248">
        <f>H1164+1</f>
        <v>934</v>
      </c>
      <c r="I1165" s="251" t="s">
        <v>454</v>
      </c>
      <c r="J1165" s="248"/>
    </row>
    <row r="1166" spans="1:10">
      <c r="A1166" s="248">
        <v>4633</v>
      </c>
      <c r="B1166" s="248" t="s">
        <v>8650</v>
      </c>
      <c r="C1166" s="248">
        <v>4633</v>
      </c>
      <c r="D1166" s="248" t="s">
        <v>13215</v>
      </c>
      <c r="E1166" s="249">
        <v>41263</v>
      </c>
      <c r="F1166" s="224">
        <f t="shared" si="41"/>
        <v>41294</v>
      </c>
      <c r="G1166" s="250">
        <v>6007.12</v>
      </c>
      <c r="H1166" s="248">
        <f>H1165+1</f>
        <v>935</v>
      </c>
      <c r="I1166" s="251" t="s">
        <v>454</v>
      </c>
      <c r="J1166" s="248"/>
    </row>
    <row r="1167" spans="1:10">
      <c r="A1167" s="248">
        <v>4357</v>
      </c>
      <c r="B1167" s="248" t="s">
        <v>7019</v>
      </c>
      <c r="C1167" s="248">
        <v>4357</v>
      </c>
      <c r="D1167" s="248" t="s">
        <v>12083</v>
      </c>
      <c r="E1167" s="249">
        <v>41254</v>
      </c>
      <c r="F1167" s="224">
        <f t="shared" si="41"/>
        <v>41285</v>
      </c>
      <c r="G1167" s="250">
        <v>6007.12</v>
      </c>
      <c r="H1167" s="248">
        <f>H1166+1</f>
        <v>936</v>
      </c>
      <c r="I1167" s="251" t="s">
        <v>454</v>
      </c>
      <c r="J1167" s="248"/>
    </row>
    <row r="1168" spans="1:10">
      <c r="A1168" s="248">
        <v>4356</v>
      </c>
      <c r="B1168" s="248" t="s">
        <v>7019</v>
      </c>
      <c r="C1168" s="248">
        <v>4356</v>
      </c>
      <c r="D1168" s="248" t="s">
        <v>12087</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12094</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12096</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12098</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12100</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12102</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12105</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11916</v>
      </c>
      <c r="E1175" s="249">
        <v>41253</v>
      </c>
      <c r="F1175" s="224">
        <f t="shared" si="41"/>
        <v>41284</v>
      </c>
      <c r="G1175" s="250">
        <v>6007.12</v>
      </c>
      <c r="H1175" s="248">
        <f>H1174+1</f>
        <v>937</v>
      </c>
      <c r="I1175" s="251" t="s">
        <v>454</v>
      </c>
      <c r="J1175" s="248"/>
    </row>
    <row r="1176" spans="1:10">
      <c r="A1176" s="248">
        <v>4474</v>
      </c>
      <c r="B1176" s="248" t="s">
        <v>1609</v>
      </c>
      <c r="C1176" s="248">
        <v>4474</v>
      </c>
      <c r="D1176" s="248" t="s">
        <v>13477</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12768</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13161</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13164</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13167</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13171</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12134</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12772</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12775</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13175</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13178</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13482</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12660</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12726</v>
      </c>
      <c r="E1189" s="249">
        <v>41261</v>
      </c>
      <c r="F1189" s="224">
        <f t="shared" si="41"/>
        <v>41292</v>
      </c>
      <c r="G1189" s="250">
        <v>6007.12</v>
      </c>
      <c r="H1189" s="248">
        <f>H1188+1</f>
        <v>938</v>
      </c>
      <c r="I1189" s="251" t="s">
        <v>613</v>
      </c>
      <c r="J1189" s="248"/>
    </row>
    <row r="1190" spans="1:10">
      <c r="A1190" s="248">
        <v>4483</v>
      </c>
      <c r="B1190" s="248" t="s">
        <v>7620</v>
      </c>
      <c r="C1190" s="248">
        <v>4483</v>
      </c>
      <c r="D1190" s="248" t="s">
        <v>11506</v>
      </c>
      <c r="E1190" s="249">
        <v>41248</v>
      </c>
      <c r="F1190" s="224">
        <f t="shared" si="41"/>
        <v>41279</v>
      </c>
      <c r="G1190" s="250">
        <v>6007.12</v>
      </c>
      <c r="H1190" s="248">
        <f>H1189+1</f>
        <v>939</v>
      </c>
      <c r="I1190" s="251" t="s">
        <v>454</v>
      </c>
      <c r="J1190" s="248"/>
    </row>
    <row r="1191" spans="1:10">
      <c r="A1191" s="248">
        <v>4487</v>
      </c>
      <c r="B1191" s="248" t="s">
        <v>7620</v>
      </c>
      <c r="C1191" s="248">
        <v>4487</v>
      </c>
      <c r="D1191" s="248" t="s">
        <v>11520</v>
      </c>
      <c r="E1191" s="249">
        <v>41246</v>
      </c>
      <c r="F1191" s="224">
        <f t="shared" si="41"/>
        <v>41277</v>
      </c>
      <c r="G1191" s="250">
        <v>6007.12</v>
      </c>
      <c r="H1191" s="248">
        <f>H1190</f>
        <v>939</v>
      </c>
      <c r="I1191" s="251" t="s">
        <v>454</v>
      </c>
      <c r="J1191" s="248"/>
    </row>
    <row r="1192" spans="1:10">
      <c r="A1192" s="248">
        <v>4488</v>
      </c>
      <c r="B1192" s="248" t="s">
        <v>7620</v>
      </c>
      <c r="C1192" s="248">
        <v>4488</v>
      </c>
      <c r="D1192" s="248" t="s">
        <v>11962</v>
      </c>
      <c r="E1192" s="249">
        <v>41249</v>
      </c>
      <c r="F1192" s="224">
        <f t="shared" si="41"/>
        <v>41280</v>
      </c>
      <c r="G1192" s="250">
        <v>6007.12</v>
      </c>
      <c r="H1192" s="248">
        <f>H1191</f>
        <v>939</v>
      </c>
      <c r="I1192" s="251" t="s">
        <v>454</v>
      </c>
      <c r="J1192" s="248"/>
    </row>
    <row r="1193" spans="1:10">
      <c r="A1193" s="248">
        <v>4489</v>
      </c>
      <c r="B1193" s="248" t="s">
        <v>7620</v>
      </c>
      <c r="C1193" s="248">
        <v>4489</v>
      </c>
      <c r="D1193" s="248" t="s">
        <v>11965</v>
      </c>
      <c r="E1193" s="249">
        <v>41249</v>
      </c>
      <c r="F1193" s="224">
        <f t="shared" si="41"/>
        <v>41280</v>
      </c>
      <c r="G1193" s="250">
        <v>6007.12</v>
      </c>
      <c r="H1193" s="248">
        <f>H1192</f>
        <v>939</v>
      </c>
      <c r="I1193" s="251" t="s">
        <v>454</v>
      </c>
      <c r="J1193" s="248"/>
    </row>
    <row r="1194" spans="1:10">
      <c r="A1194" s="248">
        <v>4490</v>
      </c>
      <c r="B1194" s="248" t="s">
        <v>7620</v>
      </c>
      <c r="C1194" s="248">
        <v>4490</v>
      </c>
      <c r="D1194" s="248" t="s">
        <v>11863</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12040</v>
      </c>
      <c r="E1195" s="249">
        <v>41254</v>
      </c>
      <c r="F1195" s="224">
        <f t="shared" si="41"/>
        <v>41285</v>
      </c>
      <c r="G1195" s="250">
        <v>6007.12</v>
      </c>
      <c r="H1195" s="248">
        <f t="shared" ref="H1195:H1204" si="44">H1194+1</f>
        <v>940</v>
      </c>
      <c r="I1195" s="251" t="s">
        <v>454</v>
      </c>
      <c r="J1195" s="248"/>
    </row>
    <row r="1196" spans="1:10">
      <c r="A1196" s="248">
        <v>4636</v>
      </c>
      <c r="B1196" s="248" t="s">
        <v>8628</v>
      </c>
      <c r="C1196" s="248">
        <v>4636</v>
      </c>
      <c r="D1196" s="248" t="s">
        <v>12804</v>
      </c>
      <c r="E1196" s="249">
        <v>41257</v>
      </c>
      <c r="F1196" s="224">
        <f t="shared" si="41"/>
        <v>41288</v>
      </c>
      <c r="G1196" s="250">
        <v>6007.12</v>
      </c>
      <c r="H1196" s="248">
        <f t="shared" si="44"/>
        <v>941</v>
      </c>
      <c r="I1196" s="251" t="s">
        <v>11841</v>
      </c>
      <c r="J1196" s="248"/>
    </row>
    <row r="1197" spans="1:10">
      <c r="A1197" s="248">
        <v>4637</v>
      </c>
      <c r="B1197" s="248" t="s">
        <v>8625</v>
      </c>
      <c r="C1197" s="248">
        <v>4637</v>
      </c>
      <c r="D1197" s="248" t="s">
        <v>12800</v>
      </c>
      <c r="E1197" s="249">
        <v>41262</v>
      </c>
      <c r="F1197" s="224">
        <f t="shared" si="41"/>
        <v>41293</v>
      </c>
      <c r="G1197" s="250">
        <v>6007.12</v>
      </c>
      <c r="H1197" s="248">
        <f t="shared" si="44"/>
        <v>942</v>
      </c>
      <c r="I1197" s="251" t="s">
        <v>11841</v>
      </c>
      <c r="J1197" s="248"/>
    </row>
    <row r="1198" spans="1:10">
      <c r="A1198" s="248">
        <v>4639</v>
      </c>
      <c r="B1198" s="248" t="s">
        <v>8741</v>
      </c>
      <c r="C1198" s="248">
        <v>4639</v>
      </c>
      <c r="D1198" s="248" t="s">
        <v>13218</v>
      </c>
      <c r="E1198" s="249">
        <v>41263</v>
      </c>
      <c r="F1198" s="224">
        <f t="shared" si="41"/>
        <v>41294</v>
      </c>
      <c r="G1198" s="250">
        <v>6007.12</v>
      </c>
      <c r="H1198" s="248">
        <f t="shared" si="44"/>
        <v>943</v>
      </c>
      <c r="I1198" s="251" t="s">
        <v>454</v>
      </c>
      <c r="J1198" s="248"/>
    </row>
    <row r="1199" spans="1:10">
      <c r="A1199" s="248">
        <v>4641</v>
      </c>
      <c r="B1199" s="248" t="s">
        <v>8746</v>
      </c>
      <c r="C1199" s="248">
        <v>4641</v>
      </c>
      <c r="D1199" s="248" t="s">
        <v>13221</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12075</v>
      </c>
      <c r="E1200" s="249">
        <v>41254</v>
      </c>
      <c r="F1200" s="224">
        <f t="shared" si="41"/>
        <v>41285</v>
      </c>
      <c r="G1200" s="250">
        <v>6007.12</v>
      </c>
      <c r="H1200" s="248">
        <f t="shared" si="44"/>
        <v>945</v>
      </c>
      <c r="I1200" s="251" t="s">
        <v>454</v>
      </c>
      <c r="J1200" s="248"/>
    </row>
    <row r="1201" spans="1:10">
      <c r="A1201" s="248">
        <v>4643</v>
      </c>
      <c r="B1201" s="248" t="s">
        <v>8761</v>
      </c>
      <c r="C1201" s="248">
        <v>4643</v>
      </c>
      <c r="D1201" s="248" t="s">
        <v>12171</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13101</v>
      </c>
      <c r="E1202" s="249">
        <v>41264</v>
      </c>
      <c r="F1202" s="224">
        <f t="shared" si="41"/>
        <v>41295</v>
      </c>
      <c r="G1202" s="250">
        <v>6007.12</v>
      </c>
      <c r="H1202" s="248">
        <f t="shared" si="44"/>
        <v>947</v>
      </c>
      <c r="I1202" s="251" t="s">
        <v>613</v>
      </c>
      <c r="J1202" s="248"/>
    </row>
    <row r="1203" spans="1:10">
      <c r="A1203" s="248">
        <v>4644</v>
      </c>
      <c r="B1203" s="248" t="s">
        <v>8766</v>
      </c>
      <c r="C1203" s="248">
        <v>4644</v>
      </c>
      <c r="D1203" s="248" t="s">
        <v>12174</v>
      </c>
      <c r="E1203" s="249">
        <v>41255</v>
      </c>
      <c r="F1203" s="224">
        <f t="shared" si="41"/>
        <v>41286</v>
      </c>
      <c r="G1203" s="250">
        <v>6007.12</v>
      </c>
      <c r="H1203" s="248">
        <f t="shared" si="44"/>
        <v>948</v>
      </c>
      <c r="I1203" s="251" t="s">
        <v>11841</v>
      </c>
      <c r="J1203" s="248"/>
    </row>
    <row r="1204" spans="1:10">
      <c r="A1204" s="248">
        <v>4366</v>
      </c>
      <c r="B1204" s="248" t="s">
        <v>1641</v>
      </c>
      <c r="C1204" s="248">
        <v>4366</v>
      </c>
      <c r="D1204" s="248" t="s">
        <v>13153</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13157</v>
      </c>
      <c r="E1205" s="249">
        <v>41263</v>
      </c>
      <c r="F1205" s="224">
        <f t="shared" si="41"/>
        <v>41294</v>
      </c>
      <c r="G1205" s="250">
        <v>6007.12</v>
      </c>
      <c r="H1205" s="248">
        <f>H1204</f>
        <v>949</v>
      </c>
      <c r="I1205" s="251" t="s">
        <v>454</v>
      </c>
      <c r="J1205" s="248"/>
    </row>
    <row r="1206" spans="1:10">
      <c r="A1206" s="248">
        <v>4367</v>
      </c>
      <c r="B1206" s="248" t="s">
        <v>6909</v>
      </c>
      <c r="C1206" s="248">
        <v>4367</v>
      </c>
      <c r="D1206" s="248" t="s">
        <v>11282</v>
      </c>
      <c r="E1206" s="249">
        <v>41247</v>
      </c>
      <c r="F1206" s="224">
        <f t="shared" si="41"/>
        <v>41278</v>
      </c>
      <c r="G1206" s="250">
        <v>6007.12</v>
      </c>
      <c r="H1206" s="248">
        <f>H1205+1</f>
        <v>950</v>
      </c>
      <c r="I1206" s="251" t="s">
        <v>454</v>
      </c>
      <c r="J1206" s="248"/>
    </row>
    <row r="1207" spans="1:10">
      <c r="A1207" s="248">
        <v>5530</v>
      </c>
      <c r="B1207" s="248" t="s">
        <v>9028</v>
      </c>
      <c r="C1207" s="248">
        <v>5530</v>
      </c>
      <c r="D1207" s="248" t="s">
        <v>13497</v>
      </c>
      <c r="E1207" s="249">
        <v>41264</v>
      </c>
      <c r="F1207" s="224">
        <f t="shared" si="41"/>
        <v>41295</v>
      </c>
      <c r="G1207" s="250">
        <v>6007.12</v>
      </c>
      <c r="H1207" s="248">
        <f>H1206+1</f>
        <v>951</v>
      </c>
      <c r="I1207" s="251" t="s">
        <v>454</v>
      </c>
      <c r="J1207" s="248"/>
    </row>
    <row r="1208" spans="1:10">
      <c r="A1208" s="248">
        <v>5536</v>
      </c>
      <c r="B1208" s="248" t="s">
        <v>9028</v>
      </c>
      <c r="C1208" s="248">
        <v>5536</v>
      </c>
      <c r="D1208" s="248" t="s">
        <v>13500</v>
      </c>
      <c r="E1208" s="249">
        <v>41269</v>
      </c>
      <c r="F1208" s="224">
        <f t="shared" si="41"/>
        <v>41300</v>
      </c>
      <c r="G1208" s="250">
        <v>6007.12</v>
      </c>
      <c r="H1208" s="248">
        <f>H1207</f>
        <v>951</v>
      </c>
      <c r="I1208" s="251" t="s">
        <v>454</v>
      </c>
      <c r="J1208" s="248"/>
    </row>
    <row r="1209" spans="1:10">
      <c r="A1209" s="248">
        <v>4401</v>
      </c>
      <c r="B1209" s="248" t="s">
        <v>1849</v>
      </c>
      <c r="C1209" s="248">
        <v>4401</v>
      </c>
      <c r="D1209" s="248" t="s">
        <v>12765</v>
      </c>
      <c r="E1209" s="249">
        <v>41260</v>
      </c>
      <c r="F1209" s="224">
        <f t="shared" si="41"/>
        <v>41291</v>
      </c>
      <c r="G1209" s="250">
        <v>6007.12</v>
      </c>
      <c r="H1209" s="248">
        <f>H1208+1</f>
        <v>952</v>
      </c>
      <c r="I1209" s="251" t="s">
        <v>11841</v>
      </c>
      <c r="J1209" s="248"/>
    </row>
    <row r="1210" spans="1:10">
      <c r="A1210" s="248">
        <v>4374</v>
      </c>
      <c r="B1210" s="248" t="s">
        <v>6888</v>
      </c>
      <c r="C1210" s="248">
        <v>4374</v>
      </c>
      <c r="D1210" s="248" t="s">
        <v>13148</v>
      </c>
      <c r="E1210" s="249">
        <v>41261</v>
      </c>
      <c r="F1210" s="224">
        <f t="shared" si="41"/>
        <v>41292</v>
      </c>
      <c r="G1210" s="250">
        <v>6007.12</v>
      </c>
      <c r="H1210" s="248">
        <f>H1209+1</f>
        <v>953</v>
      </c>
      <c r="I1210" s="251" t="s">
        <v>454</v>
      </c>
      <c r="J1210" s="248"/>
    </row>
    <row r="1211" spans="1:10">
      <c r="A1211" s="248">
        <v>4373</v>
      </c>
      <c r="B1211" s="248" t="s">
        <v>6888</v>
      </c>
      <c r="C1211" s="248">
        <v>4373</v>
      </c>
      <c r="D1211" s="248" t="s">
        <v>12754</v>
      </c>
      <c r="E1211" s="249">
        <v>41261</v>
      </c>
      <c r="F1211" s="224">
        <f t="shared" si="41"/>
        <v>41292</v>
      </c>
      <c r="G1211" s="250">
        <v>6007.12</v>
      </c>
      <c r="H1211" s="248">
        <f>H1210</f>
        <v>953</v>
      </c>
      <c r="I1211" s="251" t="s">
        <v>454</v>
      </c>
      <c r="J1211" s="248"/>
    </row>
    <row r="1212" spans="1:10">
      <c r="A1212" s="248">
        <v>4652</v>
      </c>
      <c r="B1212" s="248" t="s">
        <v>11900</v>
      </c>
      <c r="C1212" s="248">
        <v>4652</v>
      </c>
      <c r="D1212" s="248" t="s">
        <v>13271</v>
      </c>
      <c r="E1212" s="249">
        <v>41262</v>
      </c>
      <c r="F1212" s="224">
        <f t="shared" si="41"/>
        <v>41293</v>
      </c>
      <c r="G1212" s="250">
        <v>6007.12</v>
      </c>
      <c r="H1212" s="248">
        <f>H1211+1</f>
        <v>954</v>
      </c>
      <c r="I1212" s="251" t="s">
        <v>11841</v>
      </c>
      <c r="J1212" s="248"/>
    </row>
    <row r="1213" spans="1:10">
      <c r="A1213" s="221">
        <v>4427</v>
      </c>
      <c r="B1213" s="221" t="s">
        <v>7271</v>
      </c>
      <c r="C1213" s="221">
        <v>4427</v>
      </c>
      <c r="D1213" s="221" t="s">
        <v>13615</v>
      </c>
      <c r="E1213" s="223">
        <v>41284</v>
      </c>
      <c r="F1213" s="224">
        <f t="shared" si="41"/>
        <v>41315</v>
      </c>
      <c r="G1213" s="225">
        <v>6007.12</v>
      </c>
      <c r="H1213" s="221">
        <v>973</v>
      </c>
      <c r="I1213" s="222" t="s">
        <v>454</v>
      </c>
      <c r="J1213" s="221"/>
    </row>
    <row r="1214" spans="1:10">
      <c r="A1214" s="221">
        <v>4301</v>
      </c>
      <c r="B1214" s="221" t="s">
        <v>175</v>
      </c>
      <c r="C1214" s="221">
        <v>4301</v>
      </c>
      <c r="D1214" s="221" t="s">
        <v>14095</v>
      </c>
      <c r="E1214" s="223">
        <v>41299</v>
      </c>
      <c r="F1214" s="224">
        <f t="shared" si="41"/>
        <v>41330</v>
      </c>
      <c r="G1214" s="225">
        <v>6007.12</v>
      </c>
      <c r="H1214" s="221">
        <f>H1213+1</f>
        <v>974</v>
      </c>
      <c r="I1214" s="222" t="s">
        <v>454</v>
      </c>
      <c r="J1214" s="221"/>
    </row>
    <row r="1215" spans="1:10">
      <c r="A1215" s="221">
        <v>3873</v>
      </c>
      <c r="B1215" s="221" t="s">
        <v>176</v>
      </c>
      <c r="C1215" s="221">
        <v>3873</v>
      </c>
      <c r="D1215" s="221" t="s">
        <v>14535</v>
      </c>
      <c r="E1215" s="223">
        <v>41297</v>
      </c>
      <c r="F1215" s="224">
        <f t="shared" si="41"/>
        <v>41328</v>
      </c>
      <c r="G1215" s="225">
        <v>6007.12</v>
      </c>
      <c r="H1215" s="221">
        <f>H1214+1</f>
        <v>975</v>
      </c>
      <c r="I1215" s="222" t="s">
        <v>613</v>
      </c>
      <c r="J1215" s="221"/>
    </row>
    <row r="1216" spans="1:10">
      <c r="A1216" s="221">
        <v>5548</v>
      </c>
      <c r="B1216" s="221" t="s">
        <v>2111</v>
      </c>
      <c r="C1216" s="221">
        <v>5548</v>
      </c>
      <c r="D1216" s="221" t="s">
        <v>14149</v>
      </c>
      <c r="E1216" s="223">
        <v>41295</v>
      </c>
      <c r="F1216" s="224">
        <f t="shared" si="41"/>
        <v>41326</v>
      </c>
      <c r="G1216" s="225">
        <v>6007.12</v>
      </c>
      <c r="H1216" s="221">
        <f>H1215+1</f>
        <v>976</v>
      </c>
      <c r="I1216" s="222" t="s">
        <v>613</v>
      </c>
      <c r="J1216" s="221"/>
    </row>
    <row r="1217" spans="1:10">
      <c r="A1217" s="221">
        <v>4507</v>
      </c>
      <c r="B1217" s="221" t="s">
        <v>7729</v>
      </c>
      <c r="C1217" s="221">
        <v>4507</v>
      </c>
      <c r="D1217" s="221" t="s">
        <v>13570</v>
      </c>
      <c r="E1217" s="223">
        <v>41278</v>
      </c>
      <c r="F1217" s="224">
        <f t="shared" si="41"/>
        <v>41309</v>
      </c>
      <c r="G1217" s="225">
        <v>6007.12</v>
      </c>
      <c r="H1217" s="221">
        <f>H1216+2</f>
        <v>978</v>
      </c>
      <c r="I1217" s="222" t="s">
        <v>454</v>
      </c>
      <c r="J1217" s="221"/>
    </row>
    <row r="1218" spans="1:10">
      <c r="A1218" s="221">
        <v>4183</v>
      </c>
      <c r="B1218" s="221" t="s">
        <v>201</v>
      </c>
      <c r="C1218" s="221">
        <v>4183</v>
      </c>
      <c r="D1218" s="221" t="s">
        <v>17892</v>
      </c>
      <c r="E1218" s="223">
        <v>41284</v>
      </c>
      <c r="F1218" s="224">
        <f t="shared" si="41"/>
        <v>41315</v>
      </c>
      <c r="G1218" s="225">
        <v>6007.12</v>
      </c>
      <c r="H1218" s="221">
        <f>H1217+1</f>
        <v>979</v>
      </c>
      <c r="I1218" s="222" t="s">
        <v>454</v>
      </c>
      <c r="J1218" s="221"/>
    </row>
    <row r="1219" spans="1:10">
      <c r="A1219" s="221">
        <v>4182</v>
      </c>
      <c r="B1219" s="221" t="s">
        <v>201</v>
      </c>
      <c r="C1219" s="221">
        <v>4182</v>
      </c>
      <c r="D1219" s="221" t="s">
        <v>17891</v>
      </c>
      <c r="E1219" s="223">
        <v>41285</v>
      </c>
      <c r="F1219" s="224">
        <f t="shared" si="41"/>
        <v>41316</v>
      </c>
      <c r="G1219" s="225">
        <v>6007.12</v>
      </c>
      <c r="H1219" s="221">
        <f>H1218</f>
        <v>979</v>
      </c>
      <c r="I1219" s="222" t="s">
        <v>454</v>
      </c>
      <c r="J1219" s="221"/>
    </row>
    <row r="1220" spans="1:10">
      <c r="A1220" s="221">
        <v>4181</v>
      </c>
      <c r="B1220" s="221" t="s">
        <v>201</v>
      </c>
      <c r="C1220" s="221">
        <v>4181</v>
      </c>
      <c r="D1220" s="221" t="s">
        <v>14092</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13607</v>
      </c>
      <c r="E1221" s="223">
        <v>41282</v>
      </c>
      <c r="F1221" s="224">
        <f t="shared" si="45"/>
        <v>41313</v>
      </c>
      <c r="G1221" s="225">
        <v>6007.12</v>
      </c>
      <c r="H1221" s="221">
        <f>H1220+1</f>
        <v>980</v>
      </c>
      <c r="I1221" s="222" t="s">
        <v>454</v>
      </c>
      <c r="J1221" s="221"/>
    </row>
    <row r="1222" spans="1:10">
      <c r="A1222" s="221">
        <v>4205</v>
      </c>
      <c r="B1222" s="221" t="s">
        <v>164</v>
      </c>
      <c r="C1222" s="221">
        <v>4205</v>
      </c>
      <c r="D1222" s="221" t="s">
        <v>17897</v>
      </c>
      <c r="E1222" s="223">
        <v>41282</v>
      </c>
      <c r="F1222" s="224">
        <f t="shared" si="45"/>
        <v>41313</v>
      </c>
      <c r="G1222" s="225">
        <v>6007.12</v>
      </c>
      <c r="H1222" s="221">
        <f>H1221</f>
        <v>980</v>
      </c>
      <c r="I1222" s="222" t="s">
        <v>454</v>
      </c>
      <c r="J1222" s="221"/>
    </row>
    <row r="1223" spans="1:10">
      <c r="A1223" s="221">
        <v>4202</v>
      </c>
      <c r="B1223" s="221" t="s">
        <v>164</v>
      </c>
      <c r="C1223" s="221">
        <v>4202</v>
      </c>
      <c r="D1223" s="221" t="s">
        <v>17898</v>
      </c>
      <c r="E1223" s="223">
        <v>41298</v>
      </c>
      <c r="F1223" s="224">
        <f t="shared" si="45"/>
        <v>41329</v>
      </c>
      <c r="G1223" s="225">
        <v>6007.12</v>
      </c>
      <c r="H1223" s="221">
        <f>H1222</f>
        <v>980</v>
      </c>
      <c r="I1223" s="222" t="s">
        <v>14050</v>
      </c>
      <c r="J1223" s="221"/>
    </row>
    <row r="1224" spans="1:10">
      <c r="A1224" s="221">
        <v>5301</v>
      </c>
      <c r="B1224" s="221" t="s">
        <v>12911</v>
      </c>
      <c r="C1224" s="221">
        <v>5301</v>
      </c>
      <c r="D1224" s="221" t="s">
        <v>14614</v>
      </c>
      <c r="E1224" s="223">
        <v>41299</v>
      </c>
      <c r="F1224" s="224">
        <f t="shared" si="45"/>
        <v>41330</v>
      </c>
      <c r="G1224" s="225">
        <v>6007.12</v>
      </c>
      <c r="H1224" s="221">
        <f>H1223+1</f>
        <v>981</v>
      </c>
      <c r="I1224" s="222" t="s">
        <v>14050</v>
      </c>
      <c r="J1224" s="221"/>
    </row>
    <row r="1225" spans="1:10">
      <c r="A1225" s="221">
        <v>5300</v>
      </c>
      <c r="B1225" s="221" t="s">
        <v>12911</v>
      </c>
      <c r="C1225" s="221">
        <v>5300</v>
      </c>
      <c r="D1225" s="221" t="s">
        <v>14569</v>
      </c>
      <c r="E1225" s="223">
        <v>41302</v>
      </c>
      <c r="F1225" s="224">
        <f t="shared" si="45"/>
        <v>41333</v>
      </c>
      <c r="G1225" s="225">
        <v>6007.12</v>
      </c>
      <c r="H1225" s="221">
        <f>H1224</f>
        <v>981</v>
      </c>
      <c r="I1225" s="222" t="s">
        <v>14050</v>
      </c>
      <c r="J1225" s="221"/>
    </row>
    <row r="1226" spans="1:10">
      <c r="A1226" s="221">
        <v>5299</v>
      </c>
      <c r="B1226" s="221" t="s">
        <v>12911</v>
      </c>
      <c r="C1226" s="221">
        <v>5299</v>
      </c>
      <c r="D1226" s="221" t="s">
        <v>14571</v>
      </c>
      <c r="E1226" s="223">
        <v>41302</v>
      </c>
      <c r="F1226" s="224">
        <f t="shared" si="45"/>
        <v>41333</v>
      </c>
      <c r="G1226" s="225">
        <v>6007.12</v>
      </c>
      <c r="H1226" s="221">
        <f>H1225</f>
        <v>981</v>
      </c>
      <c r="I1226" s="222" t="s">
        <v>14050</v>
      </c>
      <c r="J1226" s="221"/>
    </row>
    <row r="1227" spans="1:10">
      <c r="A1227" s="221">
        <v>3872</v>
      </c>
      <c r="B1227" s="221" t="s">
        <v>2408</v>
      </c>
      <c r="C1227" s="221">
        <v>3872</v>
      </c>
      <c r="D1227" s="221" t="s">
        <v>14085</v>
      </c>
      <c r="E1227" s="223">
        <v>41291</v>
      </c>
      <c r="F1227" s="224">
        <f t="shared" si="45"/>
        <v>41322</v>
      </c>
      <c r="G1227" s="225">
        <v>6007.12</v>
      </c>
      <c r="H1227" s="221">
        <f>H1226+1</f>
        <v>982</v>
      </c>
      <c r="I1227" s="222" t="s">
        <v>14050</v>
      </c>
      <c r="J1227" s="221"/>
    </row>
    <row r="1228" spans="1:10">
      <c r="A1228" s="221">
        <v>4560</v>
      </c>
      <c r="B1228" s="221" t="s">
        <v>7943</v>
      </c>
      <c r="C1228" s="221">
        <v>4560</v>
      </c>
      <c r="D1228" s="221" t="s">
        <v>14103</v>
      </c>
      <c r="E1228" s="223">
        <v>41288</v>
      </c>
      <c r="F1228" s="224">
        <f t="shared" si="45"/>
        <v>41319</v>
      </c>
      <c r="G1228" s="225">
        <v>6007.12</v>
      </c>
      <c r="H1228" s="221">
        <f>H1227+1</f>
        <v>983</v>
      </c>
      <c r="I1228" s="222" t="s">
        <v>454</v>
      </c>
      <c r="J1228" s="221"/>
    </row>
    <row r="1229" spans="1:10">
      <c r="A1229" s="221">
        <v>4561</v>
      </c>
      <c r="B1229" s="221" t="s">
        <v>7943</v>
      </c>
      <c r="C1229" s="221">
        <v>4561</v>
      </c>
      <c r="D1229" s="221" t="s">
        <v>14106</v>
      </c>
      <c r="E1229" s="223">
        <v>41288</v>
      </c>
      <c r="F1229" s="224">
        <f t="shared" si="45"/>
        <v>41319</v>
      </c>
      <c r="G1229" s="225">
        <v>6007.12</v>
      </c>
      <c r="H1229" s="221">
        <f>H1228</f>
        <v>983</v>
      </c>
      <c r="I1229" s="222" t="s">
        <v>454</v>
      </c>
      <c r="J1229" s="221"/>
    </row>
    <row r="1230" spans="1:10">
      <c r="A1230" s="221">
        <v>4211</v>
      </c>
      <c r="B1230" s="221" t="s">
        <v>4755</v>
      </c>
      <c r="C1230" s="221">
        <v>4211</v>
      </c>
      <c r="D1230" s="221" t="s">
        <v>13557</v>
      </c>
      <c r="E1230" s="223">
        <v>41278</v>
      </c>
      <c r="F1230" s="224">
        <f t="shared" si="45"/>
        <v>41309</v>
      </c>
      <c r="G1230" s="225">
        <v>6007.12</v>
      </c>
      <c r="H1230" s="221">
        <f>H1229+1</f>
        <v>984</v>
      </c>
      <c r="I1230" s="222" t="s">
        <v>454</v>
      </c>
      <c r="J1230" s="221"/>
    </row>
    <row r="1231" spans="1:10">
      <c r="A1231" s="221">
        <v>4210</v>
      </c>
      <c r="B1231" s="221" t="s">
        <v>4755</v>
      </c>
      <c r="C1231" s="221">
        <v>4210</v>
      </c>
      <c r="D1231" s="221" t="s">
        <v>13560</v>
      </c>
      <c r="E1231" s="223">
        <v>41281</v>
      </c>
      <c r="F1231" s="224">
        <f t="shared" si="45"/>
        <v>41312</v>
      </c>
      <c r="G1231" s="225">
        <v>6007.12</v>
      </c>
      <c r="H1231" s="221">
        <f>H1230</f>
        <v>984</v>
      </c>
      <c r="I1231" s="222" t="s">
        <v>454</v>
      </c>
      <c r="J1231" s="221"/>
    </row>
    <row r="1232" spans="1:10">
      <c r="A1232" s="221">
        <v>4209</v>
      </c>
      <c r="B1232" s="221" t="s">
        <v>4755</v>
      </c>
      <c r="C1232" s="221">
        <v>4209</v>
      </c>
      <c r="D1232" s="221" t="s">
        <v>7592</v>
      </c>
      <c r="E1232" s="223">
        <v>41281</v>
      </c>
      <c r="F1232" s="224">
        <f t="shared" si="45"/>
        <v>41312</v>
      </c>
      <c r="G1232" s="225">
        <v>6007.12</v>
      </c>
      <c r="H1232" s="221">
        <f>H1231</f>
        <v>984</v>
      </c>
      <c r="I1232" s="222" t="s">
        <v>454</v>
      </c>
      <c r="J1232" s="221"/>
    </row>
    <row r="1233" spans="1:10">
      <c r="A1233" s="221">
        <v>4577</v>
      </c>
      <c r="B1233" s="221" t="s">
        <v>8125</v>
      </c>
      <c r="C1233" s="221">
        <v>4577</v>
      </c>
      <c r="D1233" s="221" t="s">
        <v>14110</v>
      </c>
      <c r="E1233" s="223">
        <v>41285</v>
      </c>
      <c r="F1233" s="224">
        <f t="shared" si="45"/>
        <v>41316</v>
      </c>
      <c r="G1233" s="225">
        <v>6007.12</v>
      </c>
      <c r="H1233" s="221">
        <f>H1232+1</f>
        <v>985</v>
      </c>
      <c r="I1233" s="222" t="s">
        <v>454</v>
      </c>
      <c r="J1233" s="221"/>
    </row>
    <row r="1234" spans="1:10">
      <c r="A1234" s="221">
        <v>5294</v>
      </c>
      <c r="B1234" s="221" t="s">
        <v>6549</v>
      </c>
      <c r="C1234" s="221">
        <v>5294</v>
      </c>
      <c r="D1234" s="221" t="s">
        <v>14668</v>
      </c>
      <c r="E1234" s="223">
        <v>41304</v>
      </c>
      <c r="F1234" s="224">
        <f t="shared" si="45"/>
        <v>41335</v>
      </c>
      <c r="G1234" s="225">
        <v>6007.12</v>
      </c>
      <c r="H1234" s="221">
        <f>H1233+1</f>
        <v>986</v>
      </c>
      <c r="I1234" s="222" t="s">
        <v>14050</v>
      </c>
      <c r="J1234" s="221"/>
    </row>
    <row r="1235" spans="1:10">
      <c r="A1235" s="221">
        <v>4602</v>
      </c>
      <c r="B1235" s="221" t="s">
        <v>8314</v>
      </c>
      <c r="C1235" s="221">
        <v>4602</v>
      </c>
      <c r="D1235" s="221" t="s">
        <v>13573</v>
      </c>
      <c r="E1235" s="223">
        <v>41277</v>
      </c>
      <c r="F1235" s="224">
        <f t="shared" si="45"/>
        <v>41308</v>
      </c>
      <c r="G1235" s="225">
        <v>6007.12</v>
      </c>
      <c r="H1235" s="221">
        <f>H1234+1</f>
        <v>987</v>
      </c>
      <c r="I1235" s="222" t="s">
        <v>454</v>
      </c>
      <c r="J1235" s="221"/>
    </row>
    <row r="1236" spans="1:10">
      <c r="A1236" s="221">
        <v>5059</v>
      </c>
      <c r="B1236" s="221" t="s">
        <v>9452</v>
      </c>
      <c r="C1236" s="221">
        <v>5059</v>
      </c>
      <c r="D1236" s="221" t="s">
        <v>14608</v>
      </c>
      <c r="E1236" s="223">
        <v>41299</v>
      </c>
      <c r="F1236" s="224">
        <f t="shared" si="45"/>
        <v>41330</v>
      </c>
      <c r="G1236" s="225">
        <v>6007.12</v>
      </c>
      <c r="H1236" s="221">
        <f>H1235+1</f>
        <v>988</v>
      </c>
      <c r="I1236" s="222" t="s">
        <v>14050</v>
      </c>
      <c r="J1236" s="221"/>
    </row>
    <row r="1237" spans="1:10">
      <c r="A1237" s="221">
        <v>5060</v>
      </c>
      <c r="B1237" s="221" t="s">
        <v>9452</v>
      </c>
      <c r="C1237" s="221">
        <v>5060</v>
      </c>
      <c r="D1237" s="221" t="s">
        <v>14662</v>
      </c>
      <c r="E1237" s="223">
        <v>41302</v>
      </c>
      <c r="F1237" s="224">
        <f t="shared" si="45"/>
        <v>41333</v>
      </c>
      <c r="G1237" s="225">
        <v>6007.12</v>
      </c>
      <c r="H1237" s="221">
        <f>H1236</f>
        <v>988</v>
      </c>
      <c r="I1237" s="222" t="s">
        <v>14050</v>
      </c>
      <c r="J1237" s="221"/>
    </row>
    <row r="1238" spans="1:10">
      <c r="A1238" s="221">
        <v>5062</v>
      </c>
      <c r="B1238" s="221" t="s">
        <v>9452</v>
      </c>
      <c r="C1238" s="221">
        <v>5062</v>
      </c>
      <c r="D1238" s="221" t="s">
        <v>14567</v>
      </c>
      <c r="E1238" s="223">
        <v>41303</v>
      </c>
      <c r="F1238" s="224">
        <f t="shared" si="45"/>
        <v>41334</v>
      </c>
      <c r="G1238" s="225">
        <v>6007.12</v>
      </c>
      <c r="H1238" s="221">
        <f>H1237</f>
        <v>988</v>
      </c>
      <c r="I1238" s="222" t="s">
        <v>14050</v>
      </c>
      <c r="J1238" s="221"/>
    </row>
    <row r="1239" spans="1:10">
      <c r="A1239" s="221">
        <v>5061</v>
      </c>
      <c r="B1239" s="221" t="s">
        <v>9452</v>
      </c>
      <c r="C1239" s="221">
        <v>5061</v>
      </c>
      <c r="D1239" s="221" t="s">
        <v>14665</v>
      </c>
      <c r="E1239" s="223">
        <v>41304</v>
      </c>
      <c r="F1239" s="224">
        <f t="shared" si="45"/>
        <v>41335</v>
      </c>
      <c r="G1239" s="225">
        <v>6007.12</v>
      </c>
      <c r="H1239" s="221">
        <f>H1238</f>
        <v>988</v>
      </c>
      <c r="I1239" s="222" t="s">
        <v>14050</v>
      </c>
      <c r="J1239" s="221"/>
    </row>
    <row r="1240" spans="1:10">
      <c r="A1240" s="221">
        <v>5212</v>
      </c>
      <c r="B1240" s="221" t="s">
        <v>13324</v>
      </c>
      <c r="C1240" s="221">
        <v>5212</v>
      </c>
      <c r="D1240" s="221" t="s">
        <v>14682</v>
      </c>
      <c r="E1240" s="223">
        <v>41303</v>
      </c>
      <c r="F1240" s="224">
        <f t="shared" si="45"/>
        <v>41334</v>
      </c>
      <c r="G1240" s="225">
        <v>6007.12</v>
      </c>
      <c r="H1240" s="221">
        <f>H1239</f>
        <v>988</v>
      </c>
      <c r="I1240" s="222" t="s">
        <v>14050</v>
      </c>
      <c r="J1240" s="221"/>
    </row>
    <row r="1241" spans="1:10">
      <c r="A1241" s="221">
        <v>5215</v>
      </c>
      <c r="B1241" s="221" t="s">
        <v>13324</v>
      </c>
      <c r="C1241" s="221">
        <v>5215</v>
      </c>
      <c r="D1241" s="221" t="s">
        <v>14671</v>
      </c>
      <c r="E1241" s="223">
        <v>41303</v>
      </c>
      <c r="F1241" s="224">
        <f t="shared" si="45"/>
        <v>41334</v>
      </c>
      <c r="G1241" s="225">
        <v>600712</v>
      </c>
      <c r="H1241" s="221">
        <f>H1240</f>
        <v>988</v>
      </c>
      <c r="I1241" s="222" t="s">
        <v>14050</v>
      </c>
      <c r="J1241" s="221"/>
    </row>
    <row r="1242" spans="1:10">
      <c r="A1242" s="221">
        <v>5216</v>
      </c>
      <c r="B1242" s="221" t="s">
        <v>13324</v>
      </c>
      <c r="C1242" s="221">
        <v>5216</v>
      </c>
      <c r="D1242" s="221" t="s">
        <v>14674</v>
      </c>
      <c r="E1242" s="223">
        <v>41304</v>
      </c>
      <c r="F1242" s="224">
        <f t="shared" si="45"/>
        <v>41335</v>
      </c>
      <c r="G1242" s="225">
        <v>6007.12</v>
      </c>
      <c r="H1242" s="221">
        <f>H1241+1</f>
        <v>989</v>
      </c>
      <c r="I1242" s="222" t="s">
        <v>14050</v>
      </c>
      <c r="J1242" s="221"/>
    </row>
    <row r="1243" spans="1:10">
      <c r="A1243" s="221">
        <v>5222</v>
      </c>
      <c r="B1243" s="221" t="s">
        <v>13324</v>
      </c>
      <c r="C1243" s="221">
        <v>5222</v>
      </c>
      <c r="D1243" s="221" t="s">
        <v>14679</v>
      </c>
      <c r="E1243" s="223">
        <v>41304</v>
      </c>
      <c r="F1243" s="224">
        <f t="shared" si="45"/>
        <v>41335</v>
      </c>
      <c r="G1243" s="225">
        <v>6007.12</v>
      </c>
      <c r="H1243" s="221">
        <f>H1242</f>
        <v>989</v>
      </c>
      <c r="I1243" s="222" t="s">
        <v>14050</v>
      </c>
      <c r="J1243" s="221"/>
    </row>
    <row r="1244" spans="1:10">
      <c r="A1244" s="221">
        <v>5068</v>
      </c>
      <c r="B1244" s="221" t="s">
        <v>12476</v>
      </c>
      <c r="C1244" s="221">
        <v>5068</v>
      </c>
      <c r="D1244" s="221" t="s">
        <v>14603</v>
      </c>
      <c r="E1244" s="223">
        <v>41302</v>
      </c>
      <c r="F1244" s="224">
        <f t="shared" si="45"/>
        <v>41333</v>
      </c>
      <c r="G1244" s="225">
        <v>6007.12</v>
      </c>
      <c r="H1244" s="221">
        <f>H1243+1</f>
        <v>990</v>
      </c>
      <c r="I1244" s="222" t="s">
        <v>14050</v>
      </c>
      <c r="J1244" s="221"/>
    </row>
    <row r="1245" spans="1:10">
      <c r="A1245" s="221">
        <v>5065</v>
      </c>
      <c r="B1245" s="221" t="s">
        <v>12476</v>
      </c>
      <c r="C1245" s="221">
        <v>5065</v>
      </c>
      <c r="D1245" s="221" t="s">
        <v>14606</v>
      </c>
      <c r="E1245" s="223">
        <v>41303</v>
      </c>
      <c r="F1245" s="224">
        <f t="shared" si="45"/>
        <v>41334</v>
      </c>
      <c r="G1245" s="225">
        <v>6007.12</v>
      </c>
      <c r="H1245" s="221">
        <f>H1244</f>
        <v>990</v>
      </c>
      <c r="I1245" s="222" t="s">
        <v>14050</v>
      </c>
      <c r="J1245" s="221"/>
    </row>
    <row r="1246" spans="1:10">
      <c r="A1246" s="221">
        <v>5063</v>
      </c>
      <c r="B1246" s="221" t="s">
        <v>12476</v>
      </c>
      <c r="C1246" s="221">
        <v>5063</v>
      </c>
      <c r="D1246" s="221" t="s">
        <v>14651</v>
      </c>
      <c r="E1246" s="223">
        <v>41303</v>
      </c>
      <c r="F1246" s="224">
        <f t="shared" si="45"/>
        <v>41334</v>
      </c>
      <c r="G1246" s="225">
        <v>6007.12</v>
      </c>
      <c r="H1246" s="221">
        <f>H1245</f>
        <v>990</v>
      </c>
      <c r="I1246" s="222" t="s">
        <v>14050</v>
      </c>
      <c r="J1246" s="221"/>
    </row>
    <row r="1247" spans="1:10">
      <c r="A1247" s="221">
        <v>5064</v>
      </c>
      <c r="B1247" s="221" t="s">
        <v>12476</v>
      </c>
      <c r="C1247" s="221">
        <v>5064</v>
      </c>
      <c r="D1247" s="221" t="s">
        <v>14654</v>
      </c>
      <c r="E1247" s="223">
        <v>41304</v>
      </c>
      <c r="F1247" s="224">
        <f t="shared" si="45"/>
        <v>41335</v>
      </c>
      <c r="G1247" s="225">
        <v>6007.12</v>
      </c>
      <c r="H1247" s="221">
        <f>H1246</f>
        <v>990</v>
      </c>
      <c r="I1247" s="222" t="s">
        <v>14050</v>
      </c>
      <c r="J1247" s="221"/>
    </row>
    <row r="1248" spans="1:10">
      <c r="A1248" s="221">
        <v>4618</v>
      </c>
      <c r="B1248" s="221" t="s">
        <v>8704</v>
      </c>
      <c r="C1248" s="221">
        <v>4618</v>
      </c>
      <c r="D1248" s="221" t="s">
        <v>13494</v>
      </c>
      <c r="E1248" s="223">
        <v>41281</v>
      </c>
      <c r="F1248" s="224">
        <f t="shared" si="45"/>
        <v>41312</v>
      </c>
      <c r="G1248" s="225">
        <v>6007.12</v>
      </c>
      <c r="H1248" s="221">
        <f t="shared" ref="H1248:H1255" si="46">H1247+1</f>
        <v>991</v>
      </c>
      <c r="I1248" s="222" t="s">
        <v>454</v>
      </c>
      <c r="J1248" s="221"/>
    </row>
    <row r="1249" spans="1:10">
      <c r="A1249" s="221">
        <v>4620</v>
      </c>
      <c r="B1249" s="221" t="s">
        <v>8694</v>
      </c>
      <c r="C1249" s="221">
        <v>4620</v>
      </c>
      <c r="D1249" s="221" t="s">
        <v>13625</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11941</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13564</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13170</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14081</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13628</v>
      </c>
      <c r="E1254" s="223">
        <v>41283</v>
      </c>
      <c r="F1254" s="224">
        <f t="shared" si="45"/>
        <v>41314</v>
      </c>
      <c r="G1254" s="225">
        <v>6007.12</v>
      </c>
      <c r="H1254" s="221">
        <f t="shared" si="46"/>
        <v>997</v>
      </c>
      <c r="I1254" s="222" t="s">
        <v>454</v>
      </c>
      <c r="J1254" s="221"/>
    </row>
    <row r="1255" spans="1:10">
      <c r="A1255" s="221">
        <v>5088</v>
      </c>
      <c r="B1255" s="221" t="s">
        <v>12675</v>
      </c>
      <c r="C1255" s="221">
        <v>5088</v>
      </c>
      <c r="D1255" s="221" t="s">
        <v>14657</v>
      </c>
      <c r="E1255" s="223">
        <v>41303</v>
      </c>
      <c r="F1255" s="224">
        <f t="shared" si="45"/>
        <v>41334</v>
      </c>
      <c r="G1255" s="225">
        <v>6007.12</v>
      </c>
      <c r="H1255" s="221">
        <f t="shared" si="46"/>
        <v>998</v>
      </c>
      <c r="I1255" s="222" t="s">
        <v>14050</v>
      </c>
      <c r="J1255" s="221"/>
    </row>
    <row r="1256" spans="1:10">
      <c r="A1256" s="221">
        <v>5087</v>
      </c>
      <c r="B1256" s="221" t="s">
        <v>12675</v>
      </c>
      <c r="C1256" s="221">
        <v>5087</v>
      </c>
      <c r="D1256" s="221" t="s">
        <v>14660</v>
      </c>
      <c r="E1256" s="223">
        <v>41304</v>
      </c>
      <c r="F1256" s="224">
        <f t="shared" si="45"/>
        <v>41335</v>
      </c>
      <c r="G1256" s="225">
        <v>6007.12</v>
      </c>
      <c r="H1256" s="221">
        <f>H1255</f>
        <v>998</v>
      </c>
      <c r="I1256" s="222" t="s">
        <v>14050</v>
      </c>
      <c r="J1256" s="221"/>
    </row>
    <row r="1257" spans="1:10">
      <c r="A1257" s="221">
        <v>5129</v>
      </c>
      <c r="B1257" s="221" t="s">
        <v>12312</v>
      </c>
      <c r="C1257" s="221">
        <v>5129</v>
      </c>
      <c r="D1257" s="221" t="s">
        <v>14586</v>
      </c>
      <c r="E1257" s="223">
        <v>41302</v>
      </c>
      <c r="F1257" s="224">
        <f t="shared" si="45"/>
        <v>41333</v>
      </c>
      <c r="G1257" s="225">
        <v>6007.12</v>
      </c>
      <c r="H1257" s="221">
        <f>H1256+1</f>
        <v>999</v>
      </c>
      <c r="I1257" s="222" t="s">
        <v>14050</v>
      </c>
      <c r="J1257" s="221"/>
    </row>
    <row r="1258" spans="1:10">
      <c r="A1258" s="221">
        <v>5119</v>
      </c>
      <c r="B1258" s="221" t="s">
        <v>12317</v>
      </c>
      <c r="C1258" s="221">
        <v>5119</v>
      </c>
      <c r="D1258" s="221" t="s">
        <v>14589</v>
      </c>
      <c r="E1258" s="223">
        <v>41291</v>
      </c>
      <c r="F1258" s="224">
        <f t="shared" si="45"/>
        <v>41322</v>
      </c>
      <c r="G1258" s="225">
        <v>6007.12</v>
      </c>
      <c r="H1258" s="221">
        <f>H1257+1</f>
        <v>1000</v>
      </c>
      <c r="I1258" s="222" t="s">
        <v>14050</v>
      </c>
      <c r="J1258" s="221"/>
    </row>
    <row r="1259" spans="1:10">
      <c r="A1259" s="221">
        <v>5118</v>
      </c>
      <c r="B1259" s="221" t="s">
        <v>12317</v>
      </c>
      <c r="C1259" s="221">
        <v>5118</v>
      </c>
      <c r="D1259" s="221" t="s">
        <v>14133</v>
      </c>
      <c r="E1259" s="223">
        <v>41295</v>
      </c>
      <c r="F1259" s="224">
        <f t="shared" si="45"/>
        <v>41326</v>
      </c>
      <c r="G1259" s="225">
        <v>6007.12</v>
      </c>
      <c r="H1259" s="221">
        <f t="shared" ref="H1259:H1274" si="47">H1258</f>
        <v>1000</v>
      </c>
      <c r="I1259" s="222" t="s">
        <v>14050</v>
      </c>
      <c r="J1259" s="221"/>
    </row>
    <row r="1260" spans="1:10">
      <c r="A1260" s="221">
        <v>5117</v>
      </c>
      <c r="B1260" s="221" t="s">
        <v>12317</v>
      </c>
      <c r="C1260" s="221">
        <v>5117</v>
      </c>
      <c r="D1260" s="221" t="s">
        <v>14136</v>
      </c>
      <c r="E1260" s="223">
        <v>41295</v>
      </c>
      <c r="F1260" s="224">
        <f t="shared" si="45"/>
        <v>41326</v>
      </c>
      <c r="G1260" s="225">
        <v>6007.12</v>
      </c>
      <c r="H1260" s="221">
        <f t="shared" si="47"/>
        <v>1000</v>
      </c>
      <c r="I1260" s="222" t="s">
        <v>14050</v>
      </c>
      <c r="J1260" s="221"/>
    </row>
    <row r="1261" spans="1:10">
      <c r="A1261" s="221">
        <v>5116</v>
      </c>
      <c r="B1261" s="221" t="s">
        <v>12317</v>
      </c>
      <c r="C1261" s="221">
        <v>5116</v>
      </c>
      <c r="D1261" s="221" t="s">
        <v>14153</v>
      </c>
      <c r="E1261" s="223">
        <v>41295</v>
      </c>
      <c r="F1261" s="224">
        <f t="shared" si="45"/>
        <v>41326</v>
      </c>
      <c r="G1261" s="225">
        <v>6007.12</v>
      </c>
      <c r="H1261" s="221">
        <f t="shared" si="47"/>
        <v>1000</v>
      </c>
      <c r="I1261" s="222" t="s">
        <v>14050</v>
      </c>
      <c r="J1261" s="221"/>
    </row>
    <row r="1262" spans="1:10">
      <c r="A1262" s="221">
        <v>5114</v>
      </c>
      <c r="B1262" s="221" t="s">
        <v>12317</v>
      </c>
      <c r="C1262" s="221">
        <v>5114</v>
      </c>
      <c r="D1262" s="221" t="s">
        <v>14139</v>
      </c>
      <c r="E1262" s="223">
        <v>41296</v>
      </c>
      <c r="F1262" s="224">
        <f t="shared" si="45"/>
        <v>41327</v>
      </c>
      <c r="G1262" s="225">
        <v>6007.12</v>
      </c>
      <c r="H1262" s="221">
        <f t="shared" si="47"/>
        <v>1000</v>
      </c>
      <c r="I1262" s="222" t="s">
        <v>14050</v>
      </c>
      <c r="J1262" s="221"/>
    </row>
    <row r="1263" spans="1:10">
      <c r="A1263" s="221">
        <v>5113</v>
      </c>
      <c r="B1263" s="221" t="s">
        <v>12317</v>
      </c>
      <c r="C1263" s="221">
        <v>5113</v>
      </c>
      <c r="D1263" s="221" t="s">
        <v>14156</v>
      </c>
      <c r="E1263" s="223">
        <v>41296</v>
      </c>
      <c r="F1263" s="224">
        <f t="shared" si="45"/>
        <v>41327</v>
      </c>
      <c r="G1263" s="225">
        <v>6007.12</v>
      </c>
      <c r="H1263" s="221">
        <f t="shared" si="47"/>
        <v>1000</v>
      </c>
      <c r="I1263" s="222" t="s">
        <v>14050</v>
      </c>
      <c r="J1263" s="221"/>
    </row>
    <row r="1264" spans="1:10">
      <c r="A1264" s="221">
        <v>5112</v>
      </c>
      <c r="B1264" s="221" t="s">
        <v>12317</v>
      </c>
      <c r="C1264" s="221">
        <v>5112</v>
      </c>
      <c r="D1264" s="221" t="s">
        <v>14565</v>
      </c>
      <c r="E1264" s="223">
        <v>41297</v>
      </c>
      <c r="F1264" s="224">
        <f t="shared" si="45"/>
        <v>41328</v>
      </c>
      <c r="G1264" s="225">
        <v>6007.12</v>
      </c>
      <c r="H1264" s="221">
        <f t="shared" si="47"/>
        <v>1000</v>
      </c>
      <c r="I1264" s="222" t="s">
        <v>14050</v>
      </c>
      <c r="J1264" s="221"/>
    </row>
    <row r="1265" spans="1:10">
      <c r="A1265" s="221">
        <v>5111</v>
      </c>
      <c r="B1265" s="221" t="s">
        <v>12317</v>
      </c>
      <c r="C1265" s="221">
        <v>5111</v>
      </c>
      <c r="D1265" s="221" t="s">
        <v>14159</v>
      </c>
      <c r="E1265" s="223">
        <v>41297</v>
      </c>
      <c r="F1265" s="224">
        <f t="shared" si="45"/>
        <v>41328</v>
      </c>
      <c r="G1265" s="225">
        <v>6007.12</v>
      </c>
      <c r="H1265" s="221">
        <f t="shared" si="47"/>
        <v>1000</v>
      </c>
      <c r="I1265" s="222" t="s">
        <v>14050</v>
      </c>
      <c r="J1265" s="221"/>
    </row>
    <row r="1266" spans="1:10">
      <c r="A1266" s="221">
        <v>5110</v>
      </c>
      <c r="B1266" s="221" t="s">
        <v>12317</v>
      </c>
      <c r="C1266" s="221">
        <v>5110</v>
      </c>
      <c r="D1266" s="221" t="s">
        <v>14636</v>
      </c>
      <c r="E1266" s="223">
        <v>41298</v>
      </c>
      <c r="F1266" s="224">
        <f t="shared" si="45"/>
        <v>41329</v>
      </c>
      <c r="G1266" s="225">
        <v>6007.12</v>
      </c>
      <c r="H1266" s="221">
        <f t="shared" si="47"/>
        <v>1000</v>
      </c>
      <c r="I1266" s="222" t="s">
        <v>14050</v>
      </c>
      <c r="J1266" s="221"/>
    </row>
    <row r="1267" spans="1:10">
      <c r="A1267" s="221">
        <v>5109</v>
      </c>
      <c r="B1267" s="221" t="s">
        <v>12317</v>
      </c>
      <c r="C1267" s="221">
        <v>5109</v>
      </c>
      <c r="D1267" s="221" t="s">
        <v>14162</v>
      </c>
      <c r="E1267" s="223">
        <v>41302</v>
      </c>
      <c r="F1267" s="224">
        <f t="shared" si="45"/>
        <v>41333</v>
      </c>
      <c r="G1267" s="225">
        <v>6007.12</v>
      </c>
      <c r="H1267" s="221">
        <f t="shared" si="47"/>
        <v>1000</v>
      </c>
      <c r="I1267" s="222" t="s">
        <v>14050</v>
      </c>
      <c r="J1267" s="221"/>
    </row>
    <row r="1268" spans="1:10">
      <c r="A1268" s="221">
        <v>5115</v>
      </c>
      <c r="B1268" s="221" t="s">
        <v>12317</v>
      </c>
      <c r="C1268" s="221">
        <v>5115</v>
      </c>
      <c r="D1268" s="221" t="s">
        <v>14639</v>
      </c>
      <c r="E1268" s="223">
        <v>41302</v>
      </c>
      <c r="F1268" s="224">
        <f t="shared" si="45"/>
        <v>41333</v>
      </c>
      <c r="G1268" s="225">
        <v>6007.12</v>
      </c>
      <c r="H1268" s="221">
        <f t="shared" si="47"/>
        <v>1000</v>
      </c>
      <c r="I1268" s="222" t="s">
        <v>14050</v>
      </c>
      <c r="J1268" s="221"/>
    </row>
    <row r="1269" spans="1:10">
      <c r="A1269" s="221">
        <v>5107</v>
      </c>
      <c r="B1269" s="221" t="s">
        <v>12317</v>
      </c>
      <c r="C1269" s="221">
        <v>5107</v>
      </c>
      <c r="D1269" s="221" t="s">
        <v>14142</v>
      </c>
      <c r="E1269" s="223">
        <v>41302</v>
      </c>
      <c r="F1269" s="224">
        <f t="shared" si="45"/>
        <v>41333</v>
      </c>
      <c r="G1269" s="225">
        <v>6007.12</v>
      </c>
      <c r="H1269" s="221">
        <f t="shared" si="47"/>
        <v>1000</v>
      </c>
      <c r="I1269" s="222" t="s">
        <v>14050</v>
      </c>
      <c r="J1269" s="221"/>
    </row>
    <row r="1270" spans="1:10">
      <c r="A1270" s="221">
        <v>5106</v>
      </c>
      <c r="B1270" s="221" t="s">
        <v>12317</v>
      </c>
      <c r="C1270" s="221">
        <v>5106</v>
      </c>
      <c r="D1270" s="221" t="s">
        <v>14594</v>
      </c>
      <c r="E1270" s="223">
        <v>41302</v>
      </c>
      <c r="F1270" s="224">
        <f t="shared" si="45"/>
        <v>41333</v>
      </c>
      <c r="G1270" s="225">
        <v>6007.12</v>
      </c>
      <c r="H1270" s="221">
        <f t="shared" si="47"/>
        <v>1000</v>
      </c>
      <c r="I1270" s="222" t="s">
        <v>14050</v>
      </c>
      <c r="J1270" s="221"/>
    </row>
    <row r="1271" spans="1:10">
      <c r="A1271" s="221">
        <v>5105</v>
      </c>
      <c r="B1271" s="221" t="s">
        <v>12317</v>
      </c>
      <c r="C1271" s="221">
        <v>5105</v>
      </c>
      <c r="D1271" s="221" t="s">
        <v>14541</v>
      </c>
      <c r="E1271" s="223">
        <v>41303</v>
      </c>
      <c r="F1271" s="224">
        <f t="shared" si="45"/>
        <v>41334</v>
      </c>
      <c r="G1271" s="225">
        <v>6007.12</v>
      </c>
      <c r="H1271" s="221">
        <f t="shared" si="47"/>
        <v>1000</v>
      </c>
      <c r="I1271" s="222" t="s">
        <v>14050</v>
      </c>
      <c r="J1271" s="221"/>
    </row>
    <row r="1272" spans="1:10">
      <c r="A1272" s="221">
        <v>5104</v>
      </c>
      <c r="B1272" s="221" t="s">
        <v>12317</v>
      </c>
      <c r="C1272" s="221">
        <v>5104</v>
      </c>
      <c r="D1272" s="221" t="s">
        <v>14642</v>
      </c>
      <c r="E1272" s="223">
        <v>41303</v>
      </c>
      <c r="F1272" s="224">
        <f t="shared" si="45"/>
        <v>41334</v>
      </c>
      <c r="G1272" s="225">
        <v>6007.12</v>
      </c>
      <c r="H1272" s="221">
        <f t="shared" si="47"/>
        <v>1000</v>
      </c>
      <c r="I1272" s="222" t="s">
        <v>14050</v>
      </c>
      <c r="J1272" s="221"/>
    </row>
    <row r="1273" spans="1:10">
      <c r="A1273" s="221">
        <v>5103</v>
      </c>
      <c r="B1273" s="221" t="s">
        <v>12317</v>
      </c>
      <c r="C1273" s="221">
        <v>5103</v>
      </c>
      <c r="D1273" s="221" t="s">
        <v>14597</v>
      </c>
      <c r="E1273" s="223">
        <v>41304</v>
      </c>
      <c r="F1273" s="224">
        <f t="shared" si="45"/>
        <v>41335</v>
      </c>
      <c r="G1273" s="225">
        <v>6007.12</v>
      </c>
      <c r="H1273" s="221">
        <f t="shared" si="47"/>
        <v>1000</v>
      </c>
      <c r="I1273" s="222" t="s">
        <v>14050</v>
      </c>
      <c r="J1273" s="221"/>
    </row>
    <row r="1274" spans="1:10">
      <c r="A1274" s="221">
        <v>5101</v>
      </c>
      <c r="B1274" s="221" t="s">
        <v>12317</v>
      </c>
      <c r="C1274" s="221">
        <v>5101</v>
      </c>
      <c r="D1274" s="221" t="s">
        <v>14600</v>
      </c>
      <c r="E1274" s="223">
        <v>41304</v>
      </c>
      <c r="F1274" s="224">
        <f t="shared" si="45"/>
        <v>41335</v>
      </c>
      <c r="G1274" s="225">
        <v>6007.12</v>
      </c>
      <c r="H1274" s="221">
        <f t="shared" si="47"/>
        <v>1000</v>
      </c>
      <c r="I1274" s="222" t="s">
        <v>14050</v>
      </c>
      <c r="J1274" s="221"/>
    </row>
    <row r="1275" spans="1:10">
      <c r="A1275" s="221">
        <v>5535</v>
      </c>
      <c r="B1275" s="221" t="s">
        <v>9028</v>
      </c>
      <c r="C1275" s="221">
        <v>5535</v>
      </c>
      <c r="D1275" s="221" t="s">
        <v>12821</v>
      </c>
      <c r="E1275" s="223">
        <v>41298</v>
      </c>
      <c r="F1275" s="224">
        <f t="shared" si="45"/>
        <v>41329</v>
      </c>
      <c r="G1275" s="225">
        <v>6007.12</v>
      </c>
      <c r="H1275" s="221">
        <f>H1274+1</f>
        <v>1001</v>
      </c>
      <c r="I1275" s="222" t="s">
        <v>14050</v>
      </c>
      <c r="J1275" s="221"/>
    </row>
    <row r="1276" spans="1:10">
      <c r="A1276" s="221">
        <v>5546</v>
      </c>
      <c r="B1276" s="221" t="s">
        <v>9079</v>
      </c>
      <c r="C1276" s="221">
        <v>5546</v>
      </c>
      <c r="D1276" s="221" t="s">
        <v>14114</v>
      </c>
      <c r="E1276" s="223">
        <v>41290</v>
      </c>
      <c r="F1276" s="224">
        <f t="shared" si="45"/>
        <v>41321</v>
      </c>
      <c r="G1276" s="225">
        <v>6007.12</v>
      </c>
      <c r="H1276" s="221">
        <v>1003</v>
      </c>
      <c r="I1276" s="222" t="s">
        <v>14050</v>
      </c>
      <c r="J1276" s="221"/>
    </row>
    <row r="1277" spans="1:10">
      <c r="A1277" s="221">
        <v>5547</v>
      </c>
      <c r="B1277" s="221" t="s">
        <v>9079</v>
      </c>
      <c r="C1277" s="221">
        <v>5547</v>
      </c>
      <c r="D1277" s="221" t="s">
        <v>14117</v>
      </c>
      <c r="E1277" s="223">
        <v>41291</v>
      </c>
      <c r="F1277" s="224">
        <f t="shared" si="45"/>
        <v>41322</v>
      </c>
      <c r="G1277" s="225">
        <v>6007.12</v>
      </c>
      <c r="H1277" s="221">
        <f t="shared" ref="H1277:H1282" si="48">H1276</f>
        <v>1003</v>
      </c>
      <c r="I1277" s="222" t="s">
        <v>14050</v>
      </c>
      <c r="J1277" s="221"/>
    </row>
    <row r="1278" spans="1:10">
      <c r="A1278" s="221">
        <v>5550</v>
      </c>
      <c r="B1278" s="221" t="s">
        <v>9079</v>
      </c>
      <c r="C1278" s="221">
        <v>5550</v>
      </c>
      <c r="D1278" s="221" t="s">
        <v>14120</v>
      </c>
      <c r="E1278" s="223">
        <v>41291</v>
      </c>
      <c r="F1278" s="224">
        <f t="shared" si="45"/>
        <v>41322</v>
      </c>
      <c r="G1278" s="225">
        <v>6007.12</v>
      </c>
      <c r="H1278" s="221">
        <f t="shared" si="48"/>
        <v>1003</v>
      </c>
      <c r="I1278" s="222" t="s">
        <v>14050</v>
      </c>
      <c r="J1278" s="221"/>
    </row>
    <row r="1279" spans="1:10">
      <c r="A1279" s="221">
        <v>5551</v>
      </c>
      <c r="B1279" s="221" t="s">
        <v>9079</v>
      </c>
      <c r="C1279" s="221">
        <v>5551</v>
      </c>
      <c r="D1279" s="221" t="s">
        <v>14123</v>
      </c>
      <c r="E1279" s="223">
        <v>41292</v>
      </c>
      <c r="F1279" s="224">
        <f t="shared" si="45"/>
        <v>41323</v>
      </c>
      <c r="G1279" s="225">
        <v>6007.12</v>
      </c>
      <c r="H1279" s="221">
        <f t="shared" si="48"/>
        <v>1003</v>
      </c>
      <c r="I1279" s="222" t="s">
        <v>14050</v>
      </c>
      <c r="J1279" s="221"/>
    </row>
    <row r="1280" spans="1:10">
      <c r="A1280" s="221">
        <v>5284</v>
      </c>
      <c r="B1280" s="221" t="s">
        <v>9079</v>
      </c>
      <c r="C1280" s="221">
        <v>5284</v>
      </c>
      <c r="D1280" s="221" t="s">
        <v>14164</v>
      </c>
      <c r="E1280" s="223">
        <v>41296</v>
      </c>
      <c r="F1280" s="224">
        <f t="shared" si="45"/>
        <v>41327</v>
      </c>
      <c r="G1280" s="225">
        <v>6007.12</v>
      </c>
      <c r="H1280" s="221">
        <f t="shared" si="48"/>
        <v>1003</v>
      </c>
      <c r="I1280" s="222" t="s">
        <v>14050</v>
      </c>
      <c r="J1280" s="221"/>
    </row>
    <row r="1281" spans="1:10">
      <c r="A1281" s="221">
        <v>5285</v>
      </c>
      <c r="B1281" s="221" t="s">
        <v>9079</v>
      </c>
      <c r="C1281" s="221">
        <v>5285</v>
      </c>
      <c r="D1281" s="221" t="s">
        <v>14167</v>
      </c>
      <c r="E1281" s="223">
        <v>41297</v>
      </c>
      <c r="F1281" s="224">
        <f t="shared" si="45"/>
        <v>41328</v>
      </c>
      <c r="G1281" s="225">
        <v>6007.12</v>
      </c>
      <c r="H1281" s="221">
        <f t="shared" si="48"/>
        <v>1003</v>
      </c>
      <c r="I1281" s="222" t="s">
        <v>14050</v>
      </c>
      <c r="J1281" s="221"/>
    </row>
    <row r="1282" spans="1:10">
      <c r="A1282" s="221">
        <v>5283</v>
      </c>
      <c r="B1282" s="221" t="s">
        <v>9079</v>
      </c>
      <c r="C1282" s="221">
        <v>5283</v>
      </c>
      <c r="D1282" s="221" t="s">
        <v>14544</v>
      </c>
      <c r="E1282" s="223">
        <v>41298</v>
      </c>
      <c r="F1282" s="224">
        <f t="shared" si="45"/>
        <v>41329</v>
      </c>
      <c r="G1282" s="225">
        <v>6007.12</v>
      </c>
      <c r="H1282" s="221">
        <f t="shared" si="48"/>
        <v>1003</v>
      </c>
      <c r="I1282" s="222" t="s">
        <v>14050</v>
      </c>
      <c r="J1282" s="221"/>
    </row>
    <row r="1283" spans="1:10">
      <c r="A1283" s="248">
        <v>5310</v>
      </c>
      <c r="B1283" s="248" t="s">
        <v>7713</v>
      </c>
      <c r="C1283" s="248">
        <v>5310</v>
      </c>
      <c r="D1283" s="248" t="s">
        <v>14782</v>
      </c>
      <c r="E1283" s="249">
        <v>41306</v>
      </c>
      <c r="F1283" s="224">
        <f t="shared" si="45"/>
        <v>41337</v>
      </c>
      <c r="G1283" s="250">
        <v>6007.12</v>
      </c>
      <c r="H1283" s="248">
        <v>1008</v>
      </c>
      <c r="I1283" s="251" t="s">
        <v>14050</v>
      </c>
      <c r="J1283" s="248"/>
    </row>
    <row r="1284" spans="1:10">
      <c r="A1284" s="248">
        <v>5312</v>
      </c>
      <c r="B1284" s="248" t="s">
        <v>7713</v>
      </c>
      <c r="C1284" s="248">
        <v>5312</v>
      </c>
      <c r="D1284" s="248" t="s">
        <v>14785</v>
      </c>
      <c r="E1284" s="249">
        <v>41305</v>
      </c>
      <c r="F1284" s="224">
        <f t="shared" ref="F1284:F1347" si="49">E1284+31</f>
        <v>41336</v>
      </c>
      <c r="G1284" s="250">
        <v>6007.12</v>
      </c>
      <c r="H1284" s="248">
        <f>H1283</f>
        <v>1008</v>
      </c>
      <c r="I1284" s="251" t="s">
        <v>14050</v>
      </c>
      <c r="J1284" s="248"/>
    </row>
    <row r="1285" spans="1:10">
      <c r="A1285" s="248">
        <v>5309</v>
      </c>
      <c r="B1285" s="248" t="s">
        <v>7713</v>
      </c>
      <c r="C1285" s="248">
        <v>5309</v>
      </c>
      <c r="D1285" s="248" t="s">
        <v>14788</v>
      </c>
      <c r="E1285" s="249">
        <v>41309</v>
      </c>
      <c r="F1285" s="224">
        <f t="shared" si="49"/>
        <v>41340</v>
      </c>
      <c r="G1285" s="250">
        <v>6007.12</v>
      </c>
      <c r="H1285" s="248">
        <f>H1284</f>
        <v>1008</v>
      </c>
      <c r="I1285" s="251" t="s">
        <v>14050</v>
      </c>
      <c r="J1285" s="248"/>
    </row>
    <row r="1286" spans="1:10">
      <c r="A1286" s="248">
        <v>4505</v>
      </c>
      <c r="B1286" s="248" t="s">
        <v>7721</v>
      </c>
      <c r="C1286" s="248">
        <v>4505</v>
      </c>
      <c r="D1286" s="248" t="s">
        <v>15115</v>
      </c>
      <c r="E1286" s="249">
        <v>41310</v>
      </c>
      <c r="F1286" s="224">
        <f t="shared" si="49"/>
        <v>41341</v>
      </c>
      <c r="G1286" s="250">
        <v>6007.12</v>
      </c>
      <c r="H1286" s="248">
        <f>H1285+1</f>
        <v>1009</v>
      </c>
      <c r="I1286" s="251" t="s">
        <v>454</v>
      </c>
      <c r="J1286" s="248"/>
    </row>
    <row r="1287" spans="1:10">
      <c r="A1287" s="248">
        <v>4511</v>
      </c>
      <c r="B1287" s="248" t="s">
        <v>7744</v>
      </c>
      <c r="C1287" s="248">
        <v>4511</v>
      </c>
      <c r="D1287" s="248" t="s">
        <v>15388</v>
      </c>
      <c r="E1287" s="249">
        <v>41332</v>
      </c>
      <c r="F1287" s="224">
        <f t="shared" si="49"/>
        <v>41363</v>
      </c>
      <c r="G1287" s="250">
        <v>6007.12</v>
      </c>
      <c r="H1287" s="248">
        <f>H1286+1</f>
        <v>1010</v>
      </c>
      <c r="I1287" s="251" t="s">
        <v>454</v>
      </c>
      <c r="J1287" s="248"/>
    </row>
    <row r="1288" spans="1:10">
      <c r="A1288" s="248">
        <v>4548</v>
      </c>
      <c r="B1288" s="248" t="s">
        <v>7744</v>
      </c>
      <c r="C1288" s="248">
        <v>4548</v>
      </c>
      <c r="D1288" s="248" t="s">
        <v>15394</v>
      </c>
      <c r="E1288" s="249">
        <v>41332</v>
      </c>
      <c r="F1288" s="224">
        <f t="shared" si="49"/>
        <v>41363</v>
      </c>
      <c r="G1288" s="250">
        <v>6007.12</v>
      </c>
      <c r="H1288" s="248">
        <f>H1287</f>
        <v>1010</v>
      </c>
      <c r="I1288" s="251" t="s">
        <v>454</v>
      </c>
      <c r="J1288" s="248"/>
    </row>
    <row r="1289" spans="1:10">
      <c r="A1289" s="248">
        <v>4549</v>
      </c>
      <c r="B1289" s="248" t="s">
        <v>7744</v>
      </c>
      <c r="C1289" s="248">
        <v>4549</v>
      </c>
      <c r="D1289" s="248" t="s">
        <v>15397</v>
      </c>
      <c r="E1289" s="249">
        <v>41332</v>
      </c>
      <c r="F1289" s="224">
        <f t="shared" si="49"/>
        <v>41363</v>
      </c>
      <c r="G1289" s="250">
        <v>6007.12</v>
      </c>
      <c r="H1289" s="248">
        <f>H1288</f>
        <v>1010</v>
      </c>
      <c r="I1289" s="251" t="s">
        <v>454</v>
      </c>
      <c r="J1289" s="248"/>
    </row>
    <row r="1290" spans="1:10">
      <c r="A1290" s="248">
        <v>4512</v>
      </c>
      <c r="B1290" s="248" t="s">
        <v>7748</v>
      </c>
      <c r="C1290" s="248">
        <v>4512</v>
      </c>
      <c r="D1290" s="248" t="s">
        <v>14752</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14742</v>
      </c>
      <c r="E1291" s="249">
        <v>41309</v>
      </c>
      <c r="F1291" s="224">
        <f t="shared" si="49"/>
        <v>41340</v>
      </c>
      <c r="G1291" s="250">
        <v>6007.12</v>
      </c>
      <c r="H1291" s="248">
        <f t="shared" si="50"/>
        <v>1012</v>
      </c>
      <c r="I1291" s="251" t="s">
        <v>454</v>
      </c>
      <c r="J1291" s="248"/>
    </row>
    <row r="1292" spans="1:10">
      <c r="A1292" s="248">
        <v>4517</v>
      </c>
      <c r="B1292" s="248" t="s">
        <v>7770</v>
      </c>
      <c r="C1292" s="248">
        <v>4517</v>
      </c>
      <c r="D1292" s="248" t="s">
        <v>15254</v>
      </c>
      <c r="E1292" s="249">
        <v>41323</v>
      </c>
      <c r="F1292" s="224">
        <f t="shared" si="49"/>
        <v>41354</v>
      </c>
      <c r="G1292" s="250">
        <v>6007.12</v>
      </c>
      <c r="H1292" s="248">
        <f t="shared" si="50"/>
        <v>1013</v>
      </c>
      <c r="I1292" s="251" t="s">
        <v>454</v>
      </c>
      <c r="J1292" s="248"/>
    </row>
    <row r="1293" spans="1:10">
      <c r="A1293" s="248">
        <v>4525</v>
      </c>
      <c r="B1293" s="248" t="s">
        <v>7794</v>
      </c>
      <c r="C1293" s="248">
        <v>4525</v>
      </c>
      <c r="D1293" s="248" t="s">
        <v>15235</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15314</v>
      </c>
      <c r="E1294" s="249">
        <v>41332</v>
      </c>
      <c r="F1294" s="224">
        <f t="shared" si="49"/>
        <v>41363</v>
      </c>
      <c r="G1294" s="250">
        <v>6007.12</v>
      </c>
      <c r="H1294" s="248">
        <f t="shared" si="50"/>
        <v>1015</v>
      </c>
      <c r="I1294" s="251" t="s">
        <v>454</v>
      </c>
      <c r="J1294" s="248"/>
    </row>
    <row r="1295" spans="1:10">
      <c r="A1295" s="248">
        <v>4576</v>
      </c>
      <c r="B1295" s="248" t="s">
        <v>8125</v>
      </c>
      <c r="C1295" s="248">
        <v>4576</v>
      </c>
      <c r="D1295" s="248" t="s">
        <v>15125</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15381</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15302</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15305</v>
      </c>
      <c r="E1298" s="249">
        <v>41327</v>
      </c>
      <c r="F1298" s="224">
        <f t="shared" si="49"/>
        <v>41358</v>
      </c>
      <c r="G1298" s="250">
        <v>6007.12</v>
      </c>
      <c r="H1298" s="248">
        <f>H1297</f>
        <v>1018</v>
      </c>
      <c r="I1298" s="251" t="s">
        <v>454</v>
      </c>
      <c r="J1298" s="248"/>
    </row>
    <row r="1299" spans="1:10">
      <c r="A1299" s="248">
        <v>3490</v>
      </c>
      <c r="B1299" s="248" t="s">
        <v>1178</v>
      </c>
      <c r="C1299" s="248">
        <v>3490</v>
      </c>
      <c r="D1299" s="248" t="s">
        <v>15308</v>
      </c>
      <c r="E1299" s="249">
        <v>41325</v>
      </c>
      <c r="F1299" s="224">
        <f t="shared" si="49"/>
        <v>41356</v>
      </c>
      <c r="G1299" s="250">
        <v>6007.12</v>
      </c>
      <c r="H1299" s="248">
        <f>H1298</f>
        <v>1018</v>
      </c>
      <c r="I1299" s="251" t="s">
        <v>454</v>
      </c>
      <c r="J1299" s="248"/>
    </row>
    <row r="1300" spans="1:10">
      <c r="A1300" s="248">
        <v>5028</v>
      </c>
      <c r="B1300" s="248" t="s">
        <v>6863</v>
      </c>
      <c r="C1300" s="248">
        <v>5028</v>
      </c>
      <c r="D1300" s="248" t="s">
        <v>15140</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15215</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14793</v>
      </c>
      <c r="E1302" s="249">
        <v>41309</v>
      </c>
      <c r="F1302" s="224">
        <f t="shared" si="49"/>
        <v>41340</v>
      </c>
      <c r="G1302" s="250">
        <v>6007.12</v>
      </c>
      <c r="H1302" s="248">
        <f>H1301+1</f>
        <v>1021</v>
      </c>
      <c r="I1302" s="251" t="s">
        <v>14050</v>
      </c>
      <c r="J1302" s="248"/>
    </row>
    <row r="1303" spans="1:10">
      <c r="A1303" s="248">
        <v>5292</v>
      </c>
      <c r="B1303" s="248" t="s">
        <v>6549</v>
      </c>
      <c r="C1303" s="248">
        <v>5292</v>
      </c>
      <c r="D1303" s="248" t="s">
        <v>14796</v>
      </c>
      <c r="E1303" s="249">
        <v>41305</v>
      </c>
      <c r="F1303" s="224">
        <f t="shared" si="49"/>
        <v>41336</v>
      </c>
      <c r="G1303" s="250">
        <v>6007.12</v>
      </c>
      <c r="H1303" s="248">
        <f>H1302</f>
        <v>1021</v>
      </c>
      <c r="I1303" s="251" t="s">
        <v>14050</v>
      </c>
      <c r="J1303" s="248"/>
    </row>
    <row r="1304" spans="1:10">
      <c r="A1304" s="248">
        <v>5030</v>
      </c>
      <c r="B1304" s="248" t="s">
        <v>9385</v>
      </c>
      <c r="C1304" s="248">
        <v>5030</v>
      </c>
      <c r="D1304" s="248" t="s">
        <v>14760</v>
      </c>
      <c r="E1304" s="249">
        <v>41310</v>
      </c>
      <c r="F1304" s="224">
        <f t="shared" si="49"/>
        <v>41341</v>
      </c>
      <c r="G1304" s="250">
        <v>6007.12</v>
      </c>
      <c r="H1304" s="248">
        <f>H1303+1</f>
        <v>1022</v>
      </c>
      <c r="I1304" s="251" t="s">
        <v>454</v>
      </c>
      <c r="J1304" s="248"/>
    </row>
    <row r="1305" spans="1:10">
      <c r="A1305" s="248">
        <v>5031</v>
      </c>
      <c r="B1305" s="248" t="s">
        <v>9385</v>
      </c>
      <c r="C1305" s="248">
        <v>5031</v>
      </c>
      <c r="D1305" s="248" t="s">
        <v>14762</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15260</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15263</v>
      </c>
      <c r="E1307" s="249">
        <v>41323</v>
      </c>
      <c r="F1307" s="224">
        <f t="shared" si="49"/>
        <v>41354</v>
      </c>
      <c r="G1307" s="250">
        <v>6007.12</v>
      </c>
      <c r="H1307" s="248">
        <f>H1306</f>
        <v>1023</v>
      </c>
      <c r="I1307" s="251" t="s">
        <v>454</v>
      </c>
      <c r="J1307" s="248"/>
    </row>
    <row r="1308" spans="1:10">
      <c r="A1308" s="248">
        <v>4289</v>
      </c>
      <c r="B1308" s="248" t="s">
        <v>6712</v>
      </c>
      <c r="C1308" s="248">
        <v>4289</v>
      </c>
      <c r="D1308" s="248" t="s">
        <v>15318</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13204</v>
      </c>
      <c r="E1309" s="249">
        <v>41326</v>
      </c>
      <c r="F1309" s="224">
        <f t="shared" si="49"/>
        <v>41357</v>
      </c>
      <c r="G1309" s="250">
        <v>6007.12</v>
      </c>
      <c r="H1309" s="248">
        <f>H1308</f>
        <v>1024</v>
      </c>
      <c r="I1309" s="251" t="s">
        <v>454</v>
      </c>
      <c r="J1309" s="248"/>
    </row>
    <row r="1310" spans="1:10">
      <c r="A1310" s="248">
        <v>5133</v>
      </c>
      <c r="B1310" s="248" t="s">
        <v>12293</v>
      </c>
      <c r="C1310" s="248">
        <v>5133</v>
      </c>
      <c r="D1310" s="248" t="s">
        <v>15246</v>
      </c>
      <c r="E1310" s="249">
        <v>41312</v>
      </c>
      <c r="F1310" s="224">
        <f t="shared" si="49"/>
        <v>41343</v>
      </c>
      <c r="G1310" s="250">
        <v>6007.12</v>
      </c>
      <c r="H1310" s="248">
        <f>H1309+1</f>
        <v>1025</v>
      </c>
      <c r="I1310" s="251" t="s">
        <v>14050</v>
      </c>
      <c r="J1310" s="248"/>
    </row>
    <row r="1311" spans="1:10">
      <c r="A1311" s="248">
        <v>3480</v>
      </c>
      <c r="B1311" s="248" t="s">
        <v>119</v>
      </c>
      <c r="C1311" s="248">
        <v>3480</v>
      </c>
      <c r="D1311" s="248" t="s">
        <v>15360</v>
      </c>
      <c r="E1311" s="249">
        <v>41333</v>
      </c>
      <c r="F1311" s="224">
        <f t="shared" si="49"/>
        <v>41364</v>
      </c>
      <c r="G1311" s="250">
        <v>6007.12</v>
      </c>
      <c r="H1311" s="248">
        <f>H1310+1</f>
        <v>1026</v>
      </c>
      <c r="I1311" s="251" t="s">
        <v>454</v>
      </c>
      <c r="J1311" s="248"/>
    </row>
    <row r="1312" spans="1:10">
      <c r="A1312" s="248">
        <v>3482</v>
      </c>
      <c r="B1312" s="248" t="s">
        <v>119</v>
      </c>
      <c r="C1312" s="248">
        <v>3482</v>
      </c>
      <c r="D1312" s="248" t="s">
        <v>15367</v>
      </c>
      <c r="E1312" s="249">
        <v>41333</v>
      </c>
      <c r="F1312" s="224">
        <f t="shared" si="49"/>
        <v>41364</v>
      </c>
      <c r="G1312" s="250">
        <v>6007.12</v>
      </c>
      <c r="H1312" s="248">
        <f>H1311</f>
        <v>1026</v>
      </c>
      <c r="I1312" s="251" t="s">
        <v>454</v>
      </c>
      <c r="J1312" s="248"/>
    </row>
    <row r="1313" spans="1:10">
      <c r="A1313" s="248">
        <v>3563</v>
      </c>
      <c r="B1313" s="248" t="s">
        <v>3073</v>
      </c>
      <c r="C1313" s="248">
        <v>3563</v>
      </c>
      <c r="D1313" s="248" t="s">
        <v>15370</v>
      </c>
      <c r="E1313" s="249">
        <v>41332</v>
      </c>
      <c r="F1313" s="224">
        <f t="shared" si="49"/>
        <v>41363</v>
      </c>
      <c r="G1313" s="250">
        <v>6007.12</v>
      </c>
      <c r="H1313" s="248">
        <f>H1312+1</f>
        <v>1027</v>
      </c>
      <c r="I1313" s="251" t="s">
        <v>454</v>
      </c>
      <c r="J1313" s="248"/>
    </row>
    <row r="1314" spans="1:10">
      <c r="A1314" s="248">
        <v>5167</v>
      </c>
      <c r="B1314" s="248" t="s">
        <v>3065</v>
      </c>
      <c r="C1314" s="248">
        <v>5167</v>
      </c>
      <c r="D1314" s="248" t="s">
        <v>15149</v>
      </c>
      <c r="E1314" s="249">
        <v>41310</v>
      </c>
      <c r="F1314" s="224">
        <f t="shared" si="49"/>
        <v>41341</v>
      </c>
      <c r="G1314" s="250">
        <v>6007.12</v>
      </c>
      <c r="H1314" s="248">
        <f>H1313+1</f>
        <v>1028</v>
      </c>
      <c r="I1314" s="251" t="s">
        <v>14050</v>
      </c>
      <c r="J1314" s="248"/>
    </row>
    <row r="1315" spans="1:10">
      <c r="A1315" s="248">
        <v>5229</v>
      </c>
      <c r="B1315" s="248" t="s">
        <v>13324</v>
      </c>
      <c r="C1315" s="248">
        <v>5229</v>
      </c>
      <c r="D1315" s="248" t="s">
        <v>14801</v>
      </c>
      <c r="E1315" s="249">
        <v>41311</v>
      </c>
      <c r="F1315" s="224">
        <f t="shared" si="49"/>
        <v>41342</v>
      </c>
      <c r="G1315" s="250">
        <v>6007.12</v>
      </c>
      <c r="H1315" s="248">
        <f>H1314+1</f>
        <v>1029</v>
      </c>
      <c r="I1315" s="251" t="s">
        <v>14050</v>
      </c>
      <c r="J1315" s="248"/>
    </row>
    <row r="1316" spans="1:10">
      <c r="A1316" s="248">
        <v>5230</v>
      </c>
      <c r="B1316" s="248" t="s">
        <v>13324</v>
      </c>
      <c r="C1316" s="248">
        <v>5230</v>
      </c>
      <c r="D1316" s="248" t="s">
        <v>15158</v>
      </c>
      <c r="E1316" s="249">
        <v>41309</v>
      </c>
      <c r="F1316" s="224">
        <f t="shared" si="49"/>
        <v>41340</v>
      </c>
      <c r="G1316" s="250">
        <v>6007.12</v>
      </c>
      <c r="H1316" s="248">
        <f t="shared" ref="H1316:H1326" si="51">H1315</f>
        <v>1029</v>
      </c>
      <c r="I1316" s="251" t="s">
        <v>14050</v>
      </c>
      <c r="J1316" s="248"/>
    </row>
    <row r="1317" spans="1:10">
      <c r="A1317" s="248">
        <v>5231</v>
      </c>
      <c r="B1317" s="248" t="s">
        <v>13324</v>
      </c>
      <c r="C1317" s="248">
        <v>5231</v>
      </c>
      <c r="D1317" s="248" t="s">
        <v>15162</v>
      </c>
      <c r="E1317" s="249">
        <v>41310</v>
      </c>
      <c r="F1317" s="224">
        <f t="shared" si="49"/>
        <v>41341</v>
      </c>
      <c r="G1317" s="250">
        <v>6007.12</v>
      </c>
      <c r="H1317" s="248">
        <f t="shared" si="51"/>
        <v>1029</v>
      </c>
      <c r="I1317" s="251" t="s">
        <v>14050</v>
      </c>
      <c r="J1317" s="248"/>
    </row>
    <row r="1318" spans="1:10">
      <c r="A1318" s="248">
        <v>5218</v>
      </c>
      <c r="B1318" s="248" t="s">
        <v>13324</v>
      </c>
      <c r="C1318" s="248">
        <v>5218</v>
      </c>
      <c r="D1318" s="248" t="s">
        <v>14677</v>
      </c>
      <c r="E1318" s="249">
        <v>41310</v>
      </c>
      <c r="F1318" s="224">
        <f t="shared" si="49"/>
        <v>41341</v>
      </c>
      <c r="G1318" s="250">
        <v>6007.12</v>
      </c>
      <c r="H1318" s="248">
        <f t="shared" si="51"/>
        <v>1029</v>
      </c>
      <c r="I1318" s="251" t="s">
        <v>14050</v>
      </c>
      <c r="J1318" s="248"/>
    </row>
    <row r="1319" spans="1:10">
      <c r="A1319" s="248">
        <v>5219</v>
      </c>
      <c r="B1319" s="248" t="s">
        <v>13324</v>
      </c>
      <c r="C1319" s="248">
        <v>5219</v>
      </c>
      <c r="D1319" s="248" t="s">
        <v>14803</v>
      </c>
      <c r="E1319" s="249">
        <v>41309</v>
      </c>
      <c r="F1319" s="224">
        <f t="shared" si="49"/>
        <v>41340</v>
      </c>
      <c r="G1319" s="250">
        <v>6007.12</v>
      </c>
      <c r="H1319" s="248">
        <f t="shared" si="51"/>
        <v>1029</v>
      </c>
      <c r="I1319" s="251" t="s">
        <v>14050</v>
      </c>
      <c r="J1319" s="248"/>
    </row>
    <row r="1320" spans="1:10">
      <c r="A1320" s="248">
        <v>5220</v>
      </c>
      <c r="B1320" s="248" t="s">
        <v>13324</v>
      </c>
      <c r="C1320" s="248">
        <v>5220</v>
      </c>
      <c r="D1320" s="248" t="s">
        <v>14806</v>
      </c>
      <c r="E1320" s="249">
        <v>41309</v>
      </c>
      <c r="F1320" s="224">
        <f t="shared" si="49"/>
        <v>41340</v>
      </c>
      <c r="G1320" s="250">
        <v>6007.12</v>
      </c>
      <c r="H1320" s="248">
        <f t="shared" si="51"/>
        <v>1029</v>
      </c>
      <c r="I1320" s="251" t="s">
        <v>14050</v>
      </c>
      <c r="J1320" s="248"/>
    </row>
    <row r="1321" spans="1:10">
      <c r="A1321" s="248">
        <v>5221</v>
      </c>
      <c r="B1321" s="248" t="s">
        <v>13324</v>
      </c>
      <c r="C1321" s="248">
        <v>5221</v>
      </c>
      <c r="D1321" s="248" t="s">
        <v>14809</v>
      </c>
      <c r="E1321" s="249">
        <v>41309</v>
      </c>
      <c r="F1321" s="224">
        <f t="shared" si="49"/>
        <v>41340</v>
      </c>
      <c r="G1321" s="250">
        <v>6007.12</v>
      </c>
      <c r="H1321" s="248">
        <f t="shared" si="51"/>
        <v>1029</v>
      </c>
      <c r="I1321" s="251" t="s">
        <v>14050</v>
      </c>
      <c r="J1321" s="248"/>
    </row>
    <row r="1322" spans="1:10">
      <c r="A1322" s="248">
        <v>5224</v>
      </c>
      <c r="B1322" s="248" t="s">
        <v>13324</v>
      </c>
      <c r="C1322" s="248">
        <v>5224</v>
      </c>
      <c r="D1322" s="248" t="s">
        <v>15170</v>
      </c>
      <c r="E1322" s="249">
        <v>41310</v>
      </c>
      <c r="F1322" s="224">
        <f t="shared" si="49"/>
        <v>41341</v>
      </c>
      <c r="G1322" s="250">
        <v>6007.12</v>
      </c>
      <c r="H1322" s="248">
        <f t="shared" si="51"/>
        <v>1029</v>
      </c>
      <c r="I1322" s="251" t="s">
        <v>14050</v>
      </c>
      <c r="J1322" s="248"/>
    </row>
    <row r="1323" spans="1:10">
      <c r="A1323" s="248">
        <v>5223</v>
      </c>
      <c r="B1323" s="248" t="s">
        <v>13324</v>
      </c>
      <c r="C1323" s="248">
        <v>5223</v>
      </c>
      <c r="D1323" s="248" t="s">
        <v>14812</v>
      </c>
      <c r="E1323" s="249">
        <v>41309</v>
      </c>
      <c r="F1323" s="224">
        <f t="shared" si="49"/>
        <v>41340</v>
      </c>
      <c r="G1323" s="250">
        <v>6007.12</v>
      </c>
      <c r="H1323" s="248">
        <f t="shared" si="51"/>
        <v>1029</v>
      </c>
      <c r="I1323" s="251" t="s">
        <v>14050</v>
      </c>
      <c r="J1323" s="248"/>
    </row>
    <row r="1324" spans="1:10">
      <c r="A1324" s="248">
        <v>5211</v>
      </c>
      <c r="B1324" s="248" t="s">
        <v>13324</v>
      </c>
      <c r="C1324" s="248">
        <v>5211</v>
      </c>
      <c r="D1324" s="248" t="s">
        <v>15173</v>
      </c>
      <c r="E1324" s="249">
        <v>41310</v>
      </c>
      <c r="F1324" s="224">
        <f t="shared" si="49"/>
        <v>41341</v>
      </c>
      <c r="G1324" s="250">
        <v>6007.12</v>
      </c>
      <c r="H1324" s="248">
        <f t="shared" si="51"/>
        <v>1029</v>
      </c>
      <c r="I1324" s="251" t="s">
        <v>14050</v>
      </c>
      <c r="J1324" s="248"/>
    </row>
    <row r="1325" spans="1:10">
      <c r="A1325" s="248">
        <v>5214</v>
      </c>
      <c r="B1325" s="248" t="s">
        <v>13324</v>
      </c>
      <c r="C1325" s="248">
        <v>5214</v>
      </c>
      <c r="D1325" s="248" t="s">
        <v>14815</v>
      </c>
      <c r="E1325" s="249">
        <v>41309</v>
      </c>
      <c r="F1325" s="224">
        <f t="shared" si="49"/>
        <v>41340</v>
      </c>
      <c r="G1325" s="250">
        <v>6007.12</v>
      </c>
      <c r="H1325" s="248">
        <f t="shared" si="51"/>
        <v>1029</v>
      </c>
      <c r="I1325" s="251" t="s">
        <v>14050</v>
      </c>
      <c r="J1325" s="248"/>
    </row>
    <row r="1326" spans="1:10">
      <c r="A1326" s="248">
        <v>5213</v>
      </c>
      <c r="B1326" s="248" t="s">
        <v>13324</v>
      </c>
      <c r="C1326" s="248">
        <v>5213</v>
      </c>
      <c r="D1326" s="248" t="s">
        <v>14818</v>
      </c>
      <c r="E1326" s="249">
        <v>41309</v>
      </c>
      <c r="F1326" s="224">
        <f t="shared" si="49"/>
        <v>41340</v>
      </c>
      <c r="G1326" s="250">
        <v>6007.12</v>
      </c>
      <c r="H1326" s="248">
        <f t="shared" si="51"/>
        <v>1029</v>
      </c>
      <c r="I1326" s="251" t="s">
        <v>14050</v>
      </c>
      <c r="J1326" s="248"/>
    </row>
    <row r="1327" spans="1:10">
      <c r="A1327" s="248">
        <v>4616</v>
      </c>
      <c r="B1327" s="248" t="s">
        <v>8711</v>
      </c>
      <c r="C1327" s="248">
        <v>4616</v>
      </c>
      <c r="D1327" s="248" t="s">
        <v>15242</v>
      </c>
      <c r="E1327" s="249">
        <v>41313</v>
      </c>
      <c r="F1327" s="224">
        <f t="shared" si="49"/>
        <v>41344</v>
      </c>
      <c r="G1327" s="250">
        <v>6007.12</v>
      </c>
      <c r="H1327" s="248">
        <f>H1326+1</f>
        <v>1030</v>
      </c>
      <c r="I1327" s="251" t="s">
        <v>454</v>
      </c>
      <c r="J1327" s="248"/>
    </row>
    <row r="1328" spans="1:10">
      <c r="A1328" s="248">
        <v>5066</v>
      </c>
      <c r="B1328" s="248" t="s">
        <v>12476</v>
      </c>
      <c r="C1328" s="248">
        <v>5066</v>
      </c>
      <c r="D1328" s="248" t="s">
        <v>14779</v>
      </c>
      <c r="E1328" s="249">
        <v>41309</v>
      </c>
      <c r="F1328" s="224">
        <f t="shared" si="49"/>
        <v>41340</v>
      </c>
      <c r="G1328" s="250">
        <v>6007.12</v>
      </c>
      <c r="H1328" s="248">
        <f>H1327+1</f>
        <v>1031</v>
      </c>
      <c r="I1328" s="251" t="s">
        <v>14050</v>
      </c>
      <c r="J1328" s="248"/>
    </row>
    <row r="1329" spans="1:10">
      <c r="A1329" s="248">
        <v>5165</v>
      </c>
      <c r="B1329" s="248" t="s">
        <v>7994</v>
      </c>
      <c r="C1329" s="248">
        <v>5165</v>
      </c>
      <c r="D1329" s="248" t="s">
        <v>15327</v>
      </c>
      <c r="E1329" s="249">
        <v>41333</v>
      </c>
      <c r="F1329" s="224">
        <f t="shared" si="49"/>
        <v>41364</v>
      </c>
      <c r="G1329" s="250">
        <v>6007.12</v>
      </c>
      <c r="H1329" s="248">
        <f>H1328+1</f>
        <v>1032</v>
      </c>
      <c r="I1329" s="251" t="s">
        <v>454</v>
      </c>
      <c r="J1329" s="248"/>
    </row>
    <row r="1330" spans="1:10">
      <c r="A1330" s="248">
        <v>5164</v>
      </c>
      <c r="B1330" s="248" t="s">
        <v>7994</v>
      </c>
      <c r="C1330" s="248">
        <v>5164</v>
      </c>
      <c r="D1330" s="248" t="s">
        <v>15401</v>
      </c>
      <c r="E1330" s="249">
        <v>41332</v>
      </c>
      <c r="F1330" s="224">
        <f t="shared" si="49"/>
        <v>41363</v>
      </c>
      <c r="G1330" s="250">
        <v>6007.12</v>
      </c>
      <c r="H1330" s="248">
        <f>H1329</f>
        <v>1032</v>
      </c>
      <c r="I1330" s="251" t="s">
        <v>454</v>
      </c>
      <c r="J1330" s="248"/>
    </row>
    <row r="1331" spans="1:10">
      <c r="A1331" s="248">
        <v>4402</v>
      </c>
      <c r="B1331" s="248" t="s">
        <v>1725</v>
      </c>
      <c r="C1331" s="248">
        <v>4402</v>
      </c>
      <c r="D1331" s="248" t="s">
        <v>7993</v>
      </c>
      <c r="E1331" s="249">
        <v>41305</v>
      </c>
      <c r="F1331" s="224">
        <f t="shared" si="49"/>
        <v>41336</v>
      </c>
      <c r="G1331" s="250">
        <v>6007.12</v>
      </c>
      <c r="H1331" s="248">
        <f>H1330+1</f>
        <v>1033</v>
      </c>
      <c r="I1331" s="251" t="s">
        <v>613</v>
      </c>
      <c r="J1331" s="248"/>
    </row>
    <row r="1332" spans="1:10">
      <c r="A1332" s="248">
        <v>5247</v>
      </c>
      <c r="B1332" s="248" t="s">
        <v>13054</v>
      </c>
      <c r="C1332" s="248">
        <v>5247</v>
      </c>
      <c r="D1332" s="248" t="s">
        <v>15441</v>
      </c>
      <c r="E1332" s="249">
        <v>41333</v>
      </c>
      <c r="F1332" s="224">
        <f t="shared" si="49"/>
        <v>41364</v>
      </c>
      <c r="G1332" s="250">
        <v>6007.12</v>
      </c>
      <c r="H1332" s="248">
        <f>H1331+1</f>
        <v>1034</v>
      </c>
      <c r="I1332" s="251" t="s">
        <v>14050</v>
      </c>
      <c r="J1332" s="248"/>
    </row>
    <row r="1333" spans="1:10">
      <c r="A1333" s="248">
        <v>5245</v>
      </c>
      <c r="B1333" s="248" t="s">
        <v>13054</v>
      </c>
      <c r="C1333" s="248">
        <v>5245</v>
      </c>
      <c r="D1333" s="248" t="s">
        <v>15445</v>
      </c>
      <c r="E1333" s="249">
        <v>41333</v>
      </c>
      <c r="F1333" s="224">
        <f t="shared" si="49"/>
        <v>41364</v>
      </c>
      <c r="G1333" s="250">
        <v>6007.12</v>
      </c>
      <c r="H1333" s="248">
        <f>H1332</f>
        <v>1034</v>
      </c>
      <c r="I1333" s="251" t="s">
        <v>14050</v>
      </c>
      <c r="J1333" s="248"/>
    </row>
    <row r="1334" spans="1:10">
      <c r="A1334" s="248">
        <v>5244</v>
      </c>
      <c r="B1334" s="248" t="s">
        <v>13054</v>
      </c>
      <c r="C1334" s="248">
        <v>5244</v>
      </c>
      <c r="D1334" s="248" t="s">
        <v>15455</v>
      </c>
      <c r="E1334" s="249">
        <v>41333</v>
      </c>
      <c r="F1334" s="224">
        <f t="shared" si="49"/>
        <v>41364</v>
      </c>
      <c r="G1334" s="250">
        <v>6007.12</v>
      </c>
      <c r="H1334" s="248">
        <f>H1333</f>
        <v>1034</v>
      </c>
      <c r="I1334" s="251" t="s">
        <v>14050</v>
      </c>
      <c r="J1334" s="248"/>
    </row>
    <row r="1335" spans="1:10">
      <c r="A1335" s="248">
        <v>3972</v>
      </c>
      <c r="B1335" s="248" t="s">
        <v>1594</v>
      </c>
      <c r="C1335" s="248">
        <v>3972</v>
      </c>
      <c r="D1335" s="248" t="s">
        <v>15207</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15230</v>
      </c>
      <c r="E1336" s="249">
        <v>41312</v>
      </c>
      <c r="F1336" s="224">
        <f t="shared" si="49"/>
        <v>41343</v>
      </c>
      <c r="G1336" s="250">
        <v>6007.12</v>
      </c>
      <c r="H1336" s="248">
        <f>H1335+1</f>
        <v>1036</v>
      </c>
      <c r="I1336" s="251" t="s">
        <v>454</v>
      </c>
      <c r="J1336" s="248"/>
    </row>
    <row r="1337" spans="1:10">
      <c r="A1337" s="248">
        <v>5097</v>
      </c>
      <c r="B1337" s="248" t="s">
        <v>12406</v>
      </c>
      <c r="C1337" s="248">
        <v>5097</v>
      </c>
      <c r="D1337" s="248" t="s">
        <v>15333</v>
      </c>
      <c r="E1337" s="249">
        <v>41332</v>
      </c>
      <c r="F1337" s="224">
        <f t="shared" si="49"/>
        <v>41363</v>
      </c>
      <c r="G1337" s="250">
        <v>6007.12</v>
      </c>
      <c r="H1337" s="248">
        <f>H1336+1</f>
        <v>1037</v>
      </c>
      <c r="I1337" s="251" t="s">
        <v>14050</v>
      </c>
      <c r="J1337" s="248"/>
    </row>
    <row r="1338" spans="1:10">
      <c r="A1338" s="248">
        <v>5093</v>
      </c>
      <c r="B1338" s="248" t="s">
        <v>12406</v>
      </c>
      <c r="C1338" s="248">
        <v>5093</v>
      </c>
      <c r="D1338" s="248" t="s">
        <v>15407</v>
      </c>
      <c r="E1338" s="249">
        <v>41332</v>
      </c>
      <c r="F1338" s="224">
        <f t="shared" si="49"/>
        <v>41363</v>
      </c>
      <c r="G1338" s="250">
        <v>6007.12</v>
      </c>
      <c r="H1338" s="248">
        <f>H1337</f>
        <v>1037</v>
      </c>
      <c r="I1338" s="251" t="s">
        <v>14050</v>
      </c>
      <c r="J1338" s="248"/>
    </row>
    <row r="1339" spans="1:10">
      <c r="A1339" s="248">
        <v>5092</v>
      </c>
      <c r="B1339" s="248" t="s">
        <v>12406</v>
      </c>
      <c r="C1339" s="248">
        <v>5092</v>
      </c>
      <c r="D1339" s="248" t="s">
        <v>15340</v>
      </c>
      <c r="E1339" s="249">
        <v>41332</v>
      </c>
      <c r="F1339" s="224">
        <f t="shared" si="49"/>
        <v>41363</v>
      </c>
      <c r="G1339" s="250">
        <v>6007.12</v>
      </c>
      <c r="H1339" s="248">
        <f>H1338</f>
        <v>1037</v>
      </c>
      <c r="I1339" s="251" t="s">
        <v>14050</v>
      </c>
      <c r="J1339" s="248"/>
    </row>
    <row r="1340" spans="1:10">
      <c r="A1340" s="248">
        <v>5091</v>
      </c>
      <c r="B1340" s="248" t="s">
        <v>12406</v>
      </c>
      <c r="C1340" s="248">
        <v>5091</v>
      </c>
      <c r="D1340" s="248" t="s">
        <v>15410</v>
      </c>
      <c r="E1340" s="249">
        <v>41332</v>
      </c>
      <c r="F1340" s="224">
        <f t="shared" si="49"/>
        <v>41363</v>
      </c>
      <c r="G1340" s="250">
        <v>6007.12</v>
      </c>
      <c r="H1340" s="248">
        <f>H1339</f>
        <v>1037</v>
      </c>
      <c r="I1340" s="251" t="s">
        <v>14050</v>
      </c>
      <c r="J1340" s="248"/>
    </row>
    <row r="1341" spans="1:10">
      <c r="A1341" s="248">
        <v>5090</v>
      </c>
      <c r="B1341" s="248" t="s">
        <v>12406</v>
      </c>
      <c r="C1341" s="248">
        <v>5090</v>
      </c>
      <c r="D1341" s="248" t="s">
        <v>15413</v>
      </c>
      <c r="E1341" s="249">
        <v>41332</v>
      </c>
      <c r="F1341" s="224">
        <f t="shared" si="49"/>
        <v>41363</v>
      </c>
      <c r="G1341" s="250">
        <v>6007.12</v>
      </c>
      <c r="H1341" s="248">
        <f>H1340</f>
        <v>1037</v>
      </c>
      <c r="I1341" s="251" t="s">
        <v>14050</v>
      </c>
      <c r="J1341" s="248"/>
    </row>
    <row r="1342" spans="1:10">
      <c r="A1342" s="248">
        <v>5268</v>
      </c>
      <c r="B1342" s="248" t="s">
        <v>168</v>
      </c>
      <c r="C1342" s="248">
        <v>5268</v>
      </c>
      <c r="D1342" s="248" t="s">
        <v>15424</v>
      </c>
      <c r="E1342" s="249">
        <v>41333</v>
      </c>
      <c r="F1342" s="224">
        <f t="shared" si="49"/>
        <v>41364</v>
      </c>
      <c r="G1342" s="250">
        <v>6007.12</v>
      </c>
      <c r="H1342" s="248">
        <f>H1341+1</f>
        <v>1038</v>
      </c>
      <c r="I1342" s="251" t="s">
        <v>14050</v>
      </c>
      <c r="J1342" s="248"/>
    </row>
    <row r="1343" spans="1:10">
      <c r="A1343" s="248">
        <v>5271</v>
      </c>
      <c r="B1343" s="248" t="s">
        <v>168</v>
      </c>
      <c r="C1343" s="248">
        <v>5271</v>
      </c>
      <c r="D1343" s="248" t="s">
        <v>15432</v>
      </c>
      <c r="E1343" s="249">
        <v>41333</v>
      </c>
      <c r="F1343" s="224">
        <f t="shared" si="49"/>
        <v>41364</v>
      </c>
      <c r="G1343" s="250">
        <v>6007.12</v>
      </c>
      <c r="H1343" s="248">
        <f>H1342</f>
        <v>1038</v>
      </c>
      <c r="I1343" s="251" t="s">
        <v>14050</v>
      </c>
      <c r="J1343" s="248"/>
    </row>
    <row r="1344" spans="1:10">
      <c r="A1344" s="248">
        <v>3694</v>
      </c>
      <c r="B1344" s="248" t="s">
        <v>171</v>
      </c>
      <c r="C1344" s="248">
        <v>3694</v>
      </c>
      <c r="D1344" s="248" t="s">
        <v>15376</v>
      </c>
      <c r="E1344" s="249">
        <v>41332</v>
      </c>
      <c r="F1344" s="224">
        <f t="shared" si="49"/>
        <v>41363</v>
      </c>
      <c r="G1344" s="250">
        <v>6007.12</v>
      </c>
      <c r="H1344" s="248">
        <f>H1343+1</f>
        <v>1039</v>
      </c>
      <c r="I1344" s="251" t="s">
        <v>454</v>
      </c>
      <c r="J1344" s="248"/>
    </row>
    <row r="1345" spans="1:10">
      <c r="A1345" s="248">
        <v>3705</v>
      </c>
      <c r="B1345" s="248" t="s">
        <v>171</v>
      </c>
      <c r="C1345" s="248">
        <v>3705</v>
      </c>
      <c r="D1345" s="248" t="s">
        <v>15311</v>
      </c>
      <c r="E1345" s="249">
        <v>41333</v>
      </c>
      <c r="F1345" s="224">
        <f t="shared" si="49"/>
        <v>41364</v>
      </c>
      <c r="G1345" s="250">
        <v>6007.12</v>
      </c>
      <c r="H1345" s="248">
        <f>H1344</f>
        <v>1039</v>
      </c>
      <c r="I1345" s="251" t="s">
        <v>454</v>
      </c>
      <c r="J1345" s="248"/>
    </row>
    <row r="1346" spans="1:10">
      <c r="A1346" s="248">
        <v>3678</v>
      </c>
      <c r="B1346" s="248" t="s">
        <v>171</v>
      </c>
      <c r="C1346" s="248">
        <v>3678</v>
      </c>
      <c r="D1346" s="248" t="s">
        <v>15384</v>
      </c>
      <c r="E1346" s="249">
        <v>41332</v>
      </c>
      <c r="F1346" s="224">
        <f t="shared" si="49"/>
        <v>41363</v>
      </c>
      <c r="G1346" s="250">
        <v>6007.12</v>
      </c>
      <c r="H1346" s="248">
        <f>H1345</f>
        <v>1039</v>
      </c>
      <c r="I1346" s="251" t="s">
        <v>454</v>
      </c>
      <c r="J1346" s="248"/>
    </row>
    <row r="1347" spans="1:10">
      <c r="A1347" s="248">
        <v>5100</v>
      </c>
      <c r="B1347" s="248" t="s">
        <v>12394</v>
      </c>
      <c r="C1347" s="248">
        <v>5100</v>
      </c>
      <c r="D1347" s="248" t="s">
        <v>14648</v>
      </c>
      <c r="E1347" s="249">
        <v>41305</v>
      </c>
      <c r="F1347" s="224">
        <f t="shared" si="49"/>
        <v>41336</v>
      </c>
      <c r="G1347" s="250">
        <v>6007.12</v>
      </c>
      <c r="H1347" s="248">
        <f>H1346+1</f>
        <v>1040</v>
      </c>
      <c r="I1347" s="251" t="s">
        <v>14050</v>
      </c>
      <c r="J1347" s="248"/>
    </row>
    <row r="1348" spans="1:10">
      <c r="A1348" s="248">
        <v>5120</v>
      </c>
      <c r="B1348" s="248" t="s">
        <v>12317</v>
      </c>
      <c r="C1348" s="248">
        <v>5120</v>
      </c>
      <c r="D1348" s="248" t="s">
        <v>15404</v>
      </c>
      <c r="E1348" s="249">
        <v>41332</v>
      </c>
      <c r="F1348" s="224">
        <f t="shared" ref="F1348:F1411" si="52">E1348+31</f>
        <v>41363</v>
      </c>
      <c r="G1348" s="250">
        <v>6007.12</v>
      </c>
      <c r="H1348" s="248">
        <f>H1347+1</f>
        <v>1041</v>
      </c>
      <c r="I1348" s="251" t="s">
        <v>14050</v>
      </c>
      <c r="J1348" s="248"/>
    </row>
    <row r="1349" spans="1:10">
      <c r="A1349" s="248">
        <v>5553</v>
      </c>
      <c r="B1349" s="248" t="s">
        <v>813</v>
      </c>
      <c r="C1349" s="248">
        <v>5553</v>
      </c>
      <c r="D1349" s="248" t="s">
        <v>14755</v>
      </c>
      <c r="E1349" s="249">
        <v>41309</v>
      </c>
      <c r="F1349" s="224">
        <f t="shared" si="52"/>
        <v>41340</v>
      </c>
      <c r="G1349" s="250">
        <v>6007.12</v>
      </c>
      <c r="H1349" s="248">
        <v>1042</v>
      </c>
      <c r="I1349" s="251" t="s">
        <v>454</v>
      </c>
      <c r="J1349" s="248"/>
    </row>
    <row r="1350" spans="1:10">
      <c r="A1350" s="221">
        <v>4492</v>
      </c>
      <c r="B1350" s="221" t="s">
        <v>7645</v>
      </c>
      <c r="C1350" s="221">
        <v>4492</v>
      </c>
      <c r="D1350" s="221" t="s">
        <v>15791</v>
      </c>
      <c r="E1350" s="223">
        <v>41360</v>
      </c>
      <c r="F1350" s="224">
        <f t="shared" si="52"/>
        <v>41391</v>
      </c>
      <c r="G1350" s="225">
        <v>6007.12</v>
      </c>
      <c r="H1350" s="221">
        <v>1050</v>
      </c>
      <c r="I1350" s="222" t="s">
        <v>454</v>
      </c>
      <c r="J1350" s="221"/>
    </row>
    <row r="1351" spans="1:10">
      <c r="A1351" s="221">
        <v>5608</v>
      </c>
      <c r="B1351" s="221" t="s">
        <v>5196</v>
      </c>
      <c r="C1351" s="221">
        <v>5608</v>
      </c>
      <c r="D1351" s="221" t="s">
        <v>15805</v>
      </c>
      <c r="E1351" s="223">
        <v>41354</v>
      </c>
      <c r="F1351" s="224">
        <f t="shared" si="52"/>
        <v>41385</v>
      </c>
      <c r="G1351" s="225">
        <v>6007.12</v>
      </c>
      <c r="H1351" s="221">
        <f>H1350+1</f>
        <v>1051</v>
      </c>
      <c r="I1351" s="222" t="s">
        <v>454</v>
      </c>
      <c r="J1351" s="221"/>
    </row>
    <row r="1352" spans="1:10">
      <c r="A1352" s="221">
        <v>4524</v>
      </c>
      <c r="B1352" s="221" t="s">
        <v>7789</v>
      </c>
      <c r="C1352" s="221">
        <v>4524</v>
      </c>
      <c r="D1352" s="221" t="s">
        <v>15705</v>
      </c>
      <c r="E1352" s="223">
        <v>41360</v>
      </c>
      <c r="F1352" s="224">
        <f t="shared" si="52"/>
        <v>41391</v>
      </c>
      <c r="G1352" s="225">
        <v>6007.12</v>
      </c>
      <c r="H1352" s="221">
        <f>H1351+1</f>
        <v>1052</v>
      </c>
      <c r="I1352" s="222" t="s">
        <v>454</v>
      </c>
      <c r="J1352" s="221"/>
    </row>
    <row r="1353" spans="1:10">
      <c r="A1353" s="221">
        <v>4528</v>
      </c>
      <c r="B1353" s="221" t="s">
        <v>7801</v>
      </c>
      <c r="C1353" s="221">
        <v>4528</v>
      </c>
      <c r="D1353" s="221" t="s">
        <v>15636</v>
      </c>
      <c r="E1353" s="223">
        <v>41344</v>
      </c>
      <c r="F1353" s="224">
        <f t="shared" si="52"/>
        <v>41375</v>
      </c>
      <c r="G1353" s="225">
        <v>6007.12</v>
      </c>
      <c r="H1353" s="221">
        <f>H1352+1</f>
        <v>1053</v>
      </c>
      <c r="I1353" s="222" t="s">
        <v>454</v>
      </c>
      <c r="J1353" s="221"/>
    </row>
    <row r="1354" spans="1:10">
      <c r="A1354" s="221">
        <v>4551</v>
      </c>
      <c r="B1354" s="221" t="s">
        <v>7801</v>
      </c>
      <c r="C1354" s="221">
        <v>4551</v>
      </c>
      <c r="D1354" s="221" t="s">
        <v>15639</v>
      </c>
      <c r="E1354" s="223">
        <v>41347</v>
      </c>
      <c r="F1354" s="224">
        <f t="shared" si="52"/>
        <v>41378</v>
      </c>
      <c r="G1354" s="225">
        <v>6007.12</v>
      </c>
      <c r="H1354" s="221">
        <f t="shared" ref="H1354:H1359" si="53">H1353</f>
        <v>1053</v>
      </c>
      <c r="I1354" s="222" t="s">
        <v>454</v>
      </c>
      <c r="J1354" s="221"/>
    </row>
    <row r="1355" spans="1:10">
      <c r="A1355" s="221">
        <v>4552</v>
      </c>
      <c r="B1355" s="221" t="s">
        <v>7801</v>
      </c>
      <c r="C1355" s="221">
        <v>4552</v>
      </c>
      <c r="D1355" s="221" t="s">
        <v>15641</v>
      </c>
      <c r="E1355" s="223">
        <v>41347</v>
      </c>
      <c r="F1355" s="224">
        <f t="shared" si="52"/>
        <v>41378</v>
      </c>
      <c r="G1355" s="225">
        <v>6007.12</v>
      </c>
      <c r="H1355" s="221">
        <f t="shared" si="53"/>
        <v>1053</v>
      </c>
      <c r="I1355" s="222" t="s">
        <v>454</v>
      </c>
      <c r="J1355" s="221"/>
    </row>
    <row r="1356" spans="1:10">
      <c r="A1356" s="221">
        <v>4554</v>
      </c>
      <c r="B1356" s="221" t="s">
        <v>7801</v>
      </c>
      <c r="C1356" s="221">
        <v>4554</v>
      </c>
      <c r="D1356" s="221" t="s">
        <v>15643</v>
      </c>
      <c r="E1356" s="223">
        <v>41345</v>
      </c>
      <c r="F1356" s="224">
        <f t="shared" si="52"/>
        <v>41376</v>
      </c>
      <c r="G1356" s="225">
        <v>6007.12</v>
      </c>
      <c r="H1356" s="221">
        <f t="shared" si="53"/>
        <v>1053</v>
      </c>
      <c r="I1356" s="222" t="s">
        <v>454</v>
      </c>
      <c r="J1356" s="221"/>
    </row>
    <row r="1357" spans="1:10">
      <c r="A1357" s="221">
        <v>4555</v>
      </c>
      <c r="B1357" s="221" t="s">
        <v>7801</v>
      </c>
      <c r="C1357" s="221">
        <v>4555</v>
      </c>
      <c r="D1357" s="221" t="s">
        <v>15709</v>
      </c>
      <c r="E1357" s="223">
        <v>41347</v>
      </c>
      <c r="F1357" s="224">
        <f t="shared" si="52"/>
        <v>41378</v>
      </c>
      <c r="G1357" s="225">
        <v>6007.12</v>
      </c>
      <c r="H1357" s="221">
        <f t="shared" si="53"/>
        <v>1053</v>
      </c>
      <c r="I1357" s="222" t="s">
        <v>454</v>
      </c>
      <c r="J1357" s="221"/>
    </row>
    <row r="1358" spans="1:10">
      <c r="A1358" s="221">
        <v>4557</v>
      </c>
      <c r="B1358" s="221" t="s">
        <v>7801</v>
      </c>
      <c r="C1358" s="221">
        <v>4557</v>
      </c>
      <c r="D1358" s="221" t="s">
        <v>15646</v>
      </c>
      <c r="E1358" s="223">
        <v>41345</v>
      </c>
      <c r="F1358" s="224">
        <f t="shared" si="52"/>
        <v>41376</v>
      </c>
      <c r="G1358" s="225">
        <v>6007.12</v>
      </c>
      <c r="H1358" s="221">
        <f t="shared" si="53"/>
        <v>1053</v>
      </c>
      <c r="I1358" s="222" t="s">
        <v>454</v>
      </c>
      <c r="J1358" s="221"/>
    </row>
    <row r="1359" spans="1:10">
      <c r="A1359" s="221">
        <v>4559</v>
      </c>
      <c r="B1359" s="221" t="s">
        <v>7801</v>
      </c>
      <c r="C1359" s="221">
        <v>4559</v>
      </c>
      <c r="D1359" s="221" t="s">
        <v>15649</v>
      </c>
      <c r="E1359" s="223">
        <v>41345</v>
      </c>
      <c r="F1359" s="224">
        <f t="shared" si="52"/>
        <v>41376</v>
      </c>
      <c r="G1359" s="225">
        <v>6007.12</v>
      </c>
      <c r="H1359" s="221">
        <f t="shared" si="53"/>
        <v>1053</v>
      </c>
      <c r="I1359" s="222" t="s">
        <v>454</v>
      </c>
      <c r="J1359" s="221"/>
    </row>
    <row r="1360" spans="1:10">
      <c r="A1360" s="221">
        <v>4583</v>
      </c>
      <c r="B1360" s="221" t="s">
        <v>8123</v>
      </c>
      <c r="C1360" s="221">
        <v>4583</v>
      </c>
      <c r="D1360" s="221" t="s">
        <v>12789</v>
      </c>
      <c r="E1360" s="223">
        <v>41360</v>
      </c>
      <c r="F1360" s="224">
        <f t="shared" si="52"/>
        <v>41391</v>
      </c>
      <c r="G1360" s="225">
        <v>6007.12</v>
      </c>
      <c r="H1360" s="221">
        <f>H1359+1</f>
        <v>1054</v>
      </c>
      <c r="I1360" s="222" t="s">
        <v>454</v>
      </c>
      <c r="J1360" s="221"/>
    </row>
    <row r="1361" spans="1:10">
      <c r="A1361" s="221">
        <v>5188</v>
      </c>
      <c r="B1361" s="221" t="s">
        <v>12185</v>
      </c>
      <c r="C1361" s="221">
        <v>5188</v>
      </c>
      <c r="D1361" s="221" t="s">
        <v>15652</v>
      </c>
      <c r="E1361" s="223">
        <v>41348</v>
      </c>
      <c r="F1361" s="224">
        <f t="shared" si="52"/>
        <v>41379</v>
      </c>
      <c r="G1361" s="225">
        <v>6007.12</v>
      </c>
      <c r="H1361" s="221">
        <f>H1360+1</f>
        <v>1055</v>
      </c>
      <c r="I1361" s="222" t="s">
        <v>454</v>
      </c>
      <c r="J1361" s="221"/>
    </row>
    <row r="1362" spans="1:10">
      <c r="A1362" s="221">
        <v>5187</v>
      </c>
      <c r="B1362" s="221" t="s">
        <v>12185</v>
      </c>
      <c r="C1362" s="221">
        <v>5187</v>
      </c>
      <c r="D1362" s="221" t="s">
        <v>15655</v>
      </c>
      <c r="E1362" s="223">
        <v>41346</v>
      </c>
      <c r="F1362" s="224">
        <f t="shared" si="52"/>
        <v>41377</v>
      </c>
      <c r="G1362" s="225">
        <v>6007.12</v>
      </c>
      <c r="H1362" s="221">
        <f t="shared" ref="H1362:H1383" si="54">H1361</f>
        <v>1055</v>
      </c>
      <c r="I1362" s="222" t="s">
        <v>454</v>
      </c>
      <c r="J1362" s="221"/>
    </row>
    <row r="1363" spans="1:10">
      <c r="A1363" s="221">
        <v>5186</v>
      </c>
      <c r="B1363" s="221" t="s">
        <v>12185</v>
      </c>
      <c r="C1363" s="221">
        <v>5186</v>
      </c>
      <c r="D1363" s="221" t="s">
        <v>15716</v>
      </c>
      <c r="E1363" s="223">
        <v>41347</v>
      </c>
      <c r="F1363" s="224">
        <f t="shared" si="52"/>
        <v>41378</v>
      </c>
      <c r="G1363" s="225">
        <v>6007.12</v>
      </c>
      <c r="H1363" s="221">
        <f t="shared" si="54"/>
        <v>1055</v>
      </c>
      <c r="I1363" s="222" t="s">
        <v>454</v>
      </c>
      <c r="J1363" s="221"/>
    </row>
    <row r="1364" spans="1:10">
      <c r="A1364" s="221">
        <v>5185</v>
      </c>
      <c r="B1364" s="221" t="s">
        <v>12185</v>
      </c>
      <c r="C1364" s="221">
        <v>5185</v>
      </c>
      <c r="D1364" s="221" t="s">
        <v>15658</v>
      </c>
      <c r="E1364" s="223">
        <v>41345</v>
      </c>
      <c r="F1364" s="224">
        <f t="shared" si="52"/>
        <v>41376</v>
      </c>
      <c r="G1364" s="225">
        <v>6007.12</v>
      </c>
      <c r="H1364" s="221">
        <f t="shared" si="54"/>
        <v>1055</v>
      </c>
      <c r="I1364" s="222" t="s">
        <v>454</v>
      </c>
      <c r="J1364" s="221"/>
    </row>
    <row r="1365" spans="1:10">
      <c r="A1365" s="221">
        <v>5184</v>
      </c>
      <c r="B1365" s="221" t="s">
        <v>12185</v>
      </c>
      <c r="C1365" s="221">
        <v>5184</v>
      </c>
      <c r="D1365" s="221" t="s">
        <v>15810</v>
      </c>
      <c r="E1365" s="223">
        <v>41354</v>
      </c>
      <c r="F1365" s="224">
        <f t="shared" si="52"/>
        <v>41385</v>
      </c>
      <c r="G1365" s="225">
        <v>6007.12</v>
      </c>
      <c r="H1365" s="221">
        <f t="shared" si="54"/>
        <v>1055</v>
      </c>
      <c r="I1365" s="222" t="s">
        <v>454</v>
      </c>
      <c r="J1365" s="221"/>
    </row>
    <row r="1366" spans="1:10">
      <c r="A1366" s="221">
        <v>5183</v>
      </c>
      <c r="B1366" s="221" t="s">
        <v>12185</v>
      </c>
      <c r="C1366" s="221">
        <v>5183</v>
      </c>
      <c r="D1366" s="221" t="s">
        <v>15719</v>
      </c>
      <c r="E1366" s="223">
        <v>41352</v>
      </c>
      <c r="F1366" s="224">
        <f t="shared" si="52"/>
        <v>41383</v>
      </c>
      <c r="G1366" s="225">
        <v>6007.12</v>
      </c>
      <c r="H1366" s="221">
        <f t="shared" si="54"/>
        <v>1055</v>
      </c>
      <c r="I1366" s="222" t="s">
        <v>454</v>
      </c>
      <c r="J1366" s="221"/>
    </row>
    <row r="1367" spans="1:10">
      <c r="A1367" s="221">
        <v>5182</v>
      </c>
      <c r="B1367" s="221" t="s">
        <v>12185</v>
      </c>
      <c r="C1367" s="221">
        <v>5182</v>
      </c>
      <c r="D1367" s="221" t="s">
        <v>15661</v>
      </c>
      <c r="E1367" s="223">
        <v>41345</v>
      </c>
      <c r="F1367" s="224">
        <f t="shared" si="52"/>
        <v>41376</v>
      </c>
      <c r="G1367" s="225">
        <v>6007.12</v>
      </c>
      <c r="H1367" s="221">
        <f t="shared" si="54"/>
        <v>1055</v>
      </c>
      <c r="I1367" s="222" t="s">
        <v>454</v>
      </c>
      <c r="J1367" s="221"/>
    </row>
    <row r="1368" spans="1:10">
      <c r="A1368" s="221">
        <v>5181</v>
      </c>
      <c r="B1368" s="221" t="s">
        <v>12185</v>
      </c>
      <c r="C1368" s="221">
        <v>5181</v>
      </c>
      <c r="D1368" s="221" t="s">
        <v>15664</v>
      </c>
      <c r="E1368" s="223">
        <v>41345</v>
      </c>
      <c r="F1368" s="224">
        <f t="shared" si="52"/>
        <v>41376</v>
      </c>
      <c r="G1368" s="225">
        <v>6007.12</v>
      </c>
      <c r="H1368" s="221">
        <f t="shared" si="54"/>
        <v>1055</v>
      </c>
      <c r="I1368" s="222" t="s">
        <v>454</v>
      </c>
      <c r="J1368" s="221"/>
    </row>
    <row r="1369" spans="1:10">
      <c r="A1369" s="221">
        <v>5180</v>
      </c>
      <c r="B1369" s="221" t="s">
        <v>12185</v>
      </c>
      <c r="C1369" s="221">
        <v>5180</v>
      </c>
      <c r="D1369" s="221" t="s">
        <v>15593</v>
      </c>
      <c r="E1369" s="223">
        <v>41341</v>
      </c>
      <c r="F1369" s="224">
        <f t="shared" si="52"/>
        <v>41372</v>
      </c>
      <c r="G1369" s="225">
        <v>6007.12</v>
      </c>
      <c r="H1369" s="221">
        <f t="shared" si="54"/>
        <v>1055</v>
      </c>
      <c r="I1369" s="222" t="s">
        <v>454</v>
      </c>
      <c r="J1369" s="221"/>
    </row>
    <row r="1370" spans="1:10">
      <c r="A1370" s="221">
        <v>5179</v>
      </c>
      <c r="B1370" s="221" t="s">
        <v>12185</v>
      </c>
      <c r="C1370" s="221">
        <v>5179</v>
      </c>
      <c r="D1370" s="221" t="s">
        <v>15721</v>
      </c>
      <c r="E1370" s="223">
        <v>41351</v>
      </c>
      <c r="F1370" s="224">
        <f t="shared" si="52"/>
        <v>41382</v>
      </c>
      <c r="G1370" s="225">
        <v>6007.12</v>
      </c>
      <c r="H1370" s="221">
        <f t="shared" si="54"/>
        <v>1055</v>
      </c>
      <c r="I1370" s="222" t="s">
        <v>454</v>
      </c>
      <c r="J1370" s="221"/>
    </row>
    <row r="1371" spans="1:10">
      <c r="A1371" s="221">
        <v>5178</v>
      </c>
      <c r="B1371" s="221" t="s">
        <v>12185</v>
      </c>
      <c r="C1371" s="221">
        <v>5178</v>
      </c>
      <c r="D1371" s="221" t="s">
        <v>15595</v>
      </c>
      <c r="E1371" s="223">
        <v>41344</v>
      </c>
      <c r="F1371" s="224">
        <f t="shared" si="52"/>
        <v>41375</v>
      </c>
      <c r="G1371" s="225">
        <v>6007.12</v>
      </c>
      <c r="H1371" s="221">
        <f t="shared" si="54"/>
        <v>1055</v>
      </c>
      <c r="I1371" s="222" t="s">
        <v>454</v>
      </c>
      <c r="J1371" s="221"/>
    </row>
    <row r="1372" spans="1:10">
      <c r="A1372" s="221">
        <v>5200</v>
      </c>
      <c r="B1372" s="221" t="s">
        <v>12185</v>
      </c>
      <c r="C1372" s="221">
        <v>5200</v>
      </c>
      <c r="D1372" s="221" t="s">
        <v>15610</v>
      </c>
      <c r="E1372" s="223">
        <v>41341</v>
      </c>
      <c r="F1372" s="224">
        <f t="shared" si="52"/>
        <v>41372</v>
      </c>
      <c r="G1372" s="225">
        <v>6007.12</v>
      </c>
      <c r="H1372" s="221">
        <f t="shared" si="54"/>
        <v>1055</v>
      </c>
      <c r="I1372" s="222" t="s">
        <v>454</v>
      </c>
      <c r="J1372" s="221"/>
    </row>
    <row r="1373" spans="1:10">
      <c r="A1373" s="221">
        <v>5199</v>
      </c>
      <c r="B1373" s="221" t="s">
        <v>12185</v>
      </c>
      <c r="C1373" s="221">
        <v>5199</v>
      </c>
      <c r="D1373" s="221" t="s">
        <v>15669</v>
      </c>
      <c r="E1373" s="223">
        <v>41346</v>
      </c>
      <c r="F1373" s="224">
        <f t="shared" si="52"/>
        <v>41377</v>
      </c>
      <c r="G1373" s="225">
        <v>6007.12</v>
      </c>
      <c r="H1373" s="221">
        <f t="shared" si="54"/>
        <v>1055</v>
      </c>
      <c r="I1373" s="222" t="s">
        <v>454</v>
      </c>
      <c r="J1373" s="221"/>
    </row>
    <row r="1374" spans="1:10">
      <c r="A1374" s="221">
        <v>5198</v>
      </c>
      <c r="B1374" s="221" t="s">
        <v>12185</v>
      </c>
      <c r="C1374" s="221">
        <v>5198</v>
      </c>
      <c r="D1374" s="221" t="s">
        <v>15672</v>
      </c>
      <c r="E1374" s="223">
        <v>41345</v>
      </c>
      <c r="F1374" s="224">
        <f t="shared" si="52"/>
        <v>41376</v>
      </c>
      <c r="G1374" s="225">
        <v>6007.12</v>
      </c>
      <c r="H1374" s="221">
        <f t="shared" si="54"/>
        <v>1055</v>
      </c>
      <c r="I1374" s="222" t="s">
        <v>454</v>
      </c>
      <c r="J1374" s="221"/>
    </row>
    <row r="1375" spans="1:10">
      <c r="A1375" s="221">
        <v>5196</v>
      </c>
      <c r="B1375" s="221" t="s">
        <v>12185</v>
      </c>
      <c r="C1375" s="221">
        <v>5196</v>
      </c>
      <c r="D1375" s="221" t="s">
        <v>15675</v>
      </c>
      <c r="E1375" s="223">
        <v>41346</v>
      </c>
      <c r="F1375" s="224">
        <f t="shared" si="52"/>
        <v>41377</v>
      </c>
      <c r="G1375" s="225">
        <v>6007.12</v>
      </c>
      <c r="H1375" s="221">
        <f t="shared" si="54"/>
        <v>1055</v>
      </c>
      <c r="I1375" s="222" t="s">
        <v>454</v>
      </c>
      <c r="J1375" s="221"/>
    </row>
    <row r="1376" spans="1:10">
      <c r="A1376" s="221">
        <v>5197</v>
      </c>
      <c r="B1376" s="221" t="s">
        <v>12185</v>
      </c>
      <c r="C1376" s="221">
        <v>5197</v>
      </c>
      <c r="D1376" s="221" t="s">
        <v>15678</v>
      </c>
      <c r="E1376" s="223">
        <v>41345</v>
      </c>
      <c r="F1376" s="224">
        <f t="shared" si="52"/>
        <v>41376</v>
      </c>
      <c r="G1376" s="225">
        <v>6007.12</v>
      </c>
      <c r="H1376" s="221">
        <f t="shared" si="54"/>
        <v>1055</v>
      </c>
      <c r="I1376" s="222" t="s">
        <v>454</v>
      </c>
      <c r="J1376" s="221"/>
    </row>
    <row r="1377" spans="1:10">
      <c r="A1377" s="221">
        <v>5195</v>
      </c>
      <c r="B1377" s="221" t="s">
        <v>12185</v>
      </c>
      <c r="C1377" s="221">
        <v>5195</v>
      </c>
      <c r="D1377" s="221" t="s">
        <v>15613</v>
      </c>
      <c r="E1377" s="223">
        <v>41341</v>
      </c>
      <c r="F1377" s="224">
        <f t="shared" si="52"/>
        <v>41372</v>
      </c>
      <c r="G1377" s="225">
        <v>6007.12</v>
      </c>
      <c r="H1377" s="221">
        <f t="shared" si="54"/>
        <v>1055</v>
      </c>
      <c r="I1377" s="222" t="s">
        <v>454</v>
      </c>
      <c r="J1377" s="221"/>
    </row>
    <row r="1378" spans="1:10">
      <c r="A1378" s="221">
        <v>5194</v>
      </c>
      <c r="B1378" s="221" t="s">
        <v>12185</v>
      </c>
      <c r="C1378" s="221">
        <v>5194</v>
      </c>
      <c r="D1378" s="221" t="s">
        <v>15681</v>
      </c>
      <c r="E1378" s="223">
        <v>41346</v>
      </c>
      <c r="F1378" s="224">
        <f t="shared" si="52"/>
        <v>41377</v>
      </c>
      <c r="G1378" s="225">
        <v>6007.12</v>
      </c>
      <c r="H1378" s="221">
        <f t="shared" si="54"/>
        <v>1055</v>
      </c>
      <c r="I1378" s="222" t="s">
        <v>454</v>
      </c>
      <c r="J1378" s="221"/>
    </row>
    <row r="1379" spans="1:10">
      <c r="A1379" s="221">
        <v>5193</v>
      </c>
      <c r="B1379" s="221" t="s">
        <v>12185</v>
      </c>
      <c r="C1379" s="221">
        <v>5193</v>
      </c>
      <c r="D1379" s="221" t="s">
        <v>15684</v>
      </c>
      <c r="E1379" s="223">
        <v>41345</v>
      </c>
      <c r="F1379" s="224">
        <f t="shared" si="52"/>
        <v>41376</v>
      </c>
      <c r="G1379" s="225">
        <v>6007.12</v>
      </c>
      <c r="H1379" s="221">
        <f t="shared" si="54"/>
        <v>1055</v>
      </c>
      <c r="I1379" s="222" t="s">
        <v>454</v>
      </c>
      <c r="J1379" s="221"/>
    </row>
    <row r="1380" spans="1:10">
      <c r="A1380" s="221">
        <v>5192</v>
      </c>
      <c r="B1380" s="221" t="s">
        <v>12185</v>
      </c>
      <c r="C1380" s="221">
        <v>5192</v>
      </c>
      <c r="D1380" s="221" t="s">
        <v>15616</v>
      </c>
      <c r="E1380" s="223">
        <v>41341</v>
      </c>
      <c r="F1380" s="224">
        <f t="shared" si="52"/>
        <v>41372</v>
      </c>
      <c r="G1380" s="225">
        <v>6007.12</v>
      </c>
      <c r="H1380" s="221">
        <f t="shared" si="54"/>
        <v>1055</v>
      </c>
      <c r="I1380" s="222" t="s">
        <v>454</v>
      </c>
      <c r="J1380" s="221"/>
    </row>
    <row r="1381" spans="1:10">
      <c r="A1381" s="221">
        <v>5191</v>
      </c>
      <c r="B1381" s="221" t="s">
        <v>12185</v>
      </c>
      <c r="C1381" s="221">
        <v>5191</v>
      </c>
      <c r="D1381" s="221" t="s">
        <v>15619</v>
      </c>
      <c r="E1381" s="223">
        <v>41339</v>
      </c>
      <c r="F1381" s="224">
        <f t="shared" si="52"/>
        <v>41370</v>
      </c>
      <c r="G1381" s="225">
        <v>6007.12</v>
      </c>
      <c r="H1381" s="221">
        <f t="shared" si="54"/>
        <v>1055</v>
      </c>
      <c r="I1381" s="222" t="s">
        <v>454</v>
      </c>
      <c r="J1381" s="221"/>
    </row>
    <row r="1382" spans="1:10">
      <c r="A1382" s="221">
        <v>5189</v>
      </c>
      <c r="B1382" s="221" t="s">
        <v>12185</v>
      </c>
      <c r="C1382" s="221">
        <v>5189</v>
      </c>
      <c r="D1382" s="221" t="s">
        <v>15839</v>
      </c>
      <c r="E1382" s="223">
        <v>41355</v>
      </c>
      <c r="F1382" s="224">
        <f t="shared" si="52"/>
        <v>41386</v>
      </c>
      <c r="G1382" s="225">
        <v>6007.12</v>
      </c>
      <c r="H1382" s="221">
        <f t="shared" si="54"/>
        <v>1055</v>
      </c>
      <c r="I1382" s="222" t="s">
        <v>454</v>
      </c>
      <c r="J1382" s="221"/>
    </row>
    <row r="1383" spans="1:10">
      <c r="A1383" s="221">
        <v>5190</v>
      </c>
      <c r="B1383" s="221" t="s">
        <v>12185</v>
      </c>
      <c r="C1383" s="221">
        <v>5190</v>
      </c>
      <c r="D1383" s="221" t="s">
        <v>15761</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15789</v>
      </c>
      <c r="E1384" s="223">
        <v>41360</v>
      </c>
      <c r="F1384" s="224">
        <f t="shared" si="52"/>
        <v>41391</v>
      </c>
      <c r="G1384" s="225">
        <v>6007.12</v>
      </c>
      <c r="H1384" s="221">
        <f>H1383+1</f>
        <v>1056</v>
      </c>
      <c r="I1384" s="222" t="s">
        <v>454</v>
      </c>
      <c r="J1384" s="221"/>
    </row>
    <row r="1385" spans="1:10">
      <c r="A1385" s="221">
        <v>5773</v>
      </c>
      <c r="B1385" s="221" t="s">
        <v>1794</v>
      </c>
      <c r="C1385" s="221">
        <v>5773</v>
      </c>
      <c r="D1385" s="221" t="s">
        <v>15598</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15373</v>
      </c>
      <c r="E1386" s="223">
        <v>41334</v>
      </c>
      <c r="F1386" s="224">
        <f t="shared" si="52"/>
        <v>41365</v>
      </c>
      <c r="G1386" s="225">
        <v>6007.12</v>
      </c>
      <c r="H1386" s="221">
        <f>H1385+1</f>
        <v>1058</v>
      </c>
      <c r="I1386" s="222" t="s">
        <v>454</v>
      </c>
      <c r="J1386" s="221"/>
    </row>
    <row r="1387" spans="1:10">
      <c r="A1387" s="221">
        <v>4601</v>
      </c>
      <c r="B1387" s="221" t="s">
        <v>8318</v>
      </c>
      <c r="C1387" s="221">
        <v>4601</v>
      </c>
      <c r="D1387" s="221" t="s">
        <v>15794</v>
      </c>
      <c r="E1387" s="223">
        <v>41358</v>
      </c>
      <c r="F1387" s="224">
        <f t="shared" si="52"/>
        <v>41389</v>
      </c>
      <c r="G1387" s="225">
        <v>6007.12</v>
      </c>
      <c r="H1387" s="221">
        <f>H1386+1</f>
        <v>1059</v>
      </c>
      <c r="I1387" s="222" t="s">
        <v>613</v>
      </c>
      <c r="J1387" s="221"/>
    </row>
    <row r="1388" spans="1:10">
      <c r="A1388" s="221">
        <v>5205</v>
      </c>
      <c r="B1388" s="221" t="s">
        <v>8318</v>
      </c>
      <c r="C1388" s="221">
        <v>5205</v>
      </c>
      <c r="D1388" s="221" t="s">
        <v>15832</v>
      </c>
      <c r="E1388" s="223">
        <v>41359</v>
      </c>
      <c r="F1388" s="224">
        <f t="shared" si="52"/>
        <v>41390</v>
      </c>
      <c r="G1388" s="225">
        <v>6007.12</v>
      </c>
      <c r="H1388" s="221">
        <f>H1387</f>
        <v>1059</v>
      </c>
      <c r="I1388" s="222" t="s">
        <v>15533</v>
      </c>
      <c r="J1388" s="221"/>
    </row>
    <row r="1389" spans="1:10">
      <c r="A1389" s="221">
        <v>5206</v>
      </c>
      <c r="B1389" s="221" t="s">
        <v>8318</v>
      </c>
      <c r="C1389" s="221">
        <v>5206</v>
      </c>
      <c r="D1389" s="221" t="s">
        <v>15836</v>
      </c>
      <c r="E1389" s="223">
        <v>41359</v>
      </c>
      <c r="F1389" s="224">
        <f t="shared" si="52"/>
        <v>41390</v>
      </c>
      <c r="G1389" s="225">
        <v>6007.12</v>
      </c>
      <c r="H1389" s="221">
        <f>H1388</f>
        <v>1059</v>
      </c>
      <c r="I1389" s="222" t="s">
        <v>15533</v>
      </c>
      <c r="J1389" s="221"/>
    </row>
    <row r="1390" spans="1:10">
      <c r="A1390" s="221">
        <v>4214</v>
      </c>
      <c r="B1390" s="221" t="s">
        <v>4752</v>
      </c>
      <c r="C1390" s="221">
        <v>4214</v>
      </c>
      <c r="D1390" s="221" t="s">
        <v>17966</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15258</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9212</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15576</v>
      </c>
      <c r="E1393" s="223">
        <v>41338</v>
      </c>
      <c r="F1393" s="224">
        <f t="shared" si="52"/>
        <v>41369</v>
      </c>
      <c r="G1393" s="225">
        <v>6007.12</v>
      </c>
      <c r="H1393" s="221">
        <f t="shared" si="55"/>
        <v>1063</v>
      </c>
      <c r="I1393" s="222" t="s">
        <v>454</v>
      </c>
      <c r="J1393" s="221"/>
    </row>
    <row r="1394" spans="1:10">
      <c r="A1394" s="221">
        <v>5044</v>
      </c>
      <c r="B1394" s="221" t="s">
        <v>9426</v>
      </c>
      <c r="C1394" s="221">
        <v>5044</v>
      </c>
      <c r="D1394" s="221" t="s">
        <v>14626</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15579</v>
      </c>
      <c r="E1396" s="223">
        <v>41339</v>
      </c>
      <c r="F1396" s="224">
        <f t="shared" si="52"/>
        <v>41370</v>
      </c>
      <c r="G1396" s="225">
        <v>6007.12</v>
      </c>
      <c r="H1396" s="221">
        <f t="shared" si="55"/>
        <v>1066</v>
      </c>
      <c r="I1396" s="222" t="s">
        <v>454</v>
      </c>
      <c r="J1396" s="221"/>
    </row>
    <row r="1397" spans="1:10">
      <c r="A1397" s="221">
        <v>5217</v>
      </c>
      <c r="B1397" s="221" t="s">
        <v>13324</v>
      </c>
      <c r="C1397" s="221">
        <v>5217</v>
      </c>
      <c r="D1397" s="221" t="s">
        <v>15165</v>
      </c>
      <c r="E1397" s="223">
        <v>41351</v>
      </c>
      <c r="F1397" s="224">
        <f t="shared" si="52"/>
        <v>41382</v>
      </c>
      <c r="G1397" s="225">
        <v>6007.12</v>
      </c>
      <c r="H1397" s="221">
        <f t="shared" si="55"/>
        <v>1067</v>
      </c>
      <c r="I1397" s="222" t="s">
        <v>14050</v>
      </c>
      <c r="J1397" s="221"/>
    </row>
    <row r="1398" spans="1:10">
      <c r="A1398" s="221">
        <v>5166</v>
      </c>
      <c r="B1398" s="221" t="s">
        <v>7994</v>
      </c>
      <c r="C1398" s="221">
        <v>5166</v>
      </c>
      <c r="D1398" s="221" t="s">
        <v>15814</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15808</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15741</v>
      </c>
      <c r="E1400" s="223">
        <v>41348</v>
      </c>
      <c r="F1400" s="224">
        <f t="shared" si="52"/>
        <v>41379</v>
      </c>
      <c r="G1400" s="225">
        <v>6007.12</v>
      </c>
      <c r="H1400" s="221">
        <f t="shared" si="55"/>
        <v>1070</v>
      </c>
      <c r="I1400" s="222" t="s">
        <v>14050</v>
      </c>
      <c r="J1400" s="221"/>
    </row>
    <row r="1401" spans="1:10">
      <c r="A1401" s="221">
        <v>5237</v>
      </c>
      <c r="B1401" s="221" t="s">
        <v>3117</v>
      </c>
      <c r="C1401" s="221">
        <v>5237</v>
      </c>
      <c r="D1401" s="221" t="s">
        <v>15743</v>
      </c>
      <c r="E1401" s="223">
        <v>41348</v>
      </c>
      <c r="F1401" s="224">
        <f t="shared" si="52"/>
        <v>41379</v>
      </c>
      <c r="G1401" s="225">
        <v>6007.12</v>
      </c>
      <c r="H1401" s="221">
        <f>H1400</f>
        <v>1070</v>
      </c>
      <c r="I1401" s="222" t="s">
        <v>14050</v>
      </c>
      <c r="J1401" s="221"/>
    </row>
    <row r="1402" spans="1:10">
      <c r="A1402" s="221">
        <v>5236</v>
      </c>
      <c r="B1402" s="221" t="s">
        <v>3117</v>
      </c>
      <c r="C1402" s="221">
        <v>5236</v>
      </c>
      <c r="D1402" s="221" t="s">
        <v>15747</v>
      </c>
      <c r="E1402" s="223">
        <v>41348</v>
      </c>
      <c r="F1402" s="224">
        <f t="shared" si="52"/>
        <v>41379</v>
      </c>
      <c r="G1402" s="225">
        <v>6007.12</v>
      </c>
      <c r="H1402" s="221">
        <f>H1401</f>
        <v>1070</v>
      </c>
      <c r="I1402" s="222" t="s">
        <v>14050</v>
      </c>
      <c r="J1402" s="221"/>
    </row>
    <row r="1403" spans="1:10">
      <c r="A1403" s="221">
        <v>5235</v>
      </c>
      <c r="B1403" s="221" t="s">
        <v>3117</v>
      </c>
      <c r="C1403" s="221">
        <v>5235</v>
      </c>
      <c r="D1403" s="221" t="s">
        <v>15750</v>
      </c>
      <c r="E1403" s="223">
        <v>41351</v>
      </c>
      <c r="F1403" s="224">
        <f t="shared" si="52"/>
        <v>41382</v>
      </c>
      <c r="G1403" s="225">
        <v>6007.12</v>
      </c>
      <c r="H1403" s="221">
        <f>H1402</f>
        <v>1070</v>
      </c>
      <c r="I1403" s="222" t="s">
        <v>14050</v>
      </c>
      <c r="J1403" s="221"/>
    </row>
    <row r="1404" spans="1:10">
      <c r="A1404" s="221">
        <v>5234</v>
      </c>
      <c r="B1404" s="221" t="s">
        <v>3117</v>
      </c>
      <c r="C1404" s="221">
        <v>5234</v>
      </c>
      <c r="D1404" s="221" t="s">
        <v>15755</v>
      </c>
      <c r="E1404" s="223">
        <v>41348</v>
      </c>
      <c r="F1404" s="224">
        <f t="shared" si="52"/>
        <v>41379</v>
      </c>
      <c r="G1404" s="225">
        <v>6007.12</v>
      </c>
      <c r="H1404" s="221">
        <f>H1403</f>
        <v>1070</v>
      </c>
      <c r="I1404" s="222" t="s">
        <v>14050</v>
      </c>
      <c r="J1404" s="221"/>
    </row>
    <row r="1405" spans="1:10">
      <c r="A1405" s="221">
        <v>5474</v>
      </c>
      <c r="B1405" s="221" t="s">
        <v>4747</v>
      </c>
      <c r="C1405" s="221">
        <v>5474</v>
      </c>
      <c r="D1405" s="221" t="s">
        <v>15343</v>
      </c>
      <c r="E1405" s="223">
        <v>41339</v>
      </c>
      <c r="F1405" s="224">
        <f t="shared" si="52"/>
        <v>41370</v>
      </c>
      <c r="G1405" s="225">
        <v>6007.12</v>
      </c>
      <c r="H1405" s="221">
        <f>H1404+1</f>
        <v>1071</v>
      </c>
      <c r="I1405" s="222" t="s">
        <v>613</v>
      </c>
      <c r="J1405" s="221"/>
    </row>
    <row r="1406" spans="1:10">
      <c r="A1406" s="221">
        <v>5253</v>
      </c>
      <c r="B1406" s="221" t="s">
        <v>13054</v>
      </c>
      <c r="C1406" s="221">
        <v>5253</v>
      </c>
      <c r="D1406" s="221" t="s">
        <v>15519</v>
      </c>
      <c r="E1406" s="223">
        <v>41337</v>
      </c>
      <c r="F1406" s="224">
        <f t="shared" si="52"/>
        <v>41368</v>
      </c>
      <c r="G1406" s="225">
        <v>6007.12</v>
      </c>
      <c r="H1406" s="221">
        <f>H1405+1</f>
        <v>1072</v>
      </c>
      <c r="I1406" s="222" t="s">
        <v>14050</v>
      </c>
      <c r="J1406" s="221"/>
    </row>
    <row r="1407" spans="1:10">
      <c r="A1407" s="221">
        <v>5252</v>
      </c>
      <c r="B1407" s="221" t="s">
        <v>13054</v>
      </c>
      <c r="C1407" s="221">
        <v>5252</v>
      </c>
      <c r="D1407" s="221" t="s">
        <v>15521</v>
      </c>
      <c r="E1407" s="223">
        <v>41337</v>
      </c>
      <c r="F1407" s="224">
        <f t="shared" si="52"/>
        <v>41368</v>
      </c>
      <c r="G1407" s="225">
        <v>6007.12</v>
      </c>
      <c r="H1407" s="221">
        <f>H1406</f>
        <v>1072</v>
      </c>
      <c r="I1407" s="222" t="s">
        <v>14050</v>
      </c>
      <c r="J1407" s="221"/>
    </row>
    <row r="1408" spans="1:10">
      <c r="A1408" s="221">
        <v>5251</v>
      </c>
      <c r="B1408" s="221" t="s">
        <v>13054</v>
      </c>
      <c r="C1408" s="221">
        <v>5251</v>
      </c>
      <c r="D1408" s="221" t="s">
        <v>15524</v>
      </c>
      <c r="E1408" s="223">
        <v>41337</v>
      </c>
      <c r="F1408" s="224">
        <f t="shared" si="52"/>
        <v>41368</v>
      </c>
      <c r="G1408" s="225">
        <v>6007.12</v>
      </c>
      <c r="H1408" s="221">
        <f>H1407</f>
        <v>1072</v>
      </c>
      <c r="I1408" s="222" t="s">
        <v>14050</v>
      </c>
      <c r="J1408" s="221"/>
    </row>
    <row r="1409" spans="1:10">
      <c r="A1409" s="221">
        <v>5248</v>
      </c>
      <c r="B1409" s="221" t="s">
        <v>13054</v>
      </c>
      <c r="C1409" s="221">
        <v>5248</v>
      </c>
      <c r="D1409" s="221" t="s">
        <v>15528</v>
      </c>
      <c r="E1409" s="223">
        <v>41334</v>
      </c>
      <c r="F1409" s="224">
        <f t="shared" si="52"/>
        <v>41365</v>
      </c>
      <c r="G1409" s="225">
        <v>6007.12</v>
      </c>
      <c r="H1409" s="221">
        <f>H1408</f>
        <v>1072</v>
      </c>
      <c r="I1409" s="222" t="s">
        <v>14050</v>
      </c>
      <c r="J1409" s="221"/>
    </row>
    <row r="1410" spans="1:10">
      <c r="A1410" s="221">
        <v>5254</v>
      </c>
      <c r="B1410" s="221" t="s">
        <v>13054</v>
      </c>
      <c r="C1410" s="221">
        <v>5254</v>
      </c>
      <c r="D1410" s="221" t="s">
        <v>15531</v>
      </c>
      <c r="E1410" s="223">
        <v>41338</v>
      </c>
      <c r="F1410" s="224">
        <f t="shared" si="52"/>
        <v>41369</v>
      </c>
      <c r="G1410" s="225">
        <v>6007.12</v>
      </c>
      <c r="H1410" s="221">
        <f>H1409</f>
        <v>1072</v>
      </c>
      <c r="I1410" s="222" t="s">
        <v>14050</v>
      </c>
      <c r="J1410" s="221"/>
    </row>
    <row r="1411" spans="1:10">
      <c r="A1411" s="221">
        <v>4465</v>
      </c>
      <c r="B1411" s="221" t="s">
        <v>2639</v>
      </c>
      <c r="C1411" s="221">
        <v>4465</v>
      </c>
      <c r="D1411" s="221" t="s">
        <v>15582</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15585</v>
      </c>
      <c r="E1412" s="223">
        <v>41339</v>
      </c>
      <c r="F1412" s="224">
        <f t="shared" ref="F1412:F1475" si="56">E1412+31</f>
        <v>41370</v>
      </c>
      <c r="G1412" s="225">
        <v>6007.12</v>
      </c>
      <c r="H1412" s="221">
        <f>H1411</f>
        <v>1073</v>
      </c>
      <c r="I1412" s="222" t="s">
        <v>454</v>
      </c>
      <c r="J1412" s="221"/>
    </row>
    <row r="1413" spans="1:10">
      <c r="A1413" s="221">
        <v>5255</v>
      </c>
      <c r="B1413" s="221" t="s">
        <v>13043</v>
      </c>
      <c r="C1413" s="221">
        <v>5255</v>
      </c>
      <c r="D1413" s="221" t="s">
        <v>15829</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15600</v>
      </c>
      <c r="E1414" s="223">
        <v>41339</v>
      </c>
      <c r="F1414" s="224">
        <f t="shared" si="56"/>
        <v>41370</v>
      </c>
      <c r="G1414" s="225">
        <v>6007.12</v>
      </c>
      <c r="H1414" s="221">
        <f>H1413+1</f>
        <v>1075</v>
      </c>
      <c r="I1414" s="222" t="s">
        <v>14050</v>
      </c>
      <c r="J1414" s="221"/>
    </row>
    <row r="1415" spans="1:10">
      <c r="A1415" s="221">
        <v>5258</v>
      </c>
      <c r="B1415" s="221" t="s">
        <v>3296</v>
      </c>
      <c r="C1415" s="221">
        <v>5258</v>
      </c>
      <c r="D1415" s="221" t="s">
        <v>15604</v>
      </c>
      <c r="E1415" s="223">
        <v>41338</v>
      </c>
      <c r="F1415" s="224">
        <f t="shared" si="56"/>
        <v>41369</v>
      </c>
      <c r="G1415" s="225">
        <v>6007.12</v>
      </c>
      <c r="H1415" s="221">
        <f>H1414</f>
        <v>1075</v>
      </c>
      <c r="I1415" s="222" t="s">
        <v>14050</v>
      </c>
      <c r="J1415" s="221"/>
    </row>
    <row r="1416" spans="1:10">
      <c r="A1416" s="221">
        <v>4632</v>
      </c>
      <c r="B1416" s="221" t="s">
        <v>8653</v>
      </c>
      <c r="C1416" s="221">
        <v>4632</v>
      </c>
      <c r="D1416" s="221" t="s">
        <v>15588</v>
      </c>
      <c r="E1416" s="223">
        <v>41338</v>
      </c>
      <c r="F1416" s="224">
        <f t="shared" si="56"/>
        <v>41369</v>
      </c>
      <c r="G1416" s="225">
        <v>6007.12</v>
      </c>
      <c r="H1416" s="221">
        <f>H1415+1</f>
        <v>1076</v>
      </c>
      <c r="I1416" s="222" t="s">
        <v>454</v>
      </c>
      <c r="J1416" s="221"/>
    </row>
    <row r="1417" spans="1:10">
      <c r="A1417" s="221">
        <v>5315</v>
      </c>
      <c r="B1417" s="221" t="s">
        <v>8650</v>
      </c>
      <c r="C1417" s="221">
        <v>5315</v>
      </c>
      <c r="D1417" s="221" t="s">
        <v>15878</v>
      </c>
      <c r="E1417" s="223">
        <v>41360</v>
      </c>
      <c r="F1417" s="224">
        <f t="shared" si="56"/>
        <v>41391</v>
      </c>
      <c r="G1417" s="225">
        <v>6007.12</v>
      </c>
      <c r="H1417" s="221">
        <f>H1416+1</f>
        <v>1077</v>
      </c>
      <c r="I1417" s="222" t="s">
        <v>454</v>
      </c>
      <c r="J1417" s="221"/>
    </row>
    <row r="1418" spans="1:10">
      <c r="A1418" s="221">
        <v>5086</v>
      </c>
      <c r="B1418" s="221" t="s">
        <v>12431</v>
      </c>
      <c r="C1418" s="221">
        <v>5086</v>
      </c>
      <c r="D1418" s="221" t="s">
        <v>15724</v>
      </c>
      <c r="E1418" s="223">
        <v>41352</v>
      </c>
      <c r="F1418" s="224">
        <f t="shared" si="56"/>
        <v>41383</v>
      </c>
      <c r="G1418" s="225">
        <v>6007.12</v>
      </c>
      <c r="H1418" s="221">
        <f>H1417+1</f>
        <v>1078</v>
      </c>
      <c r="I1418" s="222" t="s">
        <v>14050</v>
      </c>
      <c r="J1418" s="221"/>
    </row>
    <row r="1419" spans="1:10">
      <c r="A1419" s="221">
        <v>5084</v>
      </c>
      <c r="B1419" s="221" t="s">
        <v>12431</v>
      </c>
      <c r="C1419" s="221">
        <v>5084</v>
      </c>
      <c r="D1419" s="221" t="s">
        <v>15816</v>
      </c>
      <c r="E1419" s="223">
        <v>41352</v>
      </c>
      <c r="F1419" s="224">
        <f t="shared" si="56"/>
        <v>41383</v>
      </c>
      <c r="G1419" s="225">
        <v>6007.12</v>
      </c>
      <c r="H1419" s="221">
        <f>H1418</f>
        <v>1078</v>
      </c>
      <c r="I1419" s="222" t="s">
        <v>14050</v>
      </c>
      <c r="J1419" s="221"/>
    </row>
    <row r="1420" spans="1:10">
      <c r="A1420" s="221">
        <v>5081</v>
      </c>
      <c r="B1420" s="221" t="s">
        <v>12431</v>
      </c>
      <c r="C1420" s="221">
        <v>5081</v>
      </c>
      <c r="D1420" s="221" t="s">
        <v>15731</v>
      </c>
      <c r="E1420" s="223">
        <v>41351</v>
      </c>
      <c r="F1420" s="224">
        <f t="shared" si="56"/>
        <v>41382</v>
      </c>
      <c r="G1420" s="225">
        <v>6007.12</v>
      </c>
      <c r="H1420" s="221">
        <f>H1419</f>
        <v>1078</v>
      </c>
      <c r="I1420" s="222" t="s">
        <v>14050</v>
      </c>
      <c r="J1420" s="221"/>
    </row>
    <row r="1421" spans="1:10">
      <c r="A1421" s="221">
        <v>5080</v>
      </c>
      <c r="B1421" s="221" t="s">
        <v>12431</v>
      </c>
      <c r="C1421" s="221">
        <v>5080</v>
      </c>
      <c r="D1421" s="221" t="s">
        <v>15735</v>
      </c>
      <c r="E1421" s="223">
        <v>41354</v>
      </c>
      <c r="F1421" s="224">
        <f t="shared" si="56"/>
        <v>41385</v>
      </c>
      <c r="G1421" s="225">
        <v>6007.12</v>
      </c>
      <c r="H1421" s="221">
        <f>H1420</f>
        <v>1078</v>
      </c>
      <c r="I1421" s="222" t="s">
        <v>14050</v>
      </c>
      <c r="J1421" s="221"/>
    </row>
    <row r="1422" spans="1:10">
      <c r="A1422" s="221">
        <v>5077</v>
      </c>
      <c r="B1422" s="221" t="s">
        <v>12431</v>
      </c>
      <c r="C1422" s="221">
        <v>5077</v>
      </c>
      <c r="D1422" s="221" t="s">
        <v>15737</v>
      </c>
      <c r="E1422" s="223">
        <v>41348</v>
      </c>
      <c r="F1422" s="224">
        <f t="shared" si="56"/>
        <v>41379</v>
      </c>
      <c r="G1422" s="225">
        <v>6007.12</v>
      </c>
      <c r="H1422" s="221">
        <f>H1421</f>
        <v>1078</v>
      </c>
      <c r="I1422" s="222" t="s">
        <v>14050</v>
      </c>
      <c r="J1422" s="221"/>
    </row>
    <row r="1423" spans="1:10">
      <c r="A1423" s="221">
        <v>5314</v>
      </c>
      <c r="B1423" s="221" t="s">
        <v>8741</v>
      </c>
      <c r="C1423" s="221">
        <v>5314</v>
      </c>
      <c r="D1423" s="221" t="s">
        <v>15875</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15511</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15513</v>
      </c>
      <c r="E1425" s="223">
        <v>41334</v>
      </c>
      <c r="F1425" s="224">
        <f t="shared" si="56"/>
        <v>41365</v>
      </c>
      <c r="G1425" s="225">
        <v>6007.12</v>
      </c>
      <c r="H1425" s="221">
        <f>H1424</f>
        <v>1080</v>
      </c>
      <c r="I1425" s="222" t="s">
        <v>454</v>
      </c>
      <c r="J1425" s="221"/>
    </row>
    <row r="1426" spans="1:10">
      <c r="A1426" s="221">
        <v>5096</v>
      </c>
      <c r="B1426" s="221" t="s">
        <v>12406</v>
      </c>
      <c r="C1426" s="221">
        <v>5096</v>
      </c>
      <c r="D1426" s="221" t="s">
        <v>15336</v>
      </c>
      <c r="E1426" s="223">
        <v>41334</v>
      </c>
      <c r="F1426" s="224">
        <f t="shared" si="56"/>
        <v>41365</v>
      </c>
      <c r="G1426" s="225">
        <v>6007.12</v>
      </c>
      <c r="H1426" s="221">
        <f>H1425+1</f>
        <v>1081</v>
      </c>
      <c r="I1426" s="222" t="s">
        <v>14050</v>
      </c>
      <c r="J1426" s="221"/>
    </row>
    <row r="1427" spans="1:10">
      <c r="A1427" s="221">
        <v>5262</v>
      </c>
      <c r="B1427" s="221" t="s">
        <v>13013</v>
      </c>
      <c r="C1427" s="221">
        <v>5262</v>
      </c>
      <c r="D1427" s="221" t="s">
        <v>15881</v>
      </c>
      <c r="E1427" s="223">
        <v>41359</v>
      </c>
      <c r="F1427" s="224">
        <f t="shared" si="56"/>
        <v>41390</v>
      </c>
      <c r="G1427" s="225">
        <v>6007.12</v>
      </c>
      <c r="H1427" s="221">
        <f>H1426+1</f>
        <v>1082</v>
      </c>
      <c r="I1427" s="222" t="s">
        <v>454</v>
      </c>
      <c r="J1427" s="221"/>
    </row>
    <row r="1428" spans="1:10">
      <c r="A1428" s="221">
        <v>5265</v>
      </c>
      <c r="B1428" s="221" t="s">
        <v>13013</v>
      </c>
      <c r="C1428" s="221">
        <v>5265</v>
      </c>
      <c r="D1428" s="221" t="s">
        <v>15827</v>
      </c>
      <c r="E1428" s="223">
        <v>41360</v>
      </c>
      <c r="F1428" s="224">
        <f t="shared" si="56"/>
        <v>41391</v>
      </c>
      <c r="G1428" s="225">
        <v>6007.12</v>
      </c>
      <c r="H1428" s="221">
        <f>H1427</f>
        <v>1082</v>
      </c>
      <c r="I1428" s="222" t="s">
        <v>454</v>
      </c>
      <c r="J1428" s="221"/>
    </row>
    <row r="1429" spans="1:10">
      <c r="A1429" s="221">
        <v>5276</v>
      </c>
      <c r="B1429" s="221" t="s">
        <v>168</v>
      </c>
      <c r="C1429" s="221">
        <v>5276</v>
      </c>
      <c r="D1429" s="221" t="s">
        <v>15496</v>
      </c>
      <c r="E1429" s="223">
        <v>41337</v>
      </c>
      <c r="F1429" s="224">
        <f t="shared" si="56"/>
        <v>41368</v>
      </c>
      <c r="G1429" s="225">
        <v>6007.12</v>
      </c>
      <c r="H1429" s="221">
        <f>H1428+1</f>
        <v>1083</v>
      </c>
      <c r="I1429" s="222" t="s">
        <v>14050</v>
      </c>
      <c r="J1429" s="221"/>
    </row>
    <row r="1430" spans="1:10">
      <c r="A1430" s="221">
        <v>5275</v>
      </c>
      <c r="B1430" s="221" t="s">
        <v>168</v>
      </c>
      <c r="C1430" s="221">
        <v>5275</v>
      </c>
      <c r="D1430" s="221" t="s">
        <v>15499</v>
      </c>
      <c r="E1430" s="223">
        <v>41334</v>
      </c>
      <c r="F1430" s="224">
        <f t="shared" si="56"/>
        <v>41365</v>
      </c>
      <c r="G1430" s="225">
        <v>6007.12</v>
      </c>
      <c r="H1430" s="221">
        <f t="shared" ref="H1430:H1435" si="57">H1429</f>
        <v>1083</v>
      </c>
      <c r="I1430" s="222" t="s">
        <v>14050</v>
      </c>
      <c r="J1430" s="221"/>
    </row>
    <row r="1431" spans="1:10">
      <c r="A1431" s="221">
        <v>5272</v>
      </c>
      <c r="B1431" s="221" t="s">
        <v>168</v>
      </c>
      <c r="C1431" s="221">
        <v>5272</v>
      </c>
      <c r="D1431" s="221" t="s">
        <v>15420</v>
      </c>
      <c r="E1431" s="223">
        <v>41334</v>
      </c>
      <c r="F1431" s="224">
        <f t="shared" si="56"/>
        <v>41365</v>
      </c>
      <c r="G1431" s="225">
        <v>6007.12</v>
      </c>
      <c r="H1431" s="221">
        <f t="shared" si="57"/>
        <v>1083</v>
      </c>
      <c r="I1431" s="222" t="s">
        <v>14050</v>
      </c>
      <c r="J1431" s="221"/>
    </row>
    <row r="1432" spans="1:10">
      <c r="A1432" s="221">
        <v>5269</v>
      </c>
      <c r="B1432" s="221" t="s">
        <v>168</v>
      </c>
      <c r="C1432" s="221">
        <v>5269</v>
      </c>
      <c r="D1432" s="221" t="s">
        <v>15428</v>
      </c>
      <c r="E1432" s="223">
        <v>41334</v>
      </c>
      <c r="F1432" s="224">
        <f t="shared" si="56"/>
        <v>41365</v>
      </c>
      <c r="G1432" s="225">
        <v>6007.12</v>
      </c>
      <c r="H1432" s="221">
        <f t="shared" si="57"/>
        <v>1083</v>
      </c>
      <c r="I1432" s="222" t="s">
        <v>14050</v>
      </c>
      <c r="J1432" s="221"/>
    </row>
    <row r="1433" spans="1:10">
      <c r="A1433" s="221">
        <v>5267</v>
      </c>
      <c r="B1433" s="221" t="s">
        <v>168</v>
      </c>
      <c r="C1433" s="221">
        <v>5267</v>
      </c>
      <c r="D1433" s="221" t="s">
        <v>15502</v>
      </c>
      <c r="E1433" s="223">
        <v>41337</v>
      </c>
      <c r="F1433" s="224">
        <f t="shared" si="56"/>
        <v>41368</v>
      </c>
      <c r="G1433" s="225">
        <v>6007.12</v>
      </c>
      <c r="H1433" s="221">
        <f t="shared" si="57"/>
        <v>1083</v>
      </c>
      <c r="I1433" s="222" t="s">
        <v>14050</v>
      </c>
      <c r="J1433" s="221"/>
    </row>
    <row r="1434" spans="1:10">
      <c r="A1434" s="221">
        <v>5270</v>
      </c>
      <c r="B1434" s="221" t="s">
        <v>168</v>
      </c>
      <c r="C1434" s="221">
        <v>5270</v>
      </c>
      <c r="D1434" s="221" t="s">
        <v>15505</v>
      </c>
      <c r="E1434" s="223">
        <v>41337</v>
      </c>
      <c r="F1434" s="224">
        <f t="shared" si="56"/>
        <v>41368</v>
      </c>
      <c r="G1434" s="225">
        <v>6007.12</v>
      </c>
      <c r="H1434" s="221">
        <f t="shared" si="57"/>
        <v>1083</v>
      </c>
      <c r="I1434" s="222" t="s">
        <v>14050</v>
      </c>
      <c r="J1434" s="221"/>
    </row>
    <row r="1435" spans="1:10">
      <c r="A1435" s="221">
        <v>5266</v>
      </c>
      <c r="B1435" s="221" t="s">
        <v>168</v>
      </c>
      <c r="C1435" s="221">
        <v>5266</v>
      </c>
      <c r="D1435" s="221" t="s">
        <v>15508</v>
      </c>
      <c r="E1435" s="223">
        <v>41338</v>
      </c>
      <c r="F1435" s="224">
        <f t="shared" si="56"/>
        <v>41369</v>
      </c>
      <c r="G1435" s="225">
        <v>6007.12</v>
      </c>
      <c r="H1435" s="221">
        <f t="shared" si="57"/>
        <v>1083</v>
      </c>
      <c r="I1435" s="222" t="s">
        <v>14050</v>
      </c>
      <c r="J1435" s="221"/>
    </row>
    <row r="1436" spans="1:10">
      <c r="A1436" s="221">
        <v>5102</v>
      </c>
      <c r="B1436" s="221" t="s">
        <v>12317</v>
      </c>
      <c r="C1436" s="221">
        <v>5102</v>
      </c>
      <c r="D1436" s="221" t="s">
        <v>14645</v>
      </c>
      <c r="E1436" s="223">
        <v>41341</v>
      </c>
      <c r="F1436" s="224">
        <f t="shared" si="56"/>
        <v>41372</v>
      </c>
      <c r="G1436" s="225">
        <v>6007.12</v>
      </c>
      <c r="H1436" s="221">
        <f>H1435+1</f>
        <v>1084</v>
      </c>
      <c r="I1436" s="222" t="s">
        <v>14050</v>
      </c>
      <c r="J1436" s="221"/>
    </row>
    <row r="1437" spans="1:10">
      <c r="A1437" s="221">
        <v>5278</v>
      </c>
      <c r="B1437" s="221" t="s">
        <v>1695</v>
      </c>
      <c r="C1437" s="221">
        <v>5278</v>
      </c>
      <c r="D1437" s="221" t="s">
        <v>15820</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15823</v>
      </c>
      <c r="E1438" s="223">
        <v>41354</v>
      </c>
      <c r="F1438" s="224">
        <f t="shared" si="56"/>
        <v>41385</v>
      </c>
      <c r="G1438" s="225">
        <v>6007.12</v>
      </c>
      <c r="H1438" s="221">
        <f>H1437</f>
        <v>1085</v>
      </c>
      <c r="I1438" s="222" t="s">
        <v>454</v>
      </c>
      <c r="J1438" s="221"/>
    </row>
    <row r="1439" spans="1:10">
      <c r="A1439" s="221">
        <v>4649</v>
      </c>
      <c r="B1439" s="221" t="s">
        <v>8736</v>
      </c>
      <c r="C1439" s="221">
        <v>4649</v>
      </c>
      <c r="D1439" s="221" t="s">
        <v>15801</v>
      </c>
      <c r="E1439" s="223">
        <v>41360</v>
      </c>
      <c r="F1439" s="224">
        <f t="shared" si="56"/>
        <v>41391</v>
      </c>
      <c r="G1439" s="225">
        <v>6007.12</v>
      </c>
      <c r="H1439" s="221">
        <f>H1438+1</f>
        <v>1086</v>
      </c>
      <c r="I1439" s="222" t="s">
        <v>454</v>
      </c>
      <c r="J1439" s="221"/>
    </row>
    <row r="1440" spans="1:10">
      <c r="A1440" s="221">
        <v>3481</v>
      </c>
      <c r="B1440" s="221" t="s">
        <v>119</v>
      </c>
      <c r="C1440" s="221">
        <v>3481</v>
      </c>
      <c r="D1440" s="221" t="s">
        <v>15365</v>
      </c>
      <c r="E1440" s="223">
        <v>41334</v>
      </c>
      <c r="F1440" s="224">
        <f t="shared" si="56"/>
        <v>41365</v>
      </c>
      <c r="G1440" s="225">
        <v>6007.12</v>
      </c>
      <c r="H1440" s="221">
        <f>H1439+1</f>
        <v>1087</v>
      </c>
      <c r="I1440" s="222" t="s">
        <v>454</v>
      </c>
      <c r="J1440" s="221"/>
    </row>
    <row r="1441" spans="1:6">
      <c r="A1441" s="22">
        <v>2620</v>
      </c>
      <c r="B1441" s="31" t="s">
        <v>183</v>
      </c>
      <c r="C1441" s="22">
        <v>2620</v>
      </c>
      <c r="D1441" t="s">
        <v>16273</v>
      </c>
      <c r="E1441" s="46">
        <v>41376</v>
      </c>
      <c r="F1441" s="224">
        <f t="shared" si="56"/>
        <v>41407</v>
      </c>
    </row>
    <row r="1442" spans="1:6">
      <c r="A1442" s="22">
        <v>3483</v>
      </c>
      <c r="B1442" s="31" t="s">
        <v>119</v>
      </c>
      <c r="C1442" s="22">
        <v>3483</v>
      </c>
      <c r="D1442" t="s">
        <v>15481</v>
      </c>
      <c r="E1442" s="46">
        <v>41373</v>
      </c>
      <c r="F1442" s="224">
        <f t="shared" si="56"/>
        <v>41404</v>
      </c>
    </row>
    <row r="1443" spans="1:6">
      <c r="A1443" s="22">
        <v>3601</v>
      </c>
      <c r="B1443" s="11" t="s">
        <v>3265</v>
      </c>
      <c r="C1443" s="22">
        <v>3601</v>
      </c>
      <c r="D1443" t="s">
        <v>15944</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17529</v>
      </c>
      <c r="E1446" s="14">
        <v>41383</v>
      </c>
      <c r="F1446" s="224">
        <f t="shared" si="56"/>
        <v>41414</v>
      </c>
    </row>
    <row r="1447" spans="1:6">
      <c r="A1447" s="22">
        <v>3656</v>
      </c>
      <c r="B1447" s="11" t="s">
        <v>4005</v>
      </c>
      <c r="C1447" s="22">
        <v>3656</v>
      </c>
      <c r="D1447" t="s">
        <v>15895</v>
      </c>
      <c r="E1447" s="14">
        <v>41367</v>
      </c>
      <c r="F1447" s="224">
        <f t="shared" si="56"/>
        <v>41398</v>
      </c>
    </row>
    <row r="1448" spans="1:6">
      <c r="A1448" s="22">
        <v>3962</v>
      </c>
      <c r="B1448" s="31" t="s">
        <v>2572</v>
      </c>
      <c r="C1448" s="22">
        <v>3962</v>
      </c>
      <c r="D1448" t="s">
        <v>16059</v>
      </c>
      <c r="E1448" s="46">
        <v>41374</v>
      </c>
      <c r="F1448" s="224">
        <f t="shared" si="56"/>
        <v>41405</v>
      </c>
    </row>
    <row r="1449" spans="1:6">
      <c r="A1449" s="22">
        <v>4111</v>
      </c>
      <c r="B1449" s="31" t="s">
        <v>4753</v>
      </c>
      <c r="C1449" s="22">
        <v>4111</v>
      </c>
      <c r="D1449" t="s">
        <v>12601</v>
      </c>
      <c r="E1449" s="46">
        <v>41389</v>
      </c>
      <c r="F1449" s="224">
        <f t="shared" si="56"/>
        <v>41420</v>
      </c>
    </row>
    <row r="1450" spans="1:6">
      <c r="A1450" s="22">
        <v>4112</v>
      </c>
      <c r="B1450" s="31" t="s">
        <v>4753</v>
      </c>
      <c r="C1450" s="22">
        <v>4112</v>
      </c>
      <c r="D1450" t="s">
        <v>17536</v>
      </c>
      <c r="E1450" s="46">
        <v>41389</v>
      </c>
      <c r="F1450" s="224">
        <f t="shared" si="56"/>
        <v>41420</v>
      </c>
    </row>
    <row r="1451" spans="1:6">
      <c r="A1451" s="22">
        <v>4164</v>
      </c>
      <c r="B1451" s="31" t="s">
        <v>5948</v>
      </c>
      <c r="C1451" s="22">
        <v>4164</v>
      </c>
      <c r="D1451" t="s">
        <v>16282</v>
      </c>
      <c r="E1451" s="46">
        <v>41380</v>
      </c>
      <c r="F1451" s="224">
        <f t="shared" si="56"/>
        <v>41411</v>
      </c>
    </row>
    <row r="1452" spans="1:6">
      <c r="A1452" s="22">
        <v>4372</v>
      </c>
      <c r="B1452" s="11" t="s">
        <v>6895</v>
      </c>
      <c r="C1452" s="22">
        <v>4372</v>
      </c>
      <c r="D1452" t="s">
        <v>8938</v>
      </c>
      <c r="E1452" s="14">
        <v>41379</v>
      </c>
      <c r="F1452" s="224">
        <f t="shared" si="56"/>
        <v>41410</v>
      </c>
    </row>
    <row r="1453" spans="1:6">
      <c r="A1453" s="22">
        <v>4317</v>
      </c>
      <c r="B1453" s="31" t="s">
        <v>6998</v>
      </c>
      <c r="C1453" s="22">
        <v>4317</v>
      </c>
      <c r="D1453" t="s">
        <v>16284</v>
      </c>
      <c r="E1453" s="46">
        <v>41374</v>
      </c>
      <c r="F1453" s="224">
        <f t="shared" si="56"/>
        <v>41405</v>
      </c>
    </row>
    <row r="1454" spans="1:6">
      <c r="A1454" s="22">
        <v>4443</v>
      </c>
      <c r="B1454" s="11" t="s">
        <v>7242</v>
      </c>
      <c r="C1454" s="22">
        <v>4443</v>
      </c>
      <c r="D1454" t="s">
        <v>9218</v>
      </c>
      <c r="E1454" s="14">
        <v>41369</v>
      </c>
      <c r="F1454" s="224">
        <f t="shared" si="56"/>
        <v>41400</v>
      </c>
    </row>
    <row r="1455" spans="1:6">
      <c r="A1455" s="22">
        <v>4429</v>
      </c>
      <c r="B1455" s="31" t="s">
        <v>7271</v>
      </c>
      <c r="C1455" s="22">
        <v>4429</v>
      </c>
      <c r="D1455" t="s">
        <v>16285</v>
      </c>
      <c r="E1455" s="14">
        <v>41379</v>
      </c>
      <c r="F1455" s="224">
        <f t="shared" si="56"/>
        <v>41410</v>
      </c>
    </row>
    <row r="1456" spans="1:6">
      <c r="A1456" s="22">
        <v>4423</v>
      </c>
      <c r="B1456" s="11" t="s">
        <v>7271</v>
      </c>
      <c r="C1456" s="22">
        <v>4423</v>
      </c>
      <c r="D1456" t="s">
        <v>16287</v>
      </c>
      <c r="E1456" s="14">
        <v>41376</v>
      </c>
      <c r="F1456" s="224">
        <f t="shared" si="56"/>
        <v>41407</v>
      </c>
    </row>
    <row r="1457" spans="1:6">
      <c r="A1457" s="22">
        <v>4414</v>
      </c>
      <c r="B1457" s="31" t="s">
        <v>7271</v>
      </c>
      <c r="C1457" s="22">
        <v>4414</v>
      </c>
      <c r="D1457" t="s">
        <v>16290</v>
      </c>
      <c r="E1457" s="46">
        <v>41375</v>
      </c>
      <c r="F1457" s="224">
        <f t="shared" si="56"/>
        <v>41406</v>
      </c>
    </row>
    <row r="1458" spans="1:6">
      <c r="A1458" s="22">
        <v>4447</v>
      </c>
      <c r="B1458" s="11" t="s">
        <v>1895</v>
      </c>
      <c r="C1458" s="22">
        <v>4447</v>
      </c>
      <c r="D1458" t="s">
        <v>16293</v>
      </c>
      <c r="E1458" s="14">
        <v>41375</v>
      </c>
      <c r="F1458" s="224">
        <f t="shared" si="56"/>
        <v>41406</v>
      </c>
    </row>
    <row r="1459" spans="1:6">
      <c r="A1459" s="22">
        <v>4441</v>
      </c>
      <c r="B1459" s="31" t="s">
        <v>7242</v>
      </c>
      <c r="C1459" s="22">
        <v>4441</v>
      </c>
      <c r="D1459" t="s">
        <v>15951</v>
      </c>
      <c r="E1459" s="46">
        <v>41368</v>
      </c>
      <c r="F1459" s="224">
        <f t="shared" si="56"/>
        <v>41399</v>
      </c>
    </row>
    <row r="1460" spans="1:6">
      <c r="A1460" s="22">
        <v>4445</v>
      </c>
      <c r="B1460" s="31" t="s">
        <v>7501</v>
      </c>
      <c r="C1460" s="22">
        <v>4445</v>
      </c>
      <c r="D1460" t="s">
        <v>16297</v>
      </c>
      <c r="E1460" s="46">
        <v>41379</v>
      </c>
      <c r="F1460" s="224">
        <f t="shared" si="56"/>
        <v>41410</v>
      </c>
    </row>
    <row r="1461" spans="1:6">
      <c r="A1461" s="22">
        <v>4486</v>
      </c>
      <c r="B1461" s="59" t="s">
        <v>7620</v>
      </c>
      <c r="C1461" s="22">
        <v>4486</v>
      </c>
      <c r="D1461" t="s">
        <v>15955</v>
      </c>
      <c r="E1461" s="14">
        <v>41367</v>
      </c>
      <c r="F1461" s="224">
        <f t="shared" si="56"/>
        <v>41398</v>
      </c>
    </row>
    <row r="1462" spans="1:6">
      <c r="A1462" s="22">
        <v>4497</v>
      </c>
      <c r="B1462" s="59" t="s">
        <v>7689</v>
      </c>
      <c r="C1462" s="22">
        <v>4497</v>
      </c>
      <c r="D1462" t="s">
        <v>17041</v>
      </c>
      <c r="E1462" s="14">
        <v>41382</v>
      </c>
      <c r="F1462" s="224">
        <f t="shared" si="56"/>
        <v>41413</v>
      </c>
    </row>
    <row r="1463" spans="1:6">
      <c r="A1463" s="22">
        <v>4520</v>
      </c>
      <c r="B1463" s="88" t="s">
        <v>7782</v>
      </c>
      <c r="C1463" s="22">
        <v>4520</v>
      </c>
      <c r="D1463" t="s">
        <v>12650</v>
      </c>
      <c r="E1463" s="46">
        <v>41374</v>
      </c>
      <c r="F1463" s="224">
        <f t="shared" si="56"/>
        <v>41405</v>
      </c>
    </row>
    <row r="1464" spans="1:6">
      <c r="A1464" s="22">
        <v>4523</v>
      </c>
      <c r="B1464" s="31" t="s">
        <v>7501</v>
      </c>
      <c r="C1464" s="22">
        <v>4523</v>
      </c>
      <c r="D1464" t="s">
        <v>16066</v>
      </c>
      <c r="E1464" s="46">
        <v>41375</v>
      </c>
      <c r="F1464" s="224">
        <f t="shared" si="56"/>
        <v>41406</v>
      </c>
    </row>
    <row r="1465" spans="1:6">
      <c r="A1465" s="22">
        <v>4546</v>
      </c>
      <c r="B1465" s="59" t="s">
        <v>188</v>
      </c>
      <c r="C1465" s="22">
        <v>4546</v>
      </c>
      <c r="D1465" t="s">
        <v>17045</v>
      </c>
      <c r="E1465" s="14">
        <v>41381</v>
      </c>
      <c r="F1465" s="224">
        <f t="shared" si="56"/>
        <v>41412</v>
      </c>
    </row>
    <row r="1466" spans="1:6">
      <c r="A1466" s="22">
        <v>4562</v>
      </c>
      <c r="B1466" s="88" t="s">
        <v>7949</v>
      </c>
      <c r="C1466" s="22">
        <v>4562</v>
      </c>
      <c r="D1466" t="s">
        <v>15903</v>
      </c>
      <c r="E1466" s="46">
        <v>41366</v>
      </c>
      <c r="F1466" s="224">
        <f t="shared" si="56"/>
        <v>41397</v>
      </c>
    </row>
    <row r="1467" spans="1:6">
      <c r="A1467" s="22">
        <v>4635</v>
      </c>
      <c r="B1467" s="59" t="s">
        <v>8643</v>
      </c>
      <c r="C1467" s="22">
        <v>4635</v>
      </c>
      <c r="D1467" t="s">
        <v>17048</v>
      </c>
      <c r="E1467" s="14">
        <v>41381</v>
      </c>
      <c r="F1467" s="224">
        <f t="shared" si="56"/>
        <v>41412</v>
      </c>
    </row>
    <row r="1468" spans="1:6">
      <c r="A1468" s="22">
        <v>4628</v>
      </c>
      <c r="B1468" s="88" t="s">
        <v>8667</v>
      </c>
      <c r="C1468" s="22">
        <v>4628</v>
      </c>
      <c r="D1468" t="s">
        <v>15856</v>
      </c>
      <c r="E1468" s="46">
        <v>41365</v>
      </c>
      <c r="F1468" s="224">
        <f t="shared" si="56"/>
        <v>41396</v>
      </c>
    </row>
    <row r="1469" spans="1:6">
      <c r="A1469" s="22">
        <v>4651</v>
      </c>
      <c r="B1469" s="31" t="s">
        <v>6888</v>
      </c>
      <c r="C1469" s="22">
        <v>4651</v>
      </c>
      <c r="D1469" t="s">
        <v>15961</v>
      </c>
      <c r="E1469" s="46">
        <v>41369</v>
      </c>
      <c r="F1469" s="224">
        <f t="shared" si="56"/>
        <v>41400</v>
      </c>
    </row>
    <row r="1470" spans="1:6">
      <c r="A1470" s="22">
        <v>5032</v>
      </c>
      <c r="B1470" s="31" t="s">
        <v>9385</v>
      </c>
      <c r="C1470" s="22">
        <v>5032</v>
      </c>
      <c r="D1470" t="s">
        <v>17051</v>
      </c>
      <c r="E1470" s="46">
        <v>41381</v>
      </c>
      <c r="F1470" s="224">
        <f t="shared" si="56"/>
        <v>41412</v>
      </c>
    </row>
    <row r="1471" spans="1:6">
      <c r="A1471" s="22">
        <v>5045</v>
      </c>
      <c r="B1471" s="31" t="s">
        <v>9431</v>
      </c>
      <c r="C1471" s="22">
        <v>5045</v>
      </c>
      <c r="D1471" t="s">
        <v>15963</v>
      </c>
      <c r="E1471" s="46">
        <v>41369</v>
      </c>
      <c r="F1471" s="224">
        <f t="shared" si="56"/>
        <v>41400</v>
      </c>
    </row>
    <row r="1472" spans="1:6">
      <c r="A1472" s="22">
        <v>5046</v>
      </c>
      <c r="B1472" s="31" t="s">
        <v>9431</v>
      </c>
      <c r="C1472" s="22">
        <v>5046</v>
      </c>
      <c r="D1472" t="s">
        <v>16025</v>
      </c>
      <c r="E1472" s="46">
        <v>41372</v>
      </c>
      <c r="F1472" s="224">
        <f t="shared" si="56"/>
        <v>41403</v>
      </c>
    </row>
    <row r="1473" spans="1:6">
      <c r="A1473" s="22">
        <v>5047</v>
      </c>
      <c r="B1473" s="31" t="s">
        <v>9431</v>
      </c>
      <c r="C1473" s="22">
        <v>5047</v>
      </c>
      <c r="D1473" t="s">
        <v>16028</v>
      </c>
      <c r="E1473" s="46">
        <v>41372</v>
      </c>
      <c r="F1473" s="224">
        <f t="shared" si="56"/>
        <v>41403</v>
      </c>
    </row>
    <row r="1474" spans="1:6">
      <c r="A1474" s="22">
        <v>5048</v>
      </c>
      <c r="B1474" s="31" t="s">
        <v>9431</v>
      </c>
      <c r="C1474" s="22">
        <v>5048</v>
      </c>
      <c r="D1474" t="s">
        <v>15965</v>
      </c>
      <c r="E1474" s="46">
        <v>41372</v>
      </c>
      <c r="F1474" s="224">
        <f t="shared" si="56"/>
        <v>41403</v>
      </c>
    </row>
    <row r="1475" spans="1:6">
      <c r="A1475" s="22">
        <v>5050</v>
      </c>
      <c r="B1475" s="31" t="s">
        <v>9431</v>
      </c>
      <c r="C1475" s="22">
        <v>5050</v>
      </c>
      <c r="D1475" t="s">
        <v>16032</v>
      </c>
      <c r="E1475" s="46">
        <v>41372</v>
      </c>
      <c r="F1475" s="224">
        <f t="shared" si="56"/>
        <v>41403</v>
      </c>
    </row>
    <row r="1476" spans="1:6">
      <c r="A1476" s="22">
        <v>5177</v>
      </c>
      <c r="B1476" s="31" t="s">
        <v>12222</v>
      </c>
      <c r="C1476" s="22">
        <v>5177</v>
      </c>
      <c r="D1476" t="s">
        <v>15905</v>
      </c>
      <c r="E1476" s="46">
        <v>41366</v>
      </c>
      <c r="F1476" s="224">
        <f t="shared" ref="F1476:F1539" si="58">E1476+31</f>
        <v>41397</v>
      </c>
    </row>
    <row r="1477" spans="1:6">
      <c r="A1477" s="22">
        <v>5176</v>
      </c>
      <c r="B1477" s="31" t="s">
        <v>12222</v>
      </c>
      <c r="C1477" s="22">
        <v>5176</v>
      </c>
      <c r="D1477" t="s">
        <v>15861</v>
      </c>
      <c r="E1477" s="46">
        <v>41366</v>
      </c>
      <c r="F1477" s="224">
        <f t="shared" si="58"/>
        <v>41397</v>
      </c>
    </row>
    <row r="1478" spans="1:6">
      <c r="A1478" s="22">
        <v>5162</v>
      </c>
      <c r="B1478" s="11" t="s">
        <v>7994</v>
      </c>
      <c r="C1478" s="22">
        <v>5162</v>
      </c>
      <c r="D1478" t="s">
        <v>15969</v>
      </c>
      <c r="E1478" s="14">
        <v>41369</v>
      </c>
      <c r="F1478" s="224">
        <f t="shared" si="58"/>
        <v>41400</v>
      </c>
    </row>
    <row r="1479" spans="1:6">
      <c r="A1479" s="22">
        <v>5161</v>
      </c>
      <c r="B1479" s="11" t="s">
        <v>7994</v>
      </c>
      <c r="C1479" s="22">
        <v>5161</v>
      </c>
      <c r="D1479" t="s">
        <v>15908</v>
      </c>
      <c r="E1479" s="14">
        <v>41367</v>
      </c>
      <c r="F1479" s="224">
        <f t="shared" si="58"/>
        <v>41398</v>
      </c>
    </row>
    <row r="1480" spans="1:6">
      <c r="A1480" s="22">
        <v>5160</v>
      </c>
      <c r="B1480" s="11" t="s">
        <v>7994</v>
      </c>
      <c r="C1480" s="22">
        <v>5160</v>
      </c>
      <c r="D1480" t="s">
        <v>15972</v>
      </c>
      <c r="E1480" s="14">
        <v>41367</v>
      </c>
      <c r="F1480" s="224">
        <f t="shared" si="58"/>
        <v>41398</v>
      </c>
    </row>
    <row r="1481" spans="1:6">
      <c r="A1481" s="22">
        <v>5159</v>
      </c>
      <c r="B1481" s="11" t="s">
        <v>7994</v>
      </c>
      <c r="C1481" s="22">
        <v>5159</v>
      </c>
      <c r="D1481" t="s">
        <v>15864</v>
      </c>
      <c r="E1481" s="46">
        <v>41365</v>
      </c>
      <c r="F1481" s="224">
        <f t="shared" si="58"/>
        <v>41396</v>
      </c>
    </row>
    <row r="1482" spans="1:6">
      <c r="A1482" s="22">
        <v>5158</v>
      </c>
      <c r="B1482" s="31" t="s">
        <v>7994</v>
      </c>
      <c r="C1482" s="22">
        <v>5158</v>
      </c>
      <c r="D1482" t="s">
        <v>15910</v>
      </c>
      <c r="E1482" s="46">
        <v>41366</v>
      </c>
      <c r="F1482" s="224">
        <f t="shared" si="58"/>
        <v>41397</v>
      </c>
    </row>
    <row r="1483" spans="1:6">
      <c r="A1483" s="22">
        <v>5157</v>
      </c>
      <c r="B1483" s="31" t="s">
        <v>7994</v>
      </c>
      <c r="C1483" s="22">
        <v>5157</v>
      </c>
      <c r="D1483" t="s">
        <v>15867</v>
      </c>
      <c r="E1483" s="46">
        <v>41366</v>
      </c>
      <c r="F1483" s="224">
        <f t="shared" si="58"/>
        <v>41397</v>
      </c>
    </row>
    <row r="1484" spans="1:6">
      <c r="A1484" s="22">
        <v>5153</v>
      </c>
      <c r="B1484" s="31" t="s">
        <v>1102</v>
      </c>
      <c r="C1484" s="22">
        <v>5153</v>
      </c>
      <c r="D1484" t="s">
        <v>16069</v>
      </c>
      <c r="E1484" s="46">
        <v>41374</v>
      </c>
      <c r="F1484" s="224">
        <f t="shared" si="58"/>
        <v>41405</v>
      </c>
    </row>
    <row r="1485" spans="1:6">
      <c r="A1485" s="22">
        <v>5137</v>
      </c>
      <c r="B1485" s="11" t="s">
        <v>12276</v>
      </c>
      <c r="C1485" s="22">
        <v>5137</v>
      </c>
      <c r="D1485" t="s">
        <v>16036</v>
      </c>
      <c r="E1485" s="14">
        <v>41376</v>
      </c>
      <c r="F1485" s="224">
        <f t="shared" si="58"/>
        <v>41407</v>
      </c>
    </row>
    <row r="1486" spans="1:6">
      <c r="A1486" s="22">
        <v>5132</v>
      </c>
      <c r="B1486" s="31" t="s">
        <v>12299</v>
      </c>
      <c r="C1486" s="22">
        <v>5132</v>
      </c>
      <c r="D1486" t="s">
        <v>17540</v>
      </c>
      <c r="E1486" s="46">
        <v>41390</v>
      </c>
      <c r="F1486" s="224">
        <f t="shared" si="58"/>
        <v>41421</v>
      </c>
    </row>
    <row r="1487" spans="1:6">
      <c r="A1487" s="22">
        <v>5130</v>
      </c>
      <c r="B1487" s="11" t="s">
        <v>2614</v>
      </c>
      <c r="C1487" s="22">
        <v>5130</v>
      </c>
      <c r="D1487" t="s">
        <v>17055</v>
      </c>
      <c r="E1487" s="14">
        <v>41381</v>
      </c>
      <c r="F1487" s="224">
        <f t="shared" si="58"/>
        <v>41412</v>
      </c>
    </row>
    <row r="1488" spans="1:6">
      <c r="A1488" s="22">
        <v>5099</v>
      </c>
      <c r="B1488" s="31" t="s">
        <v>12400</v>
      </c>
      <c r="C1488" s="22">
        <v>5099</v>
      </c>
      <c r="D1488" t="s">
        <v>17058</v>
      </c>
      <c r="E1488" s="14">
        <v>41383</v>
      </c>
      <c r="F1488" s="224">
        <f t="shared" si="58"/>
        <v>41414</v>
      </c>
    </row>
    <row r="1489" spans="1:6">
      <c r="A1489" s="22">
        <v>5076</v>
      </c>
      <c r="B1489" s="31" t="s">
        <v>1646</v>
      </c>
      <c r="C1489" s="22">
        <v>5076</v>
      </c>
      <c r="D1489" t="s">
        <v>15914</v>
      </c>
      <c r="E1489" s="46">
        <v>41366</v>
      </c>
      <c r="F1489" s="224">
        <f t="shared" si="58"/>
        <v>41397</v>
      </c>
    </row>
    <row r="1490" spans="1:6">
      <c r="A1490" s="22">
        <v>5075</v>
      </c>
      <c r="B1490" s="31" t="s">
        <v>1646</v>
      </c>
      <c r="C1490" s="22">
        <v>5075</v>
      </c>
      <c r="D1490" t="s">
        <v>15979</v>
      </c>
      <c r="E1490" s="46">
        <v>41367</v>
      </c>
      <c r="F1490" s="224">
        <f t="shared" si="58"/>
        <v>41398</v>
      </c>
    </row>
    <row r="1491" spans="1:6">
      <c r="A1491" s="22">
        <v>5074</v>
      </c>
      <c r="B1491" s="31" t="s">
        <v>12453</v>
      </c>
      <c r="C1491" s="22">
        <v>5074</v>
      </c>
      <c r="D1491" t="s">
        <v>15983</v>
      </c>
      <c r="E1491" s="46">
        <v>41368</v>
      </c>
      <c r="F1491" s="224">
        <f t="shared" si="58"/>
        <v>41399</v>
      </c>
    </row>
    <row r="1492" spans="1:6">
      <c r="A1492" s="22">
        <v>5073</v>
      </c>
      <c r="B1492" s="31" t="s">
        <v>12453</v>
      </c>
      <c r="C1492" s="22">
        <v>5073</v>
      </c>
      <c r="D1492" t="s">
        <v>15869</v>
      </c>
      <c r="E1492" s="46">
        <v>41369</v>
      </c>
      <c r="F1492" s="224">
        <f t="shared" si="58"/>
        <v>41400</v>
      </c>
    </row>
    <row r="1493" spans="1:6">
      <c r="A1493" s="22">
        <v>5072</v>
      </c>
      <c r="B1493" s="31" t="s">
        <v>12453</v>
      </c>
      <c r="C1493" s="22">
        <v>5072</v>
      </c>
      <c r="D1493" t="s">
        <v>15871</v>
      </c>
      <c r="E1493" s="46">
        <v>41365</v>
      </c>
      <c r="F1493" s="224">
        <f t="shared" si="58"/>
        <v>41396</v>
      </c>
    </row>
    <row r="1494" spans="1:6">
      <c r="A1494" s="22">
        <v>5071</v>
      </c>
      <c r="B1494" s="31" t="s">
        <v>12453</v>
      </c>
      <c r="C1494" s="22">
        <v>5071</v>
      </c>
      <c r="D1494" t="s">
        <v>15988</v>
      </c>
      <c r="E1494" s="46">
        <v>41367</v>
      </c>
      <c r="F1494" s="224">
        <f t="shared" si="58"/>
        <v>41398</v>
      </c>
    </row>
    <row r="1495" spans="1:6">
      <c r="A1495" s="22">
        <v>5070</v>
      </c>
      <c r="B1495" s="31" t="s">
        <v>12453</v>
      </c>
      <c r="C1495" s="22">
        <v>5070</v>
      </c>
      <c r="D1495" t="s">
        <v>15992</v>
      </c>
      <c r="E1495" s="46">
        <v>41368</v>
      </c>
      <c r="F1495" s="224">
        <f t="shared" si="58"/>
        <v>41399</v>
      </c>
    </row>
    <row r="1496" spans="1:6">
      <c r="A1496" s="22">
        <v>5069</v>
      </c>
      <c r="B1496" s="31" t="s">
        <v>12453</v>
      </c>
      <c r="C1496" s="22">
        <v>5069</v>
      </c>
      <c r="D1496" t="s">
        <v>15996</v>
      </c>
      <c r="E1496" s="46">
        <v>41368</v>
      </c>
      <c r="F1496" s="224">
        <f t="shared" si="58"/>
        <v>41399</v>
      </c>
    </row>
    <row r="1497" spans="1:6">
      <c r="A1497" s="22">
        <v>5308</v>
      </c>
      <c r="B1497" s="11" t="s">
        <v>12888</v>
      </c>
      <c r="C1497" s="22">
        <v>5308</v>
      </c>
      <c r="D1497" t="s">
        <v>15999</v>
      </c>
      <c r="E1497" s="14">
        <v>41368</v>
      </c>
      <c r="F1497" s="224">
        <f t="shared" si="58"/>
        <v>41399</v>
      </c>
    </row>
    <row r="1498" spans="1:6">
      <c r="A1498" s="22">
        <v>5307</v>
      </c>
      <c r="B1498" s="11" t="s">
        <v>12888</v>
      </c>
      <c r="C1498" s="22">
        <v>5307</v>
      </c>
      <c r="D1498" t="s">
        <v>15916</v>
      </c>
      <c r="E1498" s="14">
        <v>41367</v>
      </c>
      <c r="F1498" s="224">
        <f t="shared" si="58"/>
        <v>41398</v>
      </c>
    </row>
    <row r="1499" spans="1:6">
      <c r="A1499" s="22">
        <v>5306</v>
      </c>
      <c r="B1499" s="11" t="s">
        <v>12888</v>
      </c>
      <c r="C1499" s="22">
        <v>5306</v>
      </c>
      <c r="D1499" t="s">
        <v>16004</v>
      </c>
      <c r="E1499" s="14">
        <v>41372</v>
      </c>
      <c r="F1499" s="224">
        <f t="shared" si="58"/>
        <v>41403</v>
      </c>
    </row>
    <row r="1500" spans="1:6">
      <c r="A1500" s="22">
        <v>5305</v>
      </c>
      <c r="B1500" s="31" t="s">
        <v>12888</v>
      </c>
      <c r="C1500" s="22">
        <v>5305</v>
      </c>
      <c r="D1500" t="s">
        <v>15918</v>
      </c>
      <c r="E1500" s="46">
        <v>41366</v>
      </c>
      <c r="F1500" s="224">
        <f t="shared" si="58"/>
        <v>41397</v>
      </c>
    </row>
    <row r="1501" spans="1:6">
      <c r="A1501" s="22">
        <v>5304</v>
      </c>
      <c r="B1501" s="11" t="s">
        <v>12888</v>
      </c>
      <c r="C1501" s="22">
        <v>5304</v>
      </c>
      <c r="D1501" t="s">
        <v>15922</v>
      </c>
      <c r="E1501" s="46">
        <v>41366</v>
      </c>
      <c r="F1501" s="224">
        <f t="shared" si="58"/>
        <v>41397</v>
      </c>
    </row>
    <row r="1502" spans="1:6">
      <c r="A1502" s="22">
        <v>5303</v>
      </c>
      <c r="B1502" s="11" t="s">
        <v>12888</v>
      </c>
      <c r="C1502" s="22">
        <v>5303</v>
      </c>
      <c r="D1502" t="s">
        <v>16009</v>
      </c>
      <c r="E1502" s="14">
        <v>41367</v>
      </c>
      <c r="F1502" s="224">
        <f t="shared" si="58"/>
        <v>41398</v>
      </c>
    </row>
    <row r="1503" spans="1:6">
      <c r="A1503" s="22">
        <v>5302</v>
      </c>
      <c r="B1503" s="11" t="s">
        <v>12888</v>
      </c>
      <c r="C1503" s="22">
        <v>5302</v>
      </c>
      <c r="D1503" t="s">
        <v>15924</v>
      </c>
      <c r="E1503" s="14">
        <v>41367</v>
      </c>
      <c r="F1503" s="224">
        <f t="shared" si="58"/>
        <v>41398</v>
      </c>
    </row>
    <row r="1504" spans="1:6">
      <c r="A1504" s="22">
        <v>5280</v>
      </c>
      <c r="B1504" s="31" t="s">
        <v>1695</v>
      </c>
      <c r="C1504" s="22">
        <v>5280</v>
      </c>
      <c r="D1504" t="s">
        <v>16073</v>
      </c>
      <c r="E1504" s="46">
        <v>41376</v>
      </c>
      <c r="F1504" s="224">
        <f t="shared" si="58"/>
        <v>41407</v>
      </c>
    </row>
    <row r="1505" spans="1:6">
      <c r="A1505" s="22">
        <v>5279</v>
      </c>
      <c r="B1505" s="31" t="s">
        <v>1695</v>
      </c>
      <c r="C1505" s="22">
        <v>5279</v>
      </c>
      <c r="D1505" t="s">
        <v>16304</v>
      </c>
      <c r="E1505" s="46">
        <v>41376</v>
      </c>
      <c r="F1505" s="224">
        <f t="shared" si="58"/>
        <v>41407</v>
      </c>
    </row>
    <row r="1506" spans="1:6">
      <c r="A1506" s="22">
        <v>5281</v>
      </c>
      <c r="B1506" s="31" t="s">
        <v>1695</v>
      </c>
      <c r="C1506" s="22">
        <v>5281</v>
      </c>
      <c r="D1506" t="s">
        <v>16307</v>
      </c>
      <c r="E1506" s="46">
        <v>41379</v>
      </c>
      <c r="F1506" s="224">
        <f t="shared" si="58"/>
        <v>41410</v>
      </c>
    </row>
    <row r="1507" spans="1:6">
      <c r="A1507" s="22">
        <v>5282</v>
      </c>
      <c r="B1507" s="31" t="s">
        <v>1695</v>
      </c>
      <c r="C1507" s="22">
        <v>5282</v>
      </c>
      <c r="D1507" t="s">
        <v>16309</v>
      </c>
      <c r="E1507" s="46">
        <v>41375</v>
      </c>
      <c r="F1507" s="224">
        <f t="shared" si="58"/>
        <v>41406</v>
      </c>
    </row>
    <row r="1508" spans="1:6">
      <c r="A1508" s="22">
        <v>5263</v>
      </c>
      <c r="B1508" s="31" t="s">
        <v>13013</v>
      </c>
      <c r="C1508" s="22">
        <v>5263</v>
      </c>
      <c r="D1508" t="s">
        <v>17612</v>
      </c>
      <c r="E1508" s="47">
        <v>41394</v>
      </c>
      <c r="F1508" s="224">
        <f t="shared" si="58"/>
        <v>41425</v>
      </c>
    </row>
    <row r="1509" spans="1:6">
      <c r="A1509" s="22">
        <v>5264</v>
      </c>
      <c r="B1509" s="31" t="s">
        <v>13013</v>
      </c>
      <c r="C1509" s="22">
        <v>5264</v>
      </c>
      <c r="D1509" t="s">
        <v>17614</v>
      </c>
      <c r="E1509" s="47">
        <v>41394</v>
      </c>
      <c r="F1509" s="224">
        <f t="shared" si="58"/>
        <v>41425</v>
      </c>
    </row>
    <row r="1510" spans="1:6">
      <c r="A1510" s="22">
        <v>5256</v>
      </c>
      <c r="B1510" s="11" t="s">
        <v>13043</v>
      </c>
      <c r="C1510" s="22">
        <v>5256</v>
      </c>
      <c r="D1510" t="s">
        <v>15926</v>
      </c>
      <c r="E1510" s="46">
        <v>41366</v>
      </c>
      <c r="F1510" s="224">
        <f t="shared" si="58"/>
        <v>41397</v>
      </c>
    </row>
    <row r="1511" spans="1:6">
      <c r="A1511" s="22">
        <v>5257</v>
      </c>
      <c r="B1511" s="31" t="s">
        <v>13043</v>
      </c>
      <c r="C1511" s="22">
        <v>5257</v>
      </c>
      <c r="D1511" t="s">
        <v>15929</v>
      </c>
      <c r="E1511" s="46">
        <v>41368</v>
      </c>
      <c r="F1511" s="224">
        <f t="shared" si="58"/>
        <v>41399</v>
      </c>
    </row>
    <row r="1512" spans="1:6">
      <c r="A1512" s="22">
        <v>5210</v>
      </c>
      <c r="B1512" s="31" t="s">
        <v>3085</v>
      </c>
      <c r="C1512" s="22">
        <v>5210</v>
      </c>
      <c r="D1512" t="s">
        <v>17616</v>
      </c>
      <c r="E1512" s="46">
        <v>41389</v>
      </c>
      <c r="F1512" s="224">
        <f t="shared" si="58"/>
        <v>41420</v>
      </c>
    </row>
    <row r="1513" spans="1:6">
      <c r="A1513" s="22">
        <v>5203</v>
      </c>
      <c r="B1513" s="11" t="s">
        <v>8318</v>
      </c>
      <c r="C1513" s="22">
        <v>5203</v>
      </c>
      <c r="D1513" t="s">
        <v>17544</v>
      </c>
      <c r="E1513" s="14">
        <v>41387</v>
      </c>
      <c r="F1513" s="224">
        <f t="shared" si="58"/>
        <v>41418</v>
      </c>
    </row>
    <row r="1514" spans="1:6">
      <c r="A1514" s="22">
        <v>5128</v>
      </c>
      <c r="B1514" s="31" t="s">
        <v>13455</v>
      </c>
      <c r="C1514" s="22">
        <v>5128</v>
      </c>
      <c r="D1514" t="s">
        <v>17666</v>
      </c>
      <c r="E1514" s="47">
        <v>41393</v>
      </c>
      <c r="F1514" s="224">
        <f t="shared" si="58"/>
        <v>41424</v>
      </c>
    </row>
    <row r="1515" spans="1:6">
      <c r="A1515" s="22">
        <v>6539</v>
      </c>
      <c r="B1515" s="11" t="s">
        <v>13746</v>
      </c>
      <c r="C1515" s="22">
        <v>6539</v>
      </c>
      <c r="D1515" t="s">
        <v>17547</v>
      </c>
      <c r="E1515" s="19">
        <v>41386</v>
      </c>
      <c r="F1515" s="224">
        <f t="shared" si="58"/>
        <v>41417</v>
      </c>
    </row>
    <row r="1516" spans="1:6">
      <c r="A1516" s="22">
        <v>6544</v>
      </c>
      <c r="B1516" s="11" t="s">
        <v>13866</v>
      </c>
      <c r="C1516" s="22">
        <v>6544</v>
      </c>
      <c r="D1516" t="s">
        <v>17062</v>
      </c>
      <c r="E1516" s="19">
        <v>41382</v>
      </c>
      <c r="F1516" s="224">
        <f t="shared" si="58"/>
        <v>41413</v>
      </c>
    </row>
    <row r="1517" spans="1:6">
      <c r="A1517" s="22">
        <v>6356</v>
      </c>
      <c r="B1517" s="31" t="s">
        <v>13671</v>
      </c>
      <c r="C1517" s="22">
        <v>6356</v>
      </c>
      <c r="D1517" t="s">
        <v>17067</v>
      </c>
      <c r="E1517" s="19">
        <v>41386</v>
      </c>
      <c r="F1517" s="224">
        <f t="shared" si="58"/>
        <v>41417</v>
      </c>
    </row>
    <row r="1518" spans="1:6">
      <c r="A1518" s="22">
        <v>6354</v>
      </c>
      <c r="B1518" s="11" t="s">
        <v>13671</v>
      </c>
      <c r="C1518" s="22">
        <v>6354</v>
      </c>
      <c r="D1518" t="s">
        <v>17551</v>
      </c>
      <c r="E1518" s="19">
        <v>41383</v>
      </c>
      <c r="F1518" s="224">
        <f t="shared" si="58"/>
        <v>41414</v>
      </c>
    </row>
    <row r="1519" spans="1:6">
      <c r="A1519" s="22">
        <v>6353</v>
      </c>
      <c r="B1519" s="31" t="s">
        <v>13671</v>
      </c>
      <c r="C1519" s="22">
        <v>6353</v>
      </c>
      <c r="D1519" t="s">
        <v>17553</v>
      </c>
      <c r="E1519" s="19">
        <v>41386</v>
      </c>
      <c r="F1519" s="224">
        <f t="shared" si="58"/>
        <v>41417</v>
      </c>
    </row>
    <row r="1520" spans="1:6">
      <c r="A1520" s="22">
        <v>6347</v>
      </c>
      <c r="B1520" s="31" t="s">
        <v>13669</v>
      </c>
      <c r="C1520" s="22">
        <v>6347</v>
      </c>
      <c r="D1520" t="s">
        <v>17619</v>
      </c>
      <c r="E1520" s="47">
        <v>41388</v>
      </c>
      <c r="F1520" s="224">
        <f t="shared" si="58"/>
        <v>41419</v>
      </c>
    </row>
    <row r="1521" spans="1:6">
      <c r="A1521" s="22">
        <v>6345</v>
      </c>
      <c r="B1521" s="11" t="s">
        <v>13669</v>
      </c>
      <c r="C1521" s="22">
        <v>6345</v>
      </c>
      <c r="D1521" t="s">
        <v>17622</v>
      </c>
      <c r="E1521" s="46">
        <v>41389</v>
      </c>
      <c r="F1521" s="224">
        <f t="shared" si="58"/>
        <v>41420</v>
      </c>
    </row>
    <row r="1522" spans="1:6">
      <c r="A1522" s="22">
        <v>6344</v>
      </c>
      <c r="B1522" s="11" t="s">
        <v>13669</v>
      </c>
      <c r="C1522" s="22">
        <v>6344</v>
      </c>
      <c r="D1522" t="s">
        <v>17625</v>
      </c>
      <c r="E1522" s="19">
        <v>41389</v>
      </c>
      <c r="F1522" s="224">
        <f t="shared" si="58"/>
        <v>41420</v>
      </c>
    </row>
    <row r="1523" spans="1:6">
      <c r="A1523" s="22">
        <v>6343</v>
      </c>
      <c r="B1523" s="11" t="s">
        <v>13669</v>
      </c>
      <c r="C1523" s="22">
        <v>6343</v>
      </c>
      <c r="D1523" t="s">
        <v>17627</v>
      </c>
      <c r="E1523" s="19">
        <v>41389</v>
      </c>
      <c r="F1523" s="224">
        <f t="shared" si="58"/>
        <v>41420</v>
      </c>
    </row>
    <row r="1524" spans="1:6">
      <c r="A1524" s="22">
        <v>6341</v>
      </c>
      <c r="B1524" s="11" t="s">
        <v>13669</v>
      </c>
      <c r="C1524" s="22">
        <v>6341</v>
      </c>
      <c r="D1524" t="s">
        <v>17630</v>
      </c>
      <c r="E1524" s="19">
        <v>41389</v>
      </c>
      <c r="F1524" s="224">
        <f t="shared" si="58"/>
        <v>41420</v>
      </c>
    </row>
    <row r="1525" spans="1:6">
      <c r="A1525" s="22">
        <v>6357</v>
      </c>
      <c r="B1525" s="31" t="s">
        <v>13685</v>
      </c>
      <c r="C1525" s="22">
        <v>6357</v>
      </c>
      <c r="D1525" t="s">
        <v>17633</v>
      </c>
      <c r="E1525" s="47">
        <v>41389</v>
      </c>
      <c r="F1525" s="224">
        <f t="shared" si="58"/>
        <v>41420</v>
      </c>
    </row>
    <row r="1526" spans="1:6">
      <c r="A1526" s="22">
        <v>6359</v>
      </c>
      <c r="B1526" s="11" t="s">
        <v>13685</v>
      </c>
      <c r="C1526" s="22">
        <v>6359</v>
      </c>
      <c r="D1526" t="s">
        <v>17636</v>
      </c>
      <c r="E1526" s="19">
        <v>41388</v>
      </c>
      <c r="F1526" s="224">
        <f t="shared" si="58"/>
        <v>41419</v>
      </c>
    </row>
    <row r="1527" spans="1:6">
      <c r="A1527" s="22">
        <v>6319</v>
      </c>
      <c r="B1527" s="31" t="s">
        <v>13660</v>
      </c>
      <c r="C1527" s="22">
        <v>6319</v>
      </c>
      <c r="D1527" t="s">
        <v>17556</v>
      </c>
      <c r="E1527" s="19">
        <v>41386</v>
      </c>
      <c r="F1527" s="224">
        <f t="shared" si="58"/>
        <v>41417</v>
      </c>
    </row>
    <row r="1528" spans="1:6">
      <c r="A1528" s="22">
        <v>6320</v>
      </c>
      <c r="B1528" s="31" t="s">
        <v>13660</v>
      </c>
      <c r="C1528" s="22">
        <v>6320</v>
      </c>
      <c r="D1528" t="s">
        <v>17559</v>
      </c>
      <c r="E1528" s="19">
        <v>41386</v>
      </c>
      <c r="F1528" s="224">
        <f t="shared" si="58"/>
        <v>41417</v>
      </c>
    </row>
    <row r="1529" spans="1:6">
      <c r="A1529" s="22">
        <v>6324</v>
      </c>
      <c r="B1529" s="31" t="s">
        <v>13660</v>
      </c>
      <c r="C1529" s="22">
        <v>6324</v>
      </c>
      <c r="D1529" t="s">
        <v>17561</v>
      </c>
      <c r="E1529" s="14">
        <v>41383</v>
      </c>
      <c r="F1529" s="224">
        <f t="shared" si="58"/>
        <v>41414</v>
      </c>
    </row>
    <row r="1530" spans="1:6">
      <c r="A1530" s="22">
        <v>5928</v>
      </c>
      <c r="B1530" s="31" t="s">
        <v>13674</v>
      </c>
      <c r="C1530" s="22">
        <v>5928</v>
      </c>
      <c r="D1530" t="s">
        <v>17672</v>
      </c>
      <c r="E1530" s="47">
        <v>41394</v>
      </c>
      <c r="F1530" s="224">
        <f t="shared" si="58"/>
        <v>41425</v>
      </c>
    </row>
    <row r="1531" spans="1:6">
      <c r="A1531" s="22">
        <v>5927</v>
      </c>
      <c r="B1531" s="31" t="s">
        <v>13674</v>
      </c>
      <c r="C1531" s="22">
        <v>5927</v>
      </c>
      <c r="D1531" t="s">
        <v>17713</v>
      </c>
      <c r="E1531" s="47">
        <v>41394</v>
      </c>
      <c r="F1531" s="224">
        <f t="shared" si="58"/>
        <v>41425</v>
      </c>
    </row>
    <row r="1532" spans="1:6">
      <c r="A1532" s="22">
        <v>5926</v>
      </c>
      <c r="B1532" s="31" t="s">
        <v>13674</v>
      </c>
      <c r="C1532" s="22">
        <v>5926</v>
      </c>
      <c r="D1532" t="s">
        <v>17716</v>
      </c>
      <c r="E1532" s="47">
        <v>41394</v>
      </c>
      <c r="F1532" s="224">
        <f t="shared" si="58"/>
        <v>41425</v>
      </c>
    </row>
    <row r="1533" spans="1:6">
      <c r="A1533" s="22">
        <v>5897</v>
      </c>
      <c r="B1533" s="11" t="s">
        <v>163</v>
      </c>
      <c r="C1533" s="22">
        <v>5897</v>
      </c>
      <c r="D1533" t="s">
        <v>17724</v>
      </c>
      <c r="E1533" s="47">
        <v>41394</v>
      </c>
      <c r="F1533" s="224">
        <f t="shared" si="58"/>
        <v>41425</v>
      </c>
    </row>
    <row r="1534" spans="1:6">
      <c r="A1534" s="22">
        <v>5896</v>
      </c>
      <c r="B1534" s="31" t="s">
        <v>163</v>
      </c>
      <c r="C1534" s="22">
        <v>5896</v>
      </c>
      <c r="D1534" t="s">
        <v>17674</v>
      </c>
      <c r="E1534" s="47">
        <v>41394</v>
      </c>
      <c r="F1534" s="224">
        <f t="shared" si="58"/>
        <v>41425</v>
      </c>
    </row>
    <row r="1535" spans="1:6">
      <c r="A1535" s="22">
        <v>5892</v>
      </c>
      <c r="B1535" s="31" t="s">
        <v>163</v>
      </c>
      <c r="C1535" s="22">
        <v>5892</v>
      </c>
      <c r="D1535" t="s">
        <v>17676</v>
      </c>
      <c r="E1535" s="47">
        <v>41394</v>
      </c>
      <c r="F1535" s="224">
        <f t="shared" si="58"/>
        <v>41425</v>
      </c>
    </row>
    <row r="1536" spans="1:6">
      <c r="A1536" s="22">
        <v>5848</v>
      </c>
      <c r="B1536" s="11" t="s">
        <v>13696</v>
      </c>
      <c r="C1536" s="22">
        <v>5848</v>
      </c>
      <c r="D1536" t="s">
        <v>17639</v>
      </c>
      <c r="E1536" s="19">
        <v>41388</v>
      </c>
      <c r="F1536" s="224">
        <f t="shared" si="58"/>
        <v>41419</v>
      </c>
    </row>
    <row r="1537" spans="1:6">
      <c r="A1537" s="22">
        <v>5849</v>
      </c>
      <c r="B1537" s="31" t="s">
        <v>13696</v>
      </c>
      <c r="C1537" s="22">
        <v>5849</v>
      </c>
      <c r="D1537" t="s">
        <v>17565</v>
      </c>
      <c r="E1537" s="47">
        <v>41387</v>
      </c>
      <c r="F1537" s="224">
        <f t="shared" si="58"/>
        <v>41418</v>
      </c>
    </row>
    <row r="1538" spans="1:6">
      <c r="A1538" s="22">
        <v>5850</v>
      </c>
      <c r="B1538" s="11" t="s">
        <v>13696</v>
      </c>
      <c r="C1538" s="22">
        <v>5850</v>
      </c>
      <c r="D1538" t="s">
        <v>17642</v>
      </c>
      <c r="E1538" s="19">
        <v>41388</v>
      </c>
      <c r="F1538" s="224">
        <f t="shared" si="58"/>
        <v>41419</v>
      </c>
    </row>
    <row r="1539" spans="1:6">
      <c r="A1539" s="22">
        <v>5412</v>
      </c>
      <c r="B1539" s="31" t="s">
        <v>9021</v>
      </c>
      <c r="C1539" s="22">
        <v>5412</v>
      </c>
      <c r="D1539" t="s">
        <v>17568</v>
      </c>
      <c r="E1539" s="19">
        <v>41386</v>
      </c>
      <c r="F1539" s="224">
        <f t="shared" si="58"/>
        <v>41417</v>
      </c>
    </row>
    <row r="1540" spans="1:6">
      <c r="A1540" s="22">
        <v>5411</v>
      </c>
      <c r="B1540" s="11" t="s">
        <v>9021</v>
      </c>
      <c r="C1540" s="22">
        <v>5411</v>
      </c>
      <c r="D1540" t="s">
        <v>17571</v>
      </c>
      <c r="E1540" s="19">
        <v>41387</v>
      </c>
      <c r="F1540" s="224">
        <f t="shared" ref="F1540:F1603" si="59">E1540+31</f>
        <v>41418</v>
      </c>
    </row>
    <row r="1541" spans="1:6">
      <c r="A1541" s="22">
        <v>5410</v>
      </c>
      <c r="B1541" s="11" t="s">
        <v>9021</v>
      </c>
      <c r="C1541" s="22">
        <v>5410</v>
      </c>
      <c r="D1541" t="s">
        <v>17574</v>
      </c>
      <c r="E1541" s="19">
        <v>41388</v>
      </c>
      <c r="F1541" s="224">
        <f t="shared" si="59"/>
        <v>41419</v>
      </c>
    </row>
    <row r="1542" spans="1:6">
      <c r="A1542" s="22">
        <v>5407</v>
      </c>
      <c r="B1542" s="31" t="s">
        <v>9021</v>
      </c>
      <c r="C1542" s="22">
        <v>5407</v>
      </c>
      <c r="D1542" t="s">
        <v>17578</v>
      </c>
      <c r="E1542" s="19">
        <v>41386</v>
      </c>
      <c r="F1542" s="224">
        <f t="shared" si="59"/>
        <v>41417</v>
      </c>
    </row>
    <row r="1543" spans="1:6">
      <c r="A1543" s="22">
        <v>5409</v>
      </c>
      <c r="B1543" s="11" t="s">
        <v>9021</v>
      </c>
      <c r="C1543" s="22">
        <v>5409</v>
      </c>
      <c r="D1543" t="s">
        <v>17580</v>
      </c>
      <c r="E1543" s="19">
        <v>41387</v>
      </c>
      <c r="F1543" s="224">
        <f t="shared" si="59"/>
        <v>41418</v>
      </c>
    </row>
    <row r="1544" spans="1:6">
      <c r="A1544" s="22">
        <v>5444</v>
      </c>
      <c r="B1544" s="31" t="s">
        <v>13722</v>
      </c>
      <c r="C1544" s="22">
        <v>5444</v>
      </c>
      <c r="D1544" t="s">
        <v>17735</v>
      </c>
      <c r="E1544" s="47">
        <v>41394</v>
      </c>
      <c r="F1544" s="224">
        <f t="shared" si="59"/>
        <v>41425</v>
      </c>
    </row>
    <row r="1545" spans="1:6">
      <c r="A1545" s="22">
        <v>5505</v>
      </c>
      <c r="B1545" s="31" t="s">
        <v>13724</v>
      </c>
      <c r="C1545" s="22">
        <v>5505</v>
      </c>
      <c r="D1545" t="s">
        <v>17740</v>
      </c>
      <c r="E1545" s="47">
        <v>41394</v>
      </c>
      <c r="F1545" s="224">
        <f t="shared" si="59"/>
        <v>41425</v>
      </c>
    </row>
    <row r="1546" spans="1:6">
      <c r="A1546" s="22">
        <v>5669</v>
      </c>
      <c r="B1546" s="31" t="s">
        <v>13785</v>
      </c>
      <c r="C1546" s="22">
        <v>5669</v>
      </c>
      <c r="D1546" t="s">
        <v>17680</v>
      </c>
      <c r="E1546" s="47">
        <v>41394</v>
      </c>
      <c r="F1546" s="224">
        <f t="shared" si="59"/>
        <v>41425</v>
      </c>
    </row>
    <row r="1547" spans="1:6">
      <c r="A1547" s="22">
        <v>5670</v>
      </c>
      <c r="B1547" s="31" t="s">
        <v>13785</v>
      </c>
      <c r="C1547" s="22">
        <v>5670</v>
      </c>
      <c r="D1547" t="s">
        <v>17746</v>
      </c>
      <c r="E1547" s="47">
        <v>41394</v>
      </c>
      <c r="F1547" s="224">
        <f t="shared" si="59"/>
        <v>41425</v>
      </c>
    </row>
    <row r="1548" spans="1:6">
      <c r="A1548" s="22">
        <v>5671</v>
      </c>
      <c r="B1548" s="31" t="s">
        <v>13785</v>
      </c>
      <c r="C1548" s="22">
        <v>5671</v>
      </c>
      <c r="D1548" t="s">
        <v>17749</v>
      </c>
      <c r="E1548" s="47">
        <v>41394</v>
      </c>
      <c r="F1548" s="224">
        <f t="shared" si="59"/>
        <v>41425</v>
      </c>
    </row>
    <row r="1549" spans="1:6">
      <c r="A1549" s="22">
        <v>5675</v>
      </c>
      <c r="B1549" s="31" t="s">
        <v>13785</v>
      </c>
      <c r="C1549" s="22">
        <v>5675</v>
      </c>
      <c r="D1549" t="s">
        <v>17752</v>
      </c>
      <c r="E1549" s="47">
        <v>41394</v>
      </c>
      <c r="F1549" s="224">
        <f t="shared" si="59"/>
        <v>41425</v>
      </c>
    </row>
    <row r="1550" spans="1:6">
      <c r="A1550" s="22">
        <v>5703</v>
      </c>
      <c r="B1550" s="31" t="s">
        <v>13785</v>
      </c>
      <c r="C1550" s="22">
        <v>5703</v>
      </c>
      <c r="D1550" t="s">
        <v>17758</v>
      </c>
      <c r="E1550" s="47">
        <v>41394</v>
      </c>
      <c r="F1550" s="224">
        <f t="shared" si="59"/>
        <v>41425</v>
      </c>
    </row>
    <row r="1551" spans="1:6">
      <c r="A1551" s="22">
        <v>5822</v>
      </c>
      <c r="B1551" s="31" t="s">
        <v>1866</v>
      </c>
      <c r="C1551" s="22">
        <v>5822</v>
      </c>
      <c r="D1551" t="s">
        <v>17683</v>
      </c>
      <c r="E1551" s="47">
        <v>41390</v>
      </c>
      <c r="F1551" s="224">
        <f t="shared" si="59"/>
        <v>41421</v>
      </c>
    </row>
    <row r="1552" spans="1:6">
      <c r="A1552" s="22">
        <v>6718</v>
      </c>
      <c r="B1552" s="31" t="s">
        <v>167</v>
      </c>
      <c r="C1552" s="22">
        <v>6718</v>
      </c>
      <c r="D1552" t="s">
        <v>17584</v>
      </c>
      <c r="E1552" s="19">
        <v>41388</v>
      </c>
      <c r="F1552" s="224">
        <f t="shared" si="59"/>
        <v>41419</v>
      </c>
    </row>
    <row r="1553" spans="1:6">
      <c r="A1553" s="22">
        <v>6706</v>
      </c>
      <c r="B1553" s="31" t="s">
        <v>167</v>
      </c>
      <c r="C1553" s="22">
        <v>6706</v>
      </c>
      <c r="D1553" t="s">
        <v>17686</v>
      </c>
      <c r="E1553" s="47">
        <v>41393</v>
      </c>
      <c r="F1553" s="224">
        <f t="shared" si="59"/>
        <v>41424</v>
      </c>
    </row>
    <row r="1554" spans="1:6">
      <c r="A1554" s="22">
        <v>6700</v>
      </c>
      <c r="B1554" s="31" t="s">
        <v>167</v>
      </c>
      <c r="C1554" s="22">
        <v>6700</v>
      </c>
      <c r="D1554" t="s">
        <v>17646</v>
      </c>
      <c r="E1554" s="46">
        <v>41389</v>
      </c>
      <c r="F1554" s="224">
        <f t="shared" si="59"/>
        <v>41420</v>
      </c>
    </row>
    <row r="1555" spans="1:6">
      <c r="A1555" s="22">
        <v>6703</v>
      </c>
      <c r="B1555" s="31" t="s">
        <v>167</v>
      </c>
      <c r="C1555" s="22">
        <v>6703</v>
      </c>
      <c r="D1555" t="s">
        <v>17587</v>
      </c>
      <c r="E1555" s="19">
        <v>41387</v>
      </c>
      <c r="F1555" s="224">
        <f t="shared" si="59"/>
        <v>41418</v>
      </c>
    </row>
    <row r="1556" spans="1:6">
      <c r="A1556" s="22">
        <v>6698</v>
      </c>
      <c r="B1556" s="31" t="s">
        <v>167</v>
      </c>
      <c r="C1556" s="22">
        <v>6698</v>
      </c>
      <c r="D1556" s="16" t="s">
        <v>17995</v>
      </c>
      <c r="E1556" s="47">
        <v>41394</v>
      </c>
      <c r="F1556" s="224">
        <f t="shared" si="59"/>
        <v>41425</v>
      </c>
    </row>
    <row r="1557" spans="1:6">
      <c r="A1557" s="22">
        <v>6697</v>
      </c>
      <c r="B1557" s="31" t="s">
        <v>167</v>
      </c>
      <c r="C1557" s="22">
        <v>6697</v>
      </c>
      <c r="D1557" t="s">
        <v>17649</v>
      </c>
      <c r="E1557" s="47">
        <v>41390</v>
      </c>
      <c r="F1557" s="224">
        <f t="shared" si="59"/>
        <v>41421</v>
      </c>
    </row>
    <row r="1558" spans="1:6">
      <c r="A1558" s="22">
        <v>6695</v>
      </c>
      <c r="B1558" s="31" t="s">
        <v>167</v>
      </c>
      <c r="C1558" s="22">
        <v>6695</v>
      </c>
      <c r="D1558" t="s">
        <v>17651</v>
      </c>
      <c r="E1558" s="47">
        <v>41388</v>
      </c>
      <c r="F1558" s="224">
        <f t="shared" si="59"/>
        <v>41419</v>
      </c>
    </row>
    <row r="1559" spans="1:6">
      <c r="A1559" s="22">
        <v>6690</v>
      </c>
      <c r="B1559" s="31" t="s">
        <v>167</v>
      </c>
      <c r="C1559" s="22">
        <v>6690</v>
      </c>
      <c r="D1559" t="s">
        <v>17690</v>
      </c>
      <c r="E1559" s="47">
        <v>41394</v>
      </c>
      <c r="F1559" s="224">
        <f t="shared" si="59"/>
        <v>41425</v>
      </c>
    </row>
    <row r="1560" spans="1:6">
      <c r="A1560" s="22">
        <v>6689</v>
      </c>
      <c r="B1560" s="31" t="s">
        <v>167</v>
      </c>
      <c r="C1560" s="22">
        <v>6689</v>
      </c>
      <c r="D1560" s="16" t="s">
        <v>17996</v>
      </c>
      <c r="E1560" s="47">
        <v>41394</v>
      </c>
      <c r="F1560" s="224">
        <f t="shared" si="59"/>
        <v>41425</v>
      </c>
    </row>
    <row r="1561" spans="1:6">
      <c r="A1561" s="22">
        <v>6668</v>
      </c>
      <c r="B1561" s="31" t="s">
        <v>167</v>
      </c>
      <c r="C1561" s="22">
        <v>6668</v>
      </c>
      <c r="D1561" t="s">
        <v>17696</v>
      </c>
      <c r="E1561" s="47">
        <v>41394</v>
      </c>
      <c r="F1561" s="224">
        <f t="shared" si="59"/>
        <v>41425</v>
      </c>
    </row>
    <row r="1562" spans="1:6">
      <c r="A1562" s="22">
        <v>6663</v>
      </c>
      <c r="B1562" s="31" t="s">
        <v>167</v>
      </c>
      <c r="C1562" s="22">
        <v>6663</v>
      </c>
      <c r="D1562" t="s">
        <v>17698</v>
      </c>
      <c r="E1562" s="47">
        <v>41390</v>
      </c>
      <c r="F1562" s="224">
        <f t="shared" si="59"/>
        <v>41421</v>
      </c>
    </row>
    <row r="1563" spans="1:6">
      <c r="A1563" s="22">
        <v>6661</v>
      </c>
      <c r="B1563" s="31" t="s">
        <v>167</v>
      </c>
      <c r="C1563" s="22">
        <v>6661</v>
      </c>
      <c r="D1563" t="s">
        <v>17700</v>
      </c>
      <c r="E1563" s="47">
        <v>41393</v>
      </c>
      <c r="F1563" s="224">
        <f t="shared" si="59"/>
        <v>41424</v>
      </c>
    </row>
    <row r="1564" spans="1:6" ht="15.75" thickBot="1">
      <c r="A1564" s="22">
        <v>6657</v>
      </c>
      <c r="B1564" s="31" t="s">
        <v>167</v>
      </c>
      <c r="C1564" s="22">
        <v>6657</v>
      </c>
      <c r="D1564" t="s">
        <v>17704</v>
      </c>
      <c r="E1564" s="47">
        <v>41394</v>
      </c>
      <c r="F1564" s="224">
        <f t="shared" si="59"/>
        <v>41425</v>
      </c>
    </row>
    <row r="1565" spans="1:6">
      <c r="D1565" s="213" t="s">
        <v>19857</v>
      </c>
      <c r="E1565" s="311">
        <v>41449</v>
      </c>
      <c r="F1565" s="224">
        <f t="shared" si="59"/>
        <v>41480</v>
      </c>
    </row>
    <row r="1566" spans="1:6">
      <c r="D1566" s="220" t="s">
        <v>19485</v>
      </c>
      <c r="E1566" s="312">
        <v>41429</v>
      </c>
      <c r="F1566" s="224">
        <f t="shared" si="59"/>
        <v>41460</v>
      </c>
    </row>
    <row r="1567" spans="1:6">
      <c r="D1567" s="220" t="s">
        <v>17722</v>
      </c>
      <c r="E1567" s="312">
        <v>41453</v>
      </c>
      <c r="F1567" s="224">
        <f t="shared" si="59"/>
        <v>41484</v>
      </c>
    </row>
    <row r="1568" spans="1:6">
      <c r="D1568" s="220" t="s">
        <v>19957</v>
      </c>
      <c r="E1568" s="312">
        <v>41452</v>
      </c>
      <c r="F1568" s="224">
        <f t="shared" si="59"/>
        <v>41483</v>
      </c>
    </row>
    <row r="1569" spans="4:6">
      <c r="D1569" s="220" t="s">
        <v>19491</v>
      </c>
      <c r="E1569" s="312">
        <v>41428</v>
      </c>
      <c r="F1569" s="224">
        <f t="shared" si="59"/>
        <v>41459</v>
      </c>
    </row>
    <row r="1570" spans="4:6">
      <c r="D1570" s="220" t="s">
        <v>19897</v>
      </c>
      <c r="E1570" s="312">
        <v>41450</v>
      </c>
      <c r="F1570" s="224">
        <f t="shared" si="59"/>
        <v>41481</v>
      </c>
    </row>
    <row r="1571" spans="4:6">
      <c r="D1571" s="220" t="s">
        <v>20034</v>
      </c>
      <c r="E1571" s="312">
        <v>41452</v>
      </c>
      <c r="F1571" s="224">
        <f t="shared" si="59"/>
        <v>41483</v>
      </c>
    </row>
    <row r="1572" spans="4:6">
      <c r="D1572" s="220" t="s">
        <v>19928</v>
      </c>
      <c r="E1572" s="312">
        <v>41452</v>
      </c>
      <c r="F1572" s="224">
        <f t="shared" si="59"/>
        <v>41483</v>
      </c>
    </row>
    <row r="1573" spans="4:6">
      <c r="D1573" s="220" t="s">
        <v>19765</v>
      </c>
      <c r="E1573" s="312">
        <v>41444</v>
      </c>
      <c r="F1573" s="224">
        <f t="shared" si="59"/>
        <v>41475</v>
      </c>
    </row>
    <row r="1574" spans="4:6">
      <c r="D1574" s="220" t="s">
        <v>19476</v>
      </c>
      <c r="E1574" s="312">
        <v>41428</v>
      </c>
      <c r="F1574" s="224">
        <f t="shared" si="59"/>
        <v>41459</v>
      </c>
    </row>
    <row r="1575" spans="4:6">
      <c r="D1575" s="220" t="s">
        <v>19479</v>
      </c>
      <c r="E1575" s="312">
        <v>41428</v>
      </c>
      <c r="F1575" s="224">
        <f t="shared" si="59"/>
        <v>41459</v>
      </c>
    </row>
    <row r="1576" spans="4:6">
      <c r="D1576" s="220" t="s">
        <v>19482</v>
      </c>
      <c r="E1576" s="312">
        <v>41428</v>
      </c>
      <c r="F1576" s="224">
        <f t="shared" si="59"/>
        <v>41459</v>
      </c>
    </row>
    <row r="1577" spans="4:6">
      <c r="D1577" s="220" t="s">
        <v>19697</v>
      </c>
      <c r="E1577" s="312">
        <v>41438</v>
      </c>
      <c r="F1577" s="224">
        <f t="shared" si="59"/>
        <v>41469</v>
      </c>
    </row>
    <row r="1578" spans="4:6">
      <c r="D1578" s="220" t="s">
        <v>20145</v>
      </c>
      <c r="E1578" s="312">
        <v>41453</v>
      </c>
      <c r="F1578" s="224">
        <f t="shared" si="59"/>
        <v>41484</v>
      </c>
    </row>
    <row r="1579" spans="4:6">
      <c r="D1579" s="220" t="s">
        <v>20148</v>
      </c>
      <c r="E1579" s="312">
        <v>41453</v>
      </c>
      <c r="F1579" s="224">
        <f t="shared" si="59"/>
        <v>41484</v>
      </c>
    </row>
    <row r="1580" spans="4:6">
      <c r="D1580" s="220" t="s">
        <v>7844</v>
      </c>
      <c r="E1580" s="312">
        <v>41453</v>
      </c>
      <c r="F1580" s="224">
        <f t="shared" si="59"/>
        <v>41484</v>
      </c>
    </row>
    <row r="1581" spans="4:6">
      <c r="D1581" s="220" t="s">
        <v>20068</v>
      </c>
      <c r="E1581" s="312">
        <v>41452</v>
      </c>
      <c r="F1581" s="224">
        <f t="shared" si="59"/>
        <v>41483</v>
      </c>
    </row>
    <row r="1582" spans="4:6">
      <c r="D1582" s="220" t="s">
        <v>20113</v>
      </c>
      <c r="E1582" s="312">
        <v>41452</v>
      </c>
      <c r="F1582" s="224">
        <f t="shared" si="59"/>
        <v>41483</v>
      </c>
    </row>
    <row r="1583" spans="4:6">
      <c r="D1583" s="220" t="s">
        <v>18548</v>
      </c>
      <c r="E1583" s="312">
        <v>41453</v>
      </c>
      <c r="F1583" s="224">
        <f t="shared" si="59"/>
        <v>41484</v>
      </c>
    </row>
    <row r="1584" spans="4:6">
      <c r="D1584" s="220" t="s">
        <v>19959</v>
      </c>
      <c r="E1584" s="312">
        <v>41449</v>
      </c>
      <c r="F1584" s="224">
        <f t="shared" si="59"/>
        <v>41480</v>
      </c>
    </row>
    <row r="1585" spans="4:6">
      <c r="D1585" s="220" t="s">
        <v>19962</v>
      </c>
      <c r="E1585" s="312">
        <v>41449</v>
      </c>
      <c r="F1585" s="224">
        <f t="shared" si="59"/>
        <v>41480</v>
      </c>
    </row>
    <row r="1586" spans="4:6">
      <c r="D1586" s="220" t="s">
        <v>19965</v>
      </c>
      <c r="E1586" s="312">
        <v>41449</v>
      </c>
      <c r="F1586" s="224">
        <f t="shared" si="59"/>
        <v>41480</v>
      </c>
    </row>
    <row r="1587" spans="4:6">
      <c r="D1587" s="220" t="s">
        <v>19969</v>
      </c>
      <c r="E1587" s="312">
        <v>41449</v>
      </c>
      <c r="F1587" s="224">
        <f t="shared" si="59"/>
        <v>41480</v>
      </c>
    </row>
    <row r="1588" spans="4:6">
      <c r="D1588" s="220" t="s">
        <v>19521</v>
      </c>
      <c r="E1588" s="312">
        <v>41432</v>
      </c>
      <c r="F1588" s="224">
        <f t="shared" si="59"/>
        <v>41463</v>
      </c>
    </row>
    <row r="1589" spans="4:6">
      <c r="D1589" s="220" t="s">
        <v>19523</v>
      </c>
      <c r="E1589" s="312">
        <v>41429</v>
      </c>
      <c r="F1589" s="224">
        <f t="shared" si="59"/>
        <v>41460</v>
      </c>
    </row>
    <row r="1590" spans="4:6">
      <c r="D1590" s="220" t="s">
        <v>19527</v>
      </c>
      <c r="E1590" s="312">
        <v>41430</v>
      </c>
      <c r="F1590" s="224">
        <f t="shared" si="59"/>
        <v>41461</v>
      </c>
    </row>
    <row r="1591" spans="4:6">
      <c r="D1591" s="220" t="s">
        <v>19530</v>
      </c>
      <c r="E1591" s="312">
        <v>41429</v>
      </c>
      <c r="F1591" s="224">
        <f t="shared" si="59"/>
        <v>41460</v>
      </c>
    </row>
    <row r="1592" spans="4:6">
      <c r="D1592" s="220" t="s">
        <v>19533</v>
      </c>
      <c r="E1592" s="312">
        <v>41429</v>
      </c>
      <c r="F1592" s="224">
        <f t="shared" si="59"/>
        <v>41460</v>
      </c>
    </row>
    <row r="1593" spans="4:6">
      <c r="D1593" s="220" t="s">
        <v>19509</v>
      </c>
      <c r="E1593" s="312">
        <v>41429</v>
      </c>
      <c r="F1593" s="224">
        <f t="shared" si="59"/>
        <v>41460</v>
      </c>
    </row>
    <row r="1594" spans="4:6">
      <c r="D1594" s="220" t="s">
        <v>19412</v>
      </c>
      <c r="E1594" s="312">
        <v>41428</v>
      </c>
      <c r="F1594" s="224">
        <f t="shared" si="59"/>
        <v>41459</v>
      </c>
    </row>
    <row r="1595" spans="4:6">
      <c r="D1595" s="220" t="s">
        <v>19414</v>
      </c>
      <c r="E1595" s="312">
        <v>41428</v>
      </c>
      <c r="F1595" s="224">
        <f t="shared" si="59"/>
        <v>41459</v>
      </c>
    </row>
    <row r="1596" spans="4:6">
      <c r="D1596" s="220" t="s">
        <v>19516</v>
      </c>
      <c r="E1596" s="312">
        <v>41429</v>
      </c>
      <c r="F1596" s="224">
        <f t="shared" si="59"/>
        <v>41460</v>
      </c>
    </row>
    <row r="1597" spans="4:6">
      <c r="D1597" s="220" t="s">
        <v>19519</v>
      </c>
      <c r="E1597" s="312">
        <v>41429</v>
      </c>
      <c r="F1597" s="224">
        <f t="shared" si="59"/>
        <v>41460</v>
      </c>
    </row>
    <row r="1598" spans="4:6">
      <c r="D1598" s="220" t="s">
        <v>19723</v>
      </c>
      <c r="E1598" s="312">
        <v>41443</v>
      </c>
      <c r="F1598" s="224">
        <f t="shared" si="59"/>
        <v>41474</v>
      </c>
    </row>
    <row r="1599" spans="4:6">
      <c r="D1599" s="220" t="s">
        <v>19497</v>
      </c>
      <c r="E1599" s="312">
        <v>41428</v>
      </c>
      <c r="F1599" s="224">
        <f t="shared" si="59"/>
        <v>41459</v>
      </c>
    </row>
    <row r="1600" spans="4:6">
      <c r="D1600" s="220" t="s">
        <v>19500</v>
      </c>
      <c r="E1600" s="312">
        <v>41429</v>
      </c>
      <c r="F1600" s="224">
        <f t="shared" si="59"/>
        <v>41460</v>
      </c>
    </row>
    <row r="1601" spans="4:6">
      <c r="D1601" s="220" t="s">
        <v>19494</v>
      </c>
      <c r="E1601" s="312">
        <v>41428</v>
      </c>
      <c r="F1601" s="224">
        <f t="shared" si="59"/>
        <v>41459</v>
      </c>
    </row>
    <row r="1602" spans="4:6">
      <c r="D1602" s="220" t="s">
        <v>19834</v>
      </c>
      <c r="E1602" s="312">
        <v>41445</v>
      </c>
      <c r="F1602" s="224">
        <f t="shared" si="59"/>
        <v>41476</v>
      </c>
    </row>
    <row r="1603" spans="4:6">
      <c r="D1603" s="220" t="s">
        <v>19837</v>
      </c>
      <c r="E1603" s="312">
        <v>41446</v>
      </c>
      <c r="F1603" s="224">
        <f t="shared" si="59"/>
        <v>41477</v>
      </c>
    </row>
    <row r="1604" spans="4:6">
      <c r="D1604" s="220" t="s">
        <v>19574</v>
      </c>
      <c r="E1604" s="312">
        <v>41452</v>
      </c>
      <c r="F1604" s="224">
        <f t="shared" ref="F1604:F1667" si="60">E1604+31</f>
        <v>41483</v>
      </c>
    </row>
    <row r="1605" spans="4:6">
      <c r="D1605" s="220" t="s">
        <v>19576</v>
      </c>
      <c r="E1605" s="312">
        <v>41453</v>
      </c>
      <c r="F1605" s="224">
        <f t="shared" si="60"/>
        <v>41484</v>
      </c>
    </row>
    <row r="1606" spans="4:6">
      <c r="D1606" s="220" t="s">
        <v>19578</v>
      </c>
      <c r="E1606" s="312">
        <v>41432</v>
      </c>
      <c r="F1606" s="224">
        <f t="shared" si="60"/>
        <v>41463</v>
      </c>
    </row>
    <row r="1607" spans="4:6">
      <c r="D1607" s="220" t="s">
        <v>19581</v>
      </c>
      <c r="E1607" s="312">
        <v>41453</v>
      </c>
      <c r="F1607" s="224">
        <f t="shared" si="60"/>
        <v>41484</v>
      </c>
    </row>
    <row r="1608" spans="4:6">
      <c r="D1608" s="220" t="s">
        <v>19863</v>
      </c>
      <c r="E1608" s="312">
        <v>41444</v>
      </c>
      <c r="F1608" s="224">
        <f t="shared" si="60"/>
        <v>41475</v>
      </c>
    </row>
    <row r="1609" spans="4:6">
      <c r="D1609" s="220" t="s">
        <v>19866</v>
      </c>
      <c r="E1609" s="312">
        <v>41444</v>
      </c>
      <c r="F1609" s="224">
        <f t="shared" si="60"/>
        <v>41475</v>
      </c>
    </row>
    <row r="1610" spans="4:6">
      <c r="D1610" s="220" t="s">
        <v>19869</v>
      </c>
      <c r="E1610" s="312">
        <v>41444</v>
      </c>
      <c r="F1610" s="224">
        <f t="shared" si="60"/>
        <v>41475</v>
      </c>
    </row>
    <row r="1611" spans="4:6">
      <c r="D1611" s="220" t="s">
        <v>20037</v>
      </c>
      <c r="E1611" s="312">
        <v>41452</v>
      </c>
      <c r="F1611" s="224">
        <f t="shared" si="60"/>
        <v>41483</v>
      </c>
    </row>
    <row r="1612" spans="4:6">
      <c r="D1612" s="220" t="s">
        <v>20023</v>
      </c>
      <c r="E1612" s="312">
        <v>41452</v>
      </c>
      <c r="F1612" s="224">
        <f t="shared" si="60"/>
        <v>41483</v>
      </c>
    </row>
    <row r="1613" spans="4:6">
      <c r="D1613" s="220" t="s">
        <v>20010</v>
      </c>
      <c r="E1613" s="312">
        <v>41449</v>
      </c>
      <c r="F1613" s="224">
        <f t="shared" si="60"/>
        <v>41480</v>
      </c>
    </row>
    <row r="1614" spans="4:6">
      <c r="D1614" s="220" t="s">
        <v>20013</v>
      </c>
      <c r="E1614" s="312">
        <v>41449</v>
      </c>
      <c r="F1614" s="224">
        <f t="shared" si="60"/>
        <v>41480</v>
      </c>
    </row>
    <row r="1615" spans="4:6">
      <c r="D1615" s="220" t="s">
        <v>19741</v>
      </c>
      <c r="E1615" s="312">
        <v>41443</v>
      </c>
      <c r="F1615" s="224">
        <f t="shared" si="60"/>
        <v>41474</v>
      </c>
    </row>
    <row r="1616" spans="4:6">
      <c r="D1616" s="220" t="s">
        <v>19769</v>
      </c>
      <c r="E1616" s="312">
        <v>41444</v>
      </c>
      <c r="F1616" s="224">
        <f t="shared" si="60"/>
        <v>41475</v>
      </c>
    </row>
    <row r="1617" spans="4:6">
      <c r="D1617" s="220" t="s">
        <v>20045</v>
      </c>
      <c r="E1617" s="312">
        <v>41452</v>
      </c>
      <c r="F1617" s="224">
        <f t="shared" si="60"/>
        <v>41483</v>
      </c>
    </row>
    <row r="1618" spans="4:6">
      <c r="D1618" s="220" t="s">
        <v>19850</v>
      </c>
      <c r="E1618" s="312">
        <v>41445</v>
      </c>
      <c r="F1618" s="224">
        <f t="shared" si="60"/>
        <v>41476</v>
      </c>
    </row>
    <row r="1619" spans="4:6">
      <c r="D1619" s="220" t="s">
        <v>19919</v>
      </c>
      <c r="E1619" s="312">
        <v>41452</v>
      </c>
      <c r="F1619" s="224">
        <f t="shared" si="60"/>
        <v>41483</v>
      </c>
    </row>
    <row r="1620" spans="4:6">
      <c r="D1620" s="220" t="s">
        <v>20031</v>
      </c>
      <c r="E1620" s="312">
        <v>41449</v>
      </c>
      <c r="F1620" s="224">
        <f t="shared" si="60"/>
        <v>41480</v>
      </c>
    </row>
    <row r="1621" spans="4:6">
      <c r="D1621" s="220" t="s">
        <v>19700</v>
      </c>
      <c r="E1621" s="312">
        <v>41442</v>
      </c>
      <c r="F1621" s="224">
        <f t="shared" si="60"/>
        <v>41473</v>
      </c>
    </row>
    <row r="1622" spans="4:6">
      <c r="D1622" s="220" t="s">
        <v>19703</v>
      </c>
      <c r="E1622" s="312">
        <v>41442</v>
      </c>
      <c r="F1622" s="224">
        <f t="shared" si="60"/>
        <v>41473</v>
      </c>
    </row>
    <row r="1623" spans="4:6">
      <c r="D1623" s="220" t="s">
        <v>19706</v>
      </c>
      <c r="E1623" s="312">
        <v>41439</v>
      </c>
      <c r="F1623" s="224">
        <f t="shared" si="60"/>
        <v>41470</v>
      </c>
    </row>
    <row r="1624" spans="4:6">
      <c r="D1624" s="220" t="s">
        <v>19886</v>
      </c>
      <c r="E1624" s="312">
        <v>41452</v>
      </c>
      <c r="F1624" s="224">
        <f t="shared" si="60"/>
        <v>41483</v>
      </c>
    </row>
    <row r="1625" spans="4:6">
      <c r="D1625" s="220" t="s">
        <v>20059</v>
      </c>
      <c r="E1625" s="312">
        <v>41453</v>
      </c>
      <c r="F1625" s="224">
        <f t="shared" si="60"/>
        <v>41484</v>
      </c>
    </row>
    <row r="1626" spans="4:6">
      <c r="D1626" s="220" t="s">
        <v>20028</v>
      </c>
      <c r="E1626" s="312">
        <v>41452</v>
      </c>
      <c r="F1626" s="224">
        <f t="shared" si="60"/>
        <v>41483</v>
      </c>
    </row>
    <row r="1627" spans="4:6">
      <c r="D1627" s="220" t="s">
        <v>20155</v>
      </c>
      <c r="E1627" s="312">
        <v>41452</v>
      </c>
      <c r="F1627" s="224">
        <f t="shared" si="60"/>
        <v>41483</v>
      </c>
    </row>
    <row r="1628" spans="4:6">
      <c r="D1628" s="220" t="s">
        <v>19985</v>
      </c>
      <c r="E1628" s="312">
        <v>41452</v>
      </c>
      <c r="F1628" s="224">
        <f t="shared" si="60"/>
        <v>41483</v>
      </c>
    </row>
    <row r="1629" spans="4:6">
      <c r="D1629" s="220" t="s">
        <v>19990</v>
      </c>
      <c r="E1629" s="312">
        <v>41452</v>
      </c>
      <c r="F1629" s="224">
        <f t="shared" si="60"/>
        <v>41483</v>
      </c>
    </row>
    <row r="1630" spans="4:6">
      <c r="D1630" s="220" t="s">
        <v>19853</v>
      </c>
      <c r="E1630" s="312">
        <v>41449</v>
      </c>
      <c r="F1630" s="224">
        <f t="shared" si="60"/>
        <v>41480</v>
      </c>
    </row>
    <row r="1631" spans="4:6">
      <c r="D1631" s="220" t="s">
        <v>19855</v>
      </c>
      <c r="E1631" s="312">
        <v>41449</v>
      </c>
      <c r="F1631" s="224">
        <f t="shared" si="60"/>
        <v>41480</v>
      </c>
    </row>
    <row r="1632" spans="4:6">
      <c r="D1632" s="220" t="s">
        <v>19659</v>
      </c>
      <c r="E1632" s="312">
        <v>41437</v>
      </c>
      <c r="F1632" s="224">
        <f t="shared" si="60"/>
        <v>41468</v>
      </c>
    </row>
    <row r="1633" spans="4:6">
      <c r="D1633" s="220" t="s">
        <v>19840</v>
      </c>
      <c r="E1633" s="312">
        <v>41449</v>
      </c>
      <c r="F1633" s="224">
        <f t="shared" si="60"/>
        <v>41480</v>
      </c>
    </row>
    <row r="1634" spans="4:6">
      <c r="D1634" s="220" t="s">
        <v>19843</v>
      </c>
      <c r="E1634" s="312">
        <v>41446</v>
      </c>
      <c r="F1634" s="224">
        <f t="shared" si="60"/>
        <v>41477</v>
      </c>
    </row>
    <row r="1635" spans="4:6">
      <c r="D1635" s="220" t="s">
        <v>19846</v>
      </c>
      <c r="E1635" s="312">
        <v>41449</v>
      </c>
      <c r="F1635" s="224">
        <f t="shared" si="60"/>
        <v>41480</v>
      </c>
    </row>
    <row r="1636" spans="4:6">
      <c r="D1636" s="220" t="s">
        <v>19296</v>
      </c>
      <c r="E1636" s="312">
        <v>41430</v>
      </c>
      <c r="F1636" s="224">
        <f t="shared" si="60"/>
        <v>41461</v>
      </c>
    </row>
    <row r="1637" spans="4:6">
      <c r="D1637" s="220" t="s">
        <v>19889</v>
      </c>
      <c r="E1637" s="312">
        <v>41453</v>
      </c>
      <c r="F1637" s="224">
        <f t="shared" si="60"/>
        <v>41484</v>
      </c>
    </row>
    <row r="1638" spans="4:6">
      <c r="D1638" s="220" t="s">
        <v>19892</v>
      </c>
      <c r="E1638" s="312">
        <v>41452</v>
      </c>
      <c r="F1638" s="224">
        <f t="shared" si="60"/>
        <v>41483</v>
      </c>
    </row>
    <row r="1639" spans="4:6">
      <c r="D1639" s="220" t="s">
        <v>19709</v>
      </c>
      <c r="E1639" s="312">
        <v>41443</v>
      </c>
      <c r="F1639" s="224">
        <f t="shared" si="60"/>
        <v>41474</v>
      </c>
    </row>
    <row r="1640" spans="4:6">
      <c r="D1640" s="220" t="s">
        <v>19716</v>
      </c>
      <c r="E1640" s="312">
        <v>41443</v>
      </c>
      <c r="F1640" s="224">
        <f t="shared" si="60"/>
        <v>41474</v>
      </c>
    </row>
    <row r="1641" spans="4:6">
      <c r="D1641" s="220" t="s">
        <v>19712</v>
      </c>
      <c r="E1641" s="312">
        <v>41439</v>
      </c>
      <c r="F1641" s="224">
        <f t="shared" si="60"/>
        <v>41470</v>
      </c>
    </row>
    <row r="1642" spans="4:6">
      <c r="D1642" s="220" t="s">
        <v>19719</v>
      </c>
      <c r="E1642" s="312">
        <v>41442</v>
      </c>
      <c r="F1642" s="224">
        <f t="shared" si="60"/>
        <v>41473</v>
      </c>
    </row>
    <row r="1643" spans="4:6">
      <c r="D1643" s="220" t="s">
        <v>19721</v>
      </c>
      <c r="E1643" s="312">
        <v>41449</v>
      </c>
      <c r="F1643" s="224">
        <f t="shared" si="60"/>
        <v>41480</v>
      </c>
    </row>
    <row r="1644" spans="4:6">
      <c r="D1644" s="220" t="s">
        <v>19729</v>
      </c>
      <c r="E1644" s="312">
        <v>41438</v>
      </c>
      <c r="F1644" s="224">
        <f t="shared" si="60"/>
        <v>41469</v>
      </c>
    </row>
    <row r="1645" spans="4:6">
      <c r="D1645" s="220" t="s">
        <v>19860</v>
      </c>
      <c r="E1645" s="312">
        <v>41449</v>
      </c>
      <c r="F1645" s="224">
        <f t="shared" si="60"/>
        <v>41480</v>
      </c>
    </row>
    <row r="1646" spans="4:6">
      <c r="D1646" s="220" t="s">
        <v>19588</v>
      </c>
      <c r="E1646" s="312">
        <v>41432</v>
      </c>
      <c r="F1646" s="224">
        <f t="shared" si="60"/>
        <v>41463</v>
      </c>
    </row>
    <row r="1647" spans="4:6">
      <c r="D1647" s="220" t="s">
        <v>19465</v>
      </c>
      <c r="E1647" s="312">
        <v>41430</v>
      </c>
      <c r="F1647" s="224">
        <f t="shared" si="60"/>
        <v>41461</v>
      </c>
    </row>
    <row r="1648" spans="4:6">
      <c r="D1648" s="220" t="s">
        <v>19544</v>
      </c>
      <c r="E1648" s="312">
        <v>41430</v>
      </c>
      <c r="F1648" s="224">
        <f t="shared" si="60"/>
        <v>41461</v>
      </c>
    </row>
    <row r="1649" spans="4:7">
      <c r="D1649" s="220" t="s">
        <v>19467</v>
      </c>
      <c r="E1649" s="312">
        <v>41429</v>
      </c>
      <c r="F1649" s="224">
        <f t="shared" si="60"/>
        <v>41460</v>
      </c>
    </row>
    <row r="1650" spans="4:7">
      <c r="D1650" s="220" t="s">
        <v>19445</v>
      </c>
      <c r="E1650" s="312">
        <v>41429</v>
      </c>
      <c r="F1650" s="224">
        <f t="shared" si="60"/>
        <v>41460</v>
      </c>
    </row>
    <row r="1651" spans="4:7">
      <c r="D1651" s="220" t="s">
        <v>19442</v>
      </c>
      <c r="E1651" s="312">
        <v>41429</v>
      </c>
      <c r="F1651" s="224">
        <f t="shared" si="60"/>
        <v>41460</v>
      </c>
    </row>
    <row r="1652" spans="4:7">
      <c r="D1652" s="220" t="s">
        <v>19438</v>
      </c>
      <c r="E1652" s="312">
        <v>41431</v>
      </c>
      <c r="F1652" s="224">
        <f t="shared" si="60"/>
        <v>41462</v>
      </c>
    </row>
    <row r="1653" spans="4:7">
      <c r="D1653" s="220" t="s">
        <v>18717</v>
      </c>
      <c r="E1653" s="312">
        <v>41450</v>
      </c>
      <c r="F1653" s="224">
        <f t="shared" si="60"/>
        <v>41481</v>
      </c>
    </row>
    <row r="1654" spans="4:7">
      <c r="D1654" s="220" t="s">
        <v>19637</v>
      </c>
      <c r="E1654" s="312">
        <v>41437</v>
      </c>
      <c r="F1654" s="224">
        <f t="shared" si="60"/>
        <v>41468</v>
      </c>
    </row>
    <row r="1655" spans="4:7">
      <c r="D1655" s="220" t="s">
        <v>19640</v>
      </c>
      <c r="E1655" s="312">
        <v>41436</v>
      </c>
      <c r="F1655" s="224">
        <f t="shared" si="60"/>
        <v>41467</v>
      </c>
    </row>
    <row r="1656" spans="4:7">
      <c r="D1656" s="220" t="s">
        <v>19591</v>
      </c>
      <c r="E1656" s="312">
        <v>41432</v>
      </c>
      <c r="F1656" s="224">
        <f t="shared" si="60"/>
        <v>41463</v>
      </c>
    </row>
    <row r="1657" spans="4:7">
      <c r="D1657" s="220" t="s">
        <v>19593</v>
      </c>
      <c r="E1657" s="312">
        <v>41432</v>
      </c>
      <c r="F1657" s="224">
        <f t="shared" si="60"/>
        <v>41463</v>
      </c>
    </row>
    <row r="1658" spans="4:7">
      <c r="D1658" s="220" t="s">
        <v>20065</v>
      </c>
      <c r="E1658" s="312">
        <v>41453</v>
      </c>
      <c r="F1658" s="224">
        <f t="shared" si="60"/>
        <v>41484</v>
      </c>
    </row>
    <row r="1659" spans="4:7">
      <c r="D1659" s="220" t="s">
        <v>19470</v>
      </c>
      <c r="E1659" s="312">
        <v>41429</v>
      </c>
      <c r="F1659" s="224">
        <f t="shared" si="60"/>
        <v>41460</v>
      </c>
    </row>
    <row r="1660" spans="4:7">
      <c r="D1660" s="220" t="s">
        <v>19915</v>
      </c>
      <c r="E1660" s="312">
        <v>41450</v>
      </c>
      <c r="F1660" s="224">
        <f t="shared" si="60"/>
        <v>41481</v>
      </c>
    </row>
    <row r="1661" spans="4:7">
      <c r="D1661" s="220" t="s">
        <v>19643</v>
      </c>
      <c r="E1661" s="312">
        <v>41435</v>
      </c>
      <c r="F1661" s="224">
        <f t="shared" si="60"/>
        <v>41466</v>
      </c>
    </row>
    <row r="1662" spans="4:7">
      <c r="D1662" s="220" t="s">
        <v>19436</v>
      </c>
      <c r="E1662" s="312">
        <v>41431</v>
      </c>
      <c r="F1662" s="224">
        <f t="shared" si="60"/>
        <v>41462</v>
      </c>
    </row>
    <row r="1663" spans="4:7" ht="15.75" thickBot="1">
      <c r="D1663" s="310" t="s">
        <v>20134</v>
      </c>
      <c r="E1663" s="313">
        <v>41453</v>
      </c>
      <c r="F1663" s="224">
        <f t="shared" si="60"/>
        <v>41484</v>
      </c>
    </row>
    <row r="1664" spans="4:7" ht="15.75" thickBot="1">
      <c r="D1664" s="24" t="s">
        <v>8624</v>
      </c>
      <c r="E1664" s="14">
        <v>41207</v>
      </c>
      <c r="F1664" s="16" t="s">
        <v>20190</v>
      </c>
      <c r="G1664" s="16"/>
    </row>
    <row r="1665" spans="4:6">
      <c r="D1665" s="314" t="s">
        <v>18482</v>
      </c>
      <c r="E1665" s="317">
        <v>41404</v>
      </c>
      <c r="F1665" s="224">
        <f t="shared" si="60"/>
        <v>41435</v>
      </c>
    </row>
    <row r="1666" spans="4:6">
      <c r="D1666" s="315" t="s">
        <v>18300</v>
      </c>
      <c r="E1666" s="318">
        <v>41404</v>
      </c>
      <c r="F1666" s="224">
        <f t="shared" si="60"/>
        <v>41435</v>
      </c>
    </row>
    <row r="1667" spans="4:6">
      <c r="D1667" s="315" t="s">
        <v>17738</v>
      </c>
      <c r="E1667" s="318">
        <v>41397</v>
      </c>
      <c r="F1667" s="224">
        <f t="shared" si="60"/>
        <v>41428</v>
      </c>
    </row>
    <row r="1668" spans="4:6">
      <c r="D1668" s="315" t="s">
        <v>17762</v>
      </c>
      <c r="E1668" s="318">
        <v>41396</v>
      </c>
      <c r="F1668" s="224">
        <f t="shared" ref="F1668:F1731" si="61">E1668+31</f>
        <v>41427</v>
      </c>
    </row>
    <row r="1669" spans="4:6">
      <c r="D1669" s="315" t="s">
        <v>17833</v>
      </c>
      <c r="E1669" s="318">
        <v>41396</v>
      </c>
      <c r="F1669" s="224">
        <f t="shared" si="61"/>
        <v>41427</v>
      </c>
    </row>
    <row r="1670" spans="4:6">
      <c r="D1670" s="315" t="s">
        <v>17805</v>
      </c>
      <c r="E1670" s="318">
        <v>41397</v>
      </c>
      <c r="F1670" s="224">
        <f t="shared" si="61"/>
        <v>41428</v>
      </c>
    </row>
    <row r="1671" spans="4:6">
      <c r="D1671" s="315" t="s">
        <v>19310</v>
      </c>
      <c r="E1671" s="318">
        <v>41422</v>
      </c>
      <c r="F1671" s="224">
        <f t="shared" si="61"/>
        <v>41453</v>
      </c>
    </row>
    <row r="1672" spans="4:6">
      <c r="D1672" s="315" t="s">
        <v>18285</v>
      </c>
      <c r="E1672" s="318">
        <v>41401</v>
      </c>
      <c r="F1672" s="224">
        <f t="shared" si="61"/>
        <v>41432</v>
      </c>
    </row>
    <row r="1673" spans="4:6">
      <c r="D1673" s="315" t="s">
        <v>18288</v>
      </c>
      <c r="E1673" s="318">
        <v>41402</v>
      </c>
      <c r="F1673" s="224">
        <f t="shared" si="61"/>
        <v>41433</v>
      </c>
    </row>
    <row r="1674" spans="4:6">
      <c r="D1674" s="315" t="s">
        <v>17733</v>
      </c>
      <c r="E1674" s="318">
        <v>41397</v>
      </c>
      <c r="F1674" s="224">
        <f t="shared" si="61"/>
        <v>41428</v>
      </c>
    </row>
    <row r="1675" spans="4:6">
      <c r="D1675" s="315" t="s">
        <v>17743</v>
      </c>
      <c r="E1675" s="318">
        <v>41396</v>
      </c>
      <c r="F1675" s="224">
        <f t="shared" si="61"/>
        <v>41427</v>
      </c>
    </row>
    <row r="1676" spans="4:6">
      <c r="D1676" s="315" t="s">
        <v>17808</v>
      </c>
      <c r="E1676" s="318">
        <v>41397</v>
      </c>
      <c r="F1676" s="224">
        <f t="shared" si="61"/>
        <v>41428</v>
      </c>
    </row>
    <row r="1677" spans="4:6">
      <c r="D1677" s="315" t="s">
        <v>18621</v>
      </c>
      <c r="E1677" s="318">
        <v>41408</v>
      </c>
      <c r="F1677" s="224">
        <f t="shared" si="61"/>
        <v>41439</v>
      </c>
    </row>
    <row r="1678" spans="4:6">
      <c r="D1678" s="315" t="s">
        <v>19281</v>
      </c>
      <c r="E1678" s="318">
        <v>41419</v>
      </c>
      <c r="F1678" s="224">
        <f t="shared" si="61"/>
        <v>41450</v>
      </c>
    </row>
    <row r="1679" spans="4:6">
      <c r="D1679" s="315" t="s">
        <v>19284</v>
      </c>
      <c r="E1679" s="318">
        <v>41417</v>
      </c>
      <c r="F1679" s="224">
        <f t="shared" si="61"/>
        <v>41448</v>
      </c>
    </row>
    <row r="1680" spans="4:6">
      <c r="D1680" s="315" t="s">
        <v>19287</v>
      </c>
      <c r="E1680" s="318">
        <v>41418</v>
      </c>
      <c r="F1680" s="224">
        <f t="shared" si="61"/>
        <v>41449</v>
      </c>
    </row>
    <row r="1681" spans="4:6">
      <c r="D1681" s="315" t="s">
        <v>18303</v>
      </c>
      <c r="E1681" s="318">
        <v>41402</v>
      </c>
      <c r="F1681" s="224">
        <f t="shared" si="61"/>
        <v>41433</v>
      </c>
    </row>
    <row r="1682" spans="4:6">
      <c r="D1682" s="315" t="s">
        <v>18306</v>
      </c>
      <c r="E1682" s="318">
        <v>41404</v>
      </c>
      <c r="F1682" s="224">
        <f t="shared" si="61"/>
        <v>41435</v>
      </c>
    </row>
    <row r="1683" spans="4:6">
      <c r="D1683" s="315" t="s">
        <v>18624</v>
      </c>
      <c r="E1683" s="318">
        <v>41408</v>
      </c>
      <c r="F1683" s="224">
        <f t="shared" si="61"/>
        <v>41439</v>
      </c>
    </row>
    <row r="1684" spans="4:6">
      <c r="D1684" s="315" t="s">
        <v>18308</v>
      </c>
      <c r="E1684" s="318">
        <v>41409</v>
      </c>
      <c r="F1684" s="224">
        <f t="shared" si="61"/>
        <v>41440</v>
      </c>
    </row>
    <row r="1685" spans="4:6">
      <c r="D1685" s="315" t="s">
        <v>18628</v>
      </c>
      <c r="E1685" s="318">
        <v>41409</v>
      </c>
      <c r="F1685" s="224">
        <f t="shared" si="61"/>
        <v>41440</v>
      </c>
    </row>
    <row r="1686" spans="4:6">
      <c r="D1686" s="315" t="s">
        <v>18310</v>
      </c>
      <c r="E1686" s="318">
        <v>41404</v>
      </c>
      <c r="F1686" s="224">
        <f t="shared" si="61"/>
        <v>41435</v>
      </c>
    </row>
    <row r="1687" spans="4:6">
      <c r="D1687" s="315" t="s">
        <v>18522</v>
      </c>
      <c r="E1687" s="318">
        <v>41404</v>
      </c>
      <c r="F1687" s="224">
        <f t="shared" si="61"/>
        <v>41435</v>
      </c>
    </row>
    <row r="1688" spans="4:6">
      <c r="D1688" s="315" t="s">
        <v>18489</v>
      </c>
      <c r="E1688" s="318">
        <v>41404</v>
      </c>
      <c r="F1688" s="224">
        <f t="shared" si="61"/>
        <v>41435</v>
      </c>
    </row>
    <row r="1689" spans="4:6">
      <c r="D1689" s="315" t="s">
        <v>18631</v>
      </c>
      <c r="E1689" s="318">
        <v>41408</v>
      </c>
      <c r="F1689" s="224">
        <f t="shared" si="61"/>
        <v>41439</v>
      </c>
    </row>
    <row r="1690" spans="4:6">
      <c r="D1690" s="315" t="s">
        <v>18312</v>
      </c>
      <c r="E1690" s="318">
        <v>41404</v>
      </c>
      <c r="F1690" s="224">
        <f t="shared" si="61"/>
        <v>41435</v>
      </c>
    </row>
    <row r="1691" spans="4:6">
      <c r="D1691" s="315" t="s">
        <v>18314</v>
      </c>
      <c r="E1691" s="318">
        <v>41402</v>
      </c>
      <c r="F1691" s="224">
        <f t="shared" si="61"/>
        <v>41433</v>
      </c>
    </row>
    <row r="1692" spans="4:6">
      <c r="D1692" s="315" t="s">
        <v>18636</v>
      </c>
      <c r="E1692" s="318">
        <v>41408</v>
      </c>
      <c r="F1692" s="224">
        <f t="shared" si="61"/>
        <v>41439</v>
      </c>
    </row>
    <row r="1693" spans="4:6">
      <c r="D1693" s="315" t="s">
        <v>18492</v>
      </c>
      <c r="E1693" s="318">
        <v>41408</v>
      </c>
      <c r="F1693" s="224">
        <f t="shared" si="61"/>
        <v>41439</v>
      </c>
    </row>
    <row r="1694" spans="4:6">
      <c r="D1694" s="315" t="s">
        <v>18614</v>
      </c>
      <c r="E1694" s="318">
        <v>41408</v>
      </c>
      <c r="F1694" s="224">
        <f t="shared" si="61"/>
        <v>41439</v>
      </c>
    </row>
    <row r="1695" spans="4:6">
      <c r="D1695" s="315" t="s">
        <v>19316</v>
      </c>
      <c r="E1695" s="318">
        <v>41421</v>
      </c>
      <c r="F1695" s="224">
        <f t="shared" si="61"/>
        <v>41452</v>
      </c>
    </row>
    <row r="1696" spans="4:6">
      <c r="D1696" s="315" t="s">
        <v>18700</v>
      </c>
      <c r="E1696" s="318">
        <v>41414</v>
      </c>
      <c r="F1696" s="224">
        <f t="shared" si="61"/>
        <v>41445</v>
      </c>
    </row>
    <row r="1697" spans="4:6">
      <c r="D1697" s="315" t="s">
        <v>19245</v>
      </c>
      <c r="E1697" s="318">
        <v>41417</v>
      </c>
      <c r="F1697" s="224">
        <f t="shared" si="61"/>
        <v>41448</v>
      </c>
    </row>
    <row r="1698" spans="4:6">
      <c r="D1698" s="315" t="s">
        <v>18642</v>
      </c>
      <c r="E1698" s="318">
        <v>41409</v>
      </c>
      <c r="F1698" s="224">
        <f t="shared" si="61"/>
        <v>41440</v>
      </c>
    </row>
    <row r="1699" spans="4:6">
      <c r="D1699" s="315" t="s">
        <v>18710</v>
      </c>
      <c r="E1699" s="318">
        <v>41410</v>
      </c>
      <c r="F1699" s="224">
        <f t="shared" si="61"/>
        <v>41441</v>
      </c>
    </row>
    <row r="1700" spans="4:6">
      <c r="D1700" s="315" t="s">
        <v>19249</v>
      </c>
      <c r="E1700" s="318">
        <v>41416</v>
      </c>
      <c r="F1700" s="224">
        <f t="shared" si="61"/>
        <v>41447</v>
      </c>
    </row>
    <row r="1701" spans="4:6">
      <c r="D1701" s="315" t="s">
        <v>19252</v>
      </c>
      <c r="E1701" s="318">
        <v>41416</v>
      </c>
      <c r="F1701" s="224">
        <f t="shared" si="61"/>
        <v>41447</v>
      </c>
    </row>
    <row r="1702" spans="4:6">
      <c r="D1702" s="315" t="s">
        <v>19255</v>
      </c>
      <c r="E1702" s="318">
        <v>41416</v>
      </c>
      <c r="F1702" s="224">
        <f t="shared" si="61"/>
        <v>41447</v>
      </c>
    </row>
    <row r="1703" spans="4:6">
      <c r="D1703" s="315" t="s">
        <v>19258</v>
      </c>
      <c r="E1703" s="318">
        <v>41415</v>
      </c>
      <c r="F1703" s="224">
        <f t="shared" si="61"/>
        <v>41446</v>
      </c>
    </row>
    <row r="1704" spans="4:6">
      <c r="D1704" s="315" t="s">
        <v>18659</v>
      </c>
      <c r="E1704" s="318">
        <v>41409</v>
      </c>
      <c r="F1704" s="224">
        <f t="shared" si="61"/>
        <v>41440</v>
      </c>
    </row>
    <row r="1705" spans="4:6">
      <c r="D1705" s="315" t="s">
        <v>18713</v>
      </c>
      <c r="E1705" s="318">
        <v>41411</v>
      </c>
      <c r="F1705" s="224">
        <f t="shared" si="61"/>
        <v>41442</v>
      </c>
    </row>
    <row r="1706" spans="4:6">
      <c r="D1706" s="22" t="s">
        <v>18567</v>
      </c>
      <c r="E1706" s="318">
        <v>41414</v>
      </c>
      <c r="F1706" s="224">
        <f t="shared" si="61"/>
        <v>41445</v>
      </c>
    </row>
    <row r="1707" spans="4:6">
      <c r="D1707" s="315" t="s">
        <v>19261</v>
      </c>
      <c r="E1707" s="318">
        <v>41416</v>
      </c>
      <c r="F1707" s="224">
        <f t="shared" si="61"/>
        <v>41447</v>
      </c>
    </row>
    <row r="1708" spans="4:6">
      <c r="D1708" s="315" t="s">
        <v>19264</v>
      </c>
      <c r="E1708" s="318">
        <v>41417</v>
      </c>
      <c r="F1708" s="224">
        <f t="shared" si="61"/>
        <v>41448</v>
      </c>
    </row>
    <row r="1709" spans="4:6">
      <c r="D1709" s="315" t="s">
        <v>19268</v>
      </c>
      <c r="E1709" s="318">
        <v>41419</v>
      </c>
      <c r="F1709" s="224">
        <f t="shared" si="61"/>
        <v>41450</v>
      </c>
    </row>
    <row r="1710" spans="4:6">
      <c r="D1710" s="315" t="s">
        <v>19305</v>
      </c>
      <c r="E1710" s="318">
        <v>41423</v>
      </c>
      <c r="F1710" s="224">
        <f t="shared" si="61"/>
        <v>41454</v>
      </c>
    </row>
    <row r="1711" spans="4:6">
      <c r="D1711" s="315" t="s">
        <v>17769</v>
      </c>
      <c r="E1711" s="318">
        <v>41396</v>
      </c>
      <c r="F1711" s="224">
        <f t="shared" si="61"/>
        <v>41427</v>
      </c>
    </row>
    <row r="1712" spans="4:6">
      <c r="D1712" s="315" t="s">
        <v>17842</v>
      </c>
      <c r="E1712" s="318">
        <v>41397</v>
      </c>
      <c r="F1712" s="224">
        <f t="shared" si="61"/>
        <v>41428</v>
      </c>
    </row>
    <row r="1713" spans="4:6">
      <c r="D1713" s="315" t="s">
        <v>19382</v>
      </c>
      <c r="E1713" s="318">
        <v>41423</v>
      </c>
      <c r="F1713" s="224">
        <f t="shared" si="61"/>
        <v>41454</v>
      </c>
    </row>
    <row r="1714" spans="4:6">
      <c r="D1714" s="315" t="s">
        <v>17694</v>
      </c>
      <c r="E1714" s="318">
        <v>41396</v>
      </c>
      <c r="F1714" s="224">
        <f t="shared" si="61"/>
        <v>41427</v>
      </c>
    </row>
    <row r="1715" spans="4:6">
      <c r="D1715" s="315" t="s">
        <v>19379</v>
      </c>
      <c r="E1715" s="318">
        <v>41423</v>
      </c>
      <c r="F1715" s="224">
        <f t="shared" si="61"/>
        <v>41454</v>
      </c>
    </row>
    <row r="1716" spans="4:6">
      <c r="D1716" s="315" t="s">
        <v>19374</v>
      </c>
      <c r="E1716" s="318">
        <v>41423</v>
      </c>
      <c r="F1716" s="224">
        <f t="shared" si="61"/>
        <v>41454</v>
      </c>
    </row>
    <row r="1717" spans="4:6">
      <c r="D1717" s="315" t="s">
        <v>19371</v>
      </c>
      <c r="E1717" s="318">
        <v>41423</v>
      </c>
      <c r="F1717" s="224">
        <f t="shared" si="61"/>
        <v>41454</v>
      </c>
    </row>
    <row r="1718" spans="4:6">
      <c r="D1718" s="315" t="s">
        <v>17837</v>
      </c>
      <c r="E1718" s="318">
        <v>41397</v>
      </c>
      <c r="F1718" s="224">
        <f t="shared" si="61"/>
        <v>41428</v>
      </c>
    </row>
    <row r="1719" spans="4:6" ht="15.75" thickBot="1">
      <c r="D1719" s="316" t="s">
        <v>18444</v>
      </c>
      <c r="E1719" s="319">
        <v>41403</v>
      </c>
      <c r="F1719" s="224">
        <f t="shared" si="61"/>
        <v>41434</v>
      </c>
    </row>
    <row r="1720" spans="4:6">
      <c r="D1720" s="213" t="s">
        <v>8277</v>
      </c>
      <c r="E1720" s="311">
        <v>41411</v>
      </c>
      <c r="F1720" s="224">
        <f t="shared" si="61"/>
        <v>41442</v>
      </c>
    </row>
    <row r="1721" spans="4:6">
      <c r="D1721" s="220" t="s">
        <v>19199</v>
      </c>
      <c r="E1721" s="312">
        <v>41414</v>
      </c>
      <c r="F1721" s="224">
        <f t="shared" si="61"/>
        <v>41445</v>
      </c>
    </row>
    <row r="1722" spans="4:6">
      <c r="D1722" s="220" t="s">
        <v>17778</v>
      </c>
      <c r="E1722" s="312">
        <v>41396</v>
      </c>
      <c r="F1722" s="224">
        <f t="shared" si="61"/>
        <v>41427</v>
      </c>
    </row>
    <row r="1723" spans="4:6">
      <c r="D1723" s="220" t="s">
        <v>17731</v>
      </c>
      <c r="E1723" s="312">
        <v>41396</v>
      </c>
      <c r="F1723" s="224">
        <f t="shared" si="61"/>
        <v>41427</v>
      </c>
    </row>
    <row r="1724" spans="4:6">
      <c r="D1724" s="220" t="s">
        <v>17799</v>
      </c>
      <c r="E1724" s="312">
        <v>41397</v>
      </c>
      <c r="F1724" s="224">
        <f t="shared" si="61"/>
        <v>41428</v>
      </c>
    </row>
    <row r="1725" spans="4:6">
      <c r="D1725" s="220" t="s">
        <v>17796</v>
      </c>
      <c r="E1725" s="312">
        <v>41396</v>
      </c>
      <c r="F1725" s="224">
        <f t="shared" si="61"/>
        <v>41427</v>
      </c>
    </row>
    <row r="1726" spans="4:6">
      <c r="D1726" s="220" t="s">
        <v>18478</v>
      </c>
      <c r="E1726" s="312">
        <v>41404</v>
      </c>
      <c r="F1726" s="224">
        <f t="shared" si="61"/>
        <v>41435</v>
      </c>
    </row>
    <row r="1727" spans="4:6">
      <c r="D1727" s="220" t="s">
        <v>18505</v>
      </c>
      <c r="E1727" s="312">
        <v>41404</v>
      </c>
      <c r="F1727" s="224">
        <f t="shared" si="61"/>
        <v>41435</v>
      </c>
    </row>
    <row r="1728" spans="4:6">
      <c r="D1728" s="220" t="s">
        <v>18480</v>
      </c>
      <c r="E1728" s="312">
        <v>41404</v>
      </c>
      <c r="F1728" s="224">
        <f t="shared" si="61"/>
        <v>41435</v>
      </c>
    </row>
    <row r="1729" spans="4:6">
      <c r="D1729" s="220" t="s">
        <v>17787</v>
      </c>
      <c r="E1729" s="312">
        <v>41397</v>
      </c>
      <c r="F1729" s="224">
        <f t="shared" si="61"/>
        <v>41428</v>
      </c>
    </row>
    <row r="1730" spans="4:6">
      <c r="D1730" s="220" t="s">
        <v>17884</v>
      </c>
      <c r="E1730" s="312">
        <v>41400</v>
      </c>
      <c r="F1730" s="224">
        <f t="shared" si="61"/>
        <v>41431</v>
      </c>
    </row>
    <row r="1731" spans="4:6">
      <c r="D1731" s="220" t="s">
        <v>17784</v>
      </c>
      <c r="E1731" s="312">
        <v>41397</v>
      </c>
      <c r="F1731" s="224">
        <f t="shared" si="61"/>
        <v>41428</v>
      </c>
    </row>
    <row r="1732" spans="4:6">
      <c r="D1732" s="220" t="s">
        <v>17781</v>
      </c>
      <c r="E1732" s="312">
        <v>41396</v>
      </c>
      <c r="F1732" s="224">
        <f t="shared" ref="F1732:F1795" si="62">E1732+31</f>
        <v>41427</v>
      </c>
    </row>
    <row r="1733" spans="4:6">
      <c r="D1733" s="220" t="s">
        <v>19403</v>
      </c>
      <c r="E1733" s="312">
        <v>41423</v>
      </c>
      <c r="F1733" s="224">
        <f t="shared" si="62"/>
        <v>41454</v>
      </c>
    </row>
    <row r="1734" spans="4:6">
      <c r="D1734" s="220" t="s">
        <v>19406</v>
      </c>
      <c r="E1734" s="312">
        <v>41423</v>
      </c>
      <c r="F1734" s="224">
        <f t="shared" si="62"/>
        <v>41454</v>
      </c>
    </row>
    <row r="1735" spans="4:6">
      <c r="D1735" s="220" t="s">
        <v>19288</v>
      </c>
      <c r="E1735" s="312">
        <v>41419</v>
      </c>
      <c r="F1735" s="224">
        <f t="shared" si="62"/>
        <v>41450</v>
      </c>
    </row>
    <row r="1736" spans="4:6">
      <c r="D1736" s="220" t="s">
        <v>18499</v>
      </c>
      <c r="E1736" s="312">
        <v>41404</v>
      </c>
      <c r="F1736" s="224">
        <f t="shared" si="62"/>
        <v>41435</v>
      </c>
    </row>
    <row r="1737" spans="4:6">
      <c r="D1737" s="220" t="s">
        <v>18279</v>
      </c>
      <c r="E1737" s="312">
        <v>41402</v>
      </c>
      <c r="F1737" s="224">
        <f t="shared" si="62"/>
        <v>41433</v>
      </c>
    </row>
    <row r="1738" spans="4:6">
      <c r="D1738" s="220" t="s">
        <v>18282</v>
      </c>
      <c r="E1738" s="312">
        <v>41402</v>
      </c>
      <c r="F1738" s="224">
        <f t="shared" si="62"/>
        <v>41433</v>
      </c>
    </row>
    <row r="1739" spans="4:6">
      <c r="D1739" s="220" t="s">
        <v>18475</v>
      </c>
      <c r="E1739" s="312">
        <v>41403</v>
      </c>
      <c r="F1739" s="224">
        <f t="shared" si="62"/>
        <v>41434</v>
      </c>
    </row>
    <row r="1740" spans="4:6">
      <c r="D1740" s="220" t="s">
        <v>17069</v>
      </c>
      <c r="E1740" s="312">
        <v>41407</v>
      </c>
      <c r="F1740" s="224">
        <f t="shared" si="62"/>
        <v>41438</v>
      </c>
    </row>
    <row r="1741" spans="4:6">
      <c r="D1741" s="220" t="s">
        <v>19322</v>
      </c>
      <c r="E1741" s="312">
        <v>41422</v>
      </c>
      <c r="F1741" s="224">
        <f t="shared" si="62"/>
        <v>41453</v>
      </c>
    </row>
    <row r="1742" spans="4:6">
      <c r="D1742" s="220" t="s">
        <v>17794</v>
      </c>
      <c r="E1742" s="312">
        <v>41397</v>
      </c>
      <c r="F1742" s="224">
        <f t="shared" si="62"/>
        <v>41428</v>
      </c>
    </row>
    <row r="1743" spans="4:6">
      <c r="D1743" s="220" t="s">
        <v>17791</v>
      </c>
      <c r="E1743" s="312">
        <v>41397</v>
      </c>
      <c r="F1743" s="224">
        <f t="shared" si="62"/>
        <v>41428</v>
      </c>
    </row>
    <row r="1744" spans="4:6">
      <c r="D1744" s="220" t="s">
        <v>19307</v>
      </c>
      <c r="E1744" s="312">
        <v>41421</v>
      </c>
      <c r="F1744" s="224">
        <f t="shared" si="62"/>
        <v>41452</v>
      </c>
    </row>
    <row r="1745" spans="4:6">
      <c r="D1745" s="220" t="s">
        <v>20627</v>
      </c>
      <c r="E1745" s="312">
        <v>41410</v>
      </c>
      <c r="F1745" s="224">
        <f t="shared" si="62"/>
        <v>41441</v>
      </c>
    </row>
    <row r="1746" spans="4:6">
      <c r="D1746" s="220" t="s">
        <v>17728</v>
      </c>
      <c r="E1746" s="312">
        <v>41400</v>
      </c>
      <c r="F1746" s="224">
        <f t="shared" si="62"/>
        <v>41431</v>
      </c>
    </row>
    <row r="1747" spans="4:6">
      <c r="D1747" s="220" t="s">
        <v>18502</v>
      </c>
      <c r="E1747" s="312">
        <v>41407</v>
      </c>
      <c r="F1747" s="224">
        <f t="shared" si="62"/>
        <v>41438</v>
      </c>
    </row>
    <row r="1748" spans="4:6">
      <c r="D1748" s="220" t="s">
        <v>17720</v>
      </c>
      <c r="E1748" s="312">
        <v>41396</v>
      </c>
      <c r="F1748" s="224">
        <f t="shared" si="62"/>
        <v>41427</v>
      </c>
    </row>
    <row r="1749" spans="4:6">
      <c r="D1749" s="220" t="s">
        <v>18485</v>
      </c>
      <c r="E1749" s="312">
        <v>41404</v>
      </c>
      <c r="F1749" s="224">
        <f t="shared" si="62"/>
        <v>41435</v>
      </c>
    </row>
    <row r="1750" spans="4:6">
      <c r="D1750" s="220" t="s">
        <v>18578</v>
      </c>
      <c r="E1750" s="312">
        <v>41409</v>
      </c>
      <c r="F1750" s="224">
        <f t="shared" si="62"/>
        <v>41440</v>
      </c>
    </row>
    <row r="1751" spans="4:6">
      <c r="D1751" s="220" t="s">
        <v>18581</v>
      </c>
      <c r="E1751" s="312">
        <v>41410</v>
      </c>
      <c r="F1751" s="224">
        <f t="shared" si="62"/>
        <v>41441</v>
      </c>
    </row>
    <row r="1752" spans="4:6">
      <c r="D1752" s="220" t="s">
        <v>18584</v>
      </c>
      <c r="E1752" s="312">
        <v>41410</v>
      </c>
      <c r="F1752" s="224">
        <f t="shared" si="62"/>
        <v>41441</v>
      </c>
    </row>
    <row r="1753" spans="4:6">
      <c r="D1753" s="220" t="s">
        <v>19343</v>
      </c>
      <c r="E1753" s="312">
        <v>41421</v>
      </c>
      <c r="F1753" s="224">
        <f t="shared" si="62"/>
        <v>41452</v>
      </c>
    </row>
    <row r="1754" spans="4:6">
      <c r="D1754" s="220" t="s">
        <v>18697</v>
      </c>
      <c r="E1754" s="312">
        <v>41411</v>
      </c>
      <c r="F1754" s="224">
        <f t="shared" si="62"/>
        <v>41442</v>
      </c>
    </row>
    <row r="1755" spans="4:6">
      <c r="D1755" s="220" t="s">
        <v>18589</v>
      </c>
      <c r="E1755" s="312">
        <v>41409</v>
      </c>
      <c r="F1755" s="224">
        <f t="shared" si="62"/>
        <v>41440</v>
      </c>
    </row>
    <row r="1756" spans="4:6">
      <c r="D1756" s="220" t="s">
        <v>18592</v>
      </c>
      <c r="E1756" s="312">
        <v>41407</v>
      </c>
      <c r="F1756" s="224">
        <f t="shared" si="62"/>
        <v>41438</v>
      </c>
    </row>
    <row r="1757" spans="4:6">
      <c r="D1757" s="220" t="s">
        <v>18511</v>
      </c>
      <c r="E1757" s="312">
        <v>41407</v>
      </c>
      <c r="F1757" s="224">
        <f t="shared" si="62"/>
        <v>41438</v>
      </c>
    </row>
    <row r="1758" spans="4:6">
      <c r="D1758" s="220" t="s">
        <v>18513</v>
      </c>
      <c r="E1758" s="312">
        <v>41408</v>
      </c>
      <c r="F1758" s="224">
        <f t="shared" si="62"/>
        <v>41439</v>
      </c>
    </row>
    <row r="1759" spans="4:6">
      <c r="D1759" s="220" t="s">
        <v>18515</v>
      </c>
      <c r="E1759" s="312">
        <v>41415</v>
      </c>
      <c r="F1759" s="224">
        <f t="shared" si="62"/>
        <v>41446</v>
      </c>
    </row>
    <row r="1760" spans="4:6">
      <c r="D1760" s="220" t="s">
        <v>18518</v>
      </c>
      <c r="E1760" s="312">
        <v>41407</v>
      </c>
      <c r="F1760" s="224">
        <f t="shared" si="62"/>
        <v>41438</v>
      </c>
    </row>
    <row r="1761" spans="4:6">
      <c r="D1761" s="220" t="s">
        <v>18597</v>
      </c>
      <c r="E1761" s="312">
        <v>41408</v>
      </c>
      <c r="F1761" s="224">
        <f t="shared" si="62"/>
        <v>41439</v>
      </c>
    </row>
    <row r="1762" spans="4:6">
      <c r="D1762" s="220" t="s">
        <v>18600</v>
      </c>
      <c r="E1762" s="312">
        <v>41408</v>
      </c>
      <c r="F1762" s="224">
        <f t="shared" si="62"/>
        <v>41439</v>
      </c>
    </row>
    <row r="1763" spans="4:6">
      <c r="D1763" s="220" t="s">
        <v>18603</v>
      </c>
      <c r="E1763" s="312">
        <v>41408</v>
      </c>
      <c r="F1763" s="224">
        <f t="shared" si="62"/>
        <v>41439</v>
      </c>
    </row>
    <row r="1764" spans="4:6">
      <c r="D1764" s="220" t="s">
        <v>18606</v>
      </c>
      <c r="E1764" s="312">
        <v>41408</v>
      </c>
      <c r="F1764" s="224">
        <f t="shared" si="62"/>
        <v>41439</v>
      </c>
    </row>
    <row r="1765" spans="4:6">
      <c r="D1765" s="220" t="s">
        <v>18610</v>
      </c>
      <c r="E1765" s="312">
        <v>41409</v>
      </c>
      <c r="F1765" s="224">
        <f t="shared" si="62"/>
        <v>41440</v>
      </c>
    </row>
    <row r="1766" spans="4:6">
      <c r="D1766" s="220" t="s">
        <v>19275</v>
      </c>
      <c r="E1766" s="312">
        <v>41416</v>
      </c>
      <c r="F1766" s="224">
        <f t="shared" si="62"/>
        <v>41447</v>
      </c>
    </row>
    <row r="1767" spans="4:6">
      <c r="D1767" s="220" t="s">
        <v>19278</v>
      </c>
      <c r="E1767" s="312">
        <v>41416</v>
      </c>
      <c r="F1767" s="224">
        <f t="shared" si="62"/>
        <v>41447</v>
      </c>
    </row>
    <row r="1768" spans="4:6">
      <c r="D1768" s="220" t="s">
        <v>17811</v>
      </c>
      <c r="E1768" s="312">
        <v>41397</v>
      </c>
      <c r="F1768" s="224">
        <f t="shared" si="62"/>
        <v>41428</v>
      </c>
    </row>
    <row r="1769" spans="4:6">
      <c r="D1769" s="220" t="s">
        <v>17814</v>
      </c>
      <c r="E1769" s="312">
        <v>41396</v>
      </c>
      <c r="F1769" s="224">
        <f t="shared" si="62"/>
        <v>41427</v>
      </c>
    </row>
    <row r="1770" spans="4:6">
      <c r="D1770" s="220" t="s">
        <v>18293</v>
      </c>
      <c r="E1770" s="312">
        <v>41402</v>
      </c>
      <c r="F1770" s="224">
        <f t="shared" si="62"/>
        <v>41433</v>
      </c>
    </row>
    <row r="1771" spans="4:6">
      <c r="D1771" s="220" t="s">
        <v>17817</v>
      </c>
      <c r="E1771" s="312">
        <v>41397</v>
      </c>
      <c r="F1771" s="224">
        <f t="shared" si="62"/>
        <v>41428</v>
      </c>
    </row>
    <row r="1772" spans="4:6">
      <c r="D1772" s="220" t="s">
        <v>18296</v>
      </c>
      <c r="E1772" s="312">
        <v>41402</v>
      </c>
      <c r="F1772" s="224">
        <f t="shared" si="62"/>
        <v>41433</v>
      </c>
    </row>
    <row r="1773" spans="4:6">
      <c r="D1773" s="220" t="s">
        <v>17820</v>
      </c>
      <c r="E1773" s="312">
        <v>41397</v>
      </c>
      <c r="F1773" s="224">
        <f t="shared" si="62"/>
        <v>41428</v>
      </c>
    </row>
    <row r="1774" spans="4:6">
      <c r="D1774" s="220" t="s">
        <v>17822</v>
      </c>
      <c r="E1774" s="312">
        <v>41400</v>
      </c>
      <c r="F1774" s="224">
        <f t="shared" si="62"/>
        <v>41431</v>
      </c>
    </row>
    <row r="1775" spans="4:6">
      <c r="D1775" s="220" t="s">
        <v>17755</v>
      </c>
      <c r="E1775" s="312">
        <v>41396</v>
      </c>
      <c r="F1775" s="224">
        <f t="shared" si="62"/>
        <v>41427</v>
      </c>
    </row>
    <row r="1776" spans="4:6">
      <c r="D1776" s="220" t="s">
        <v>17910</v>
      </c>
      <c r="E1776" s="312">
        <v>41400</v>
      </c>
      <c r="F1776" s="224">
        <f t="shared" si="62"/>
        <v>41431</v>
      </c>
    </row>
    <row r="1777" spans="4:6">
      <c r="D1777" s="220" t="s">
        <v>17825</v>
      </c>
      <c r="E1777" s="312">
        <v>41397</v>
      </c>
      <c r="F1777" s="224">
        <f t="shared" si="62"/>
        <v>41428</v>
      </c>
    </row>
    <row r="1778" spans="4:6">
      <c r="D1778" s="220" t="s">
        <v>20626</v>
      </c>
      <c r="E1778" s="312">
        <v>41401</v>
      </c>
      <c r="F1778" s="224">
        <f t="shared" si="62"/>
        <v>41432</v>
      </c>
    </row>
    <row r="1779" spans="4:6">
      <c r="D1779" s="220" t="s">
        <v>17829</v>
      </c>
      <c r="E1779" s="312">
        <v>41397</v>
      </c>
      <c r="F1779" s="224">
        <f t="shared" si="62"/>
        <v>41428</v>
      </c>
    </row>
    <row r="1780" spans="4:6">
      <c r="D1780" s="220" t="s">
        <v>18530</v>
      </c>
      <c r="E1780" s="312">
        <v>41404</v>
      </c>
      <c r="F1780" s="224">
        <f t="shared" si="62"/>
        <v>41435</v>
      </c>
    </row>
    <row r="1781" spans="4:6">
      <c r="D1781" s="220" t="s">
        <v>18533</v>
      </c>
      <c r="E1781" s="312">
        <v>41404</v>
      </c>
      <c r="F1781" s="224">
        <f t="shared" si="62"/>
        <v>41435</v>
      </c>
    </row>
    <row r="1782" spans="4:6">
      <c r="D1782" s="220" t="s">
        <v>18536</v>
      </c>
      <c r="E1782" s="312">
        <v>41407</v>
      </c>
      <c r="F1782" s="224">
        <f t="shared" si="62"/>
        <v>41438</v>
      </c>
    </row>
    <row r="1783" spans="4:6">
      <c r="D1783" s="220" t="s">
        <v>18539</v>
      </c>
      <c r="E1783" s="312">
        <v>41404</v>
      </c>
      <c r="F1783" s="224">
        <f t="shared" si="62"/>
        <v>41435</v>
      </c>
    </row>
    <row r="1784" spans="4:6">
      <c r="D1784" s="220" t="s">
        <v>18542</v>
      </c>
      <c r="E1784" s="312">
        <v>41408</v>
      </c>
      <c r="F1784" s="224">
        <f t="shared" si="62"/>
        <v>41439</v>
      </c>
    </row>
    <row r="1785" spans="4:6">
      <c r="D1785" s="220" t="s">
        <v>18545</v>
      </c>
      <c r="E1785" s="312">
        <v>41404</v>
      </c>
      <c r="F1785" s="224">
        <f t="shared" si="62"/>
        <v>41435</v>
      </c>
    </row>
    <row r="1786" spans="4:6">
      <c r="D1786" s="220" t="s">
        <v>18550</v>
      </c>
      <c r="E1786" s="312">
        <v>41407</v>
      </c>
      <c r="F1786" s="224">
        <f t="shared" si="62"/>
        <v>41438</v>
      </c>
    </row>
    <row r="1787" spans="4:6">
      <c r="D1787" s="220" t="s">
        <v>18648</v>
      </c>
      <c r="E1787" s="312">
        <v>41408</v>
      </c>
      <c r="F1787" s="224">
        <f t="shared" si="62"/>
        <v>41439</v>
      </c>
    </row>
    <row r="1788" spans="4:6">
      <c r="D1788" s="220" t="s">
        <v>18651</v>
      </c>
      <c r="E1788" s="312">
        <v>41408</v>
      </c>
      <c r="F1788" s="224">
        <f t="shared" si="62"/>
        <v>41439</v>
      </c>
    </row>
    <row r="1789" spans="4:6">
      <c r="D1789" s="220" t="s">
        <v>18654</v>
      </c>
      <c r="E1789" s="312">
        <v>41408</v>
      </c>
      <c r="F1789" s="224">
        <f t="shared" si="62"/>
        <v>41439</v>
      </c>
    </row>
    <row r="1790" spans="4:6">
      <c r="D1790" s="220" t="s">
        <v>18666</v>
      </c>
      <c r="E1790" s="312">
        <v>41409</v>
      </c>
      <c r="F1790" s="224">
        <f t="shared" si="62"/>
        <v>41440</v>
      </c>
    </row>
    <row r="1791" spans="4:6">
      <c r="D1791" s="220" t="s">
        <v>19397</v>
      </c>
      <c r="E1791" s="312">
        <v>41422</v>
      </c>
      <c r="F1791" s="224">
        <f t="shared" si="62"/>
        <v>41453</v>
      </c>
    </row>
    <row r="1792" spans="4:6">
      <c r="D1792" s="220" t="s">
        <v>19400</v>
      </c>
      <c r="E1792" s="312">
        <v>41423</v>
      </c>
      <c r="F1792" s="224">
        <f t="shared" si="62"/>
        <v>41454</v>
      </c>
    </row>
    <row r="1793" spans="4:6">
      <c r="D1793" s="220" t="s">
        <v>19387</v>
      </c>
      <c r="E1793" s="312">
        <v>41422</v>
      </c>
      <c r="F1793" s="224">
        <f t="shared" si="62"/>
        <v>41453</v>
      </c>
    </row>
    <row r="1794" spans="4:6">
      <c r="D1794" s="220" t="s">
        <v>19390</v>
      </c>
      <c r="E1794" s="312">
        <v>41423</v>
      </c>
      <c r="F1794" s="224">
        <f t="shared" si="62"/>
        <v>41454</v>
      </c>
    </row>
    <row r="1795" spans="4:6">
      <c r="D1795" s="220" t="s">
        <v>19394</v>
      </c>
      <c r="E1795" s="312">
        <v>41423</v>
      </c>
      <c r="F1795" s="224">
        <f t="shared" si="62"/>
        <v>41454</v>
      </c>
    </row>
    <row r="1796" spans="4:6">
      <c r="D1796" s="220" t="s">
        <v>19416</v>
      </c>
      <c r="E1796" s="312">
        <v>41422</v>
      </c>
      <c r="F1796" s="224">
        <f t="shared" ref="F1796:F1859" si="63">E1796+31</f>
        <v>41453</v>
      </c>
    </row>
    <row r="1797" spans="4:6">
      <c r="D1797" s="220" t="s">
        <v>18276</v>
      </c>
      <c r="E1797" s="312">
        <v>41401</v>
      </c>
      <c r="F1797" s="224">
        <f t="shared" si="63"/>
        <v>41432</v>
      </c>
    </row>
    <row r="1798" spans="4:6">
      <c r="D1798" s="220" t="s">
        <v>19339</v>
      </c>
      <c r="E1798" s="312">
        <v>41422</v>
      </c>
      <c r="F1798" s="224">
        <f t="shared" si="63"/>
        <v>41453</v>
      </c>
    </row>
    <row r="1799" spans="4:6">
      <c r="D1799" s="220" t="s">
        <v>19419</v>
      </c>
      <c r="E1799" s="312">
        <v>41422</v>
      </c>
      <c r="F1799" s="224">
        <f t="shared" si="63"/>
        <v>41453</v>
      </c>
    </row>
    <row r="1800" spans="4:6">
      <c r="D1800" s="220" t="s">
        <v>19291</v>
      </c>
      <c r="E1800" s="312">
        <v>41417</v>
      </c>
      <c r="F1800" s="224">
        <f t="shared" si="63"/>
        <v>41448</v>
      </c>
    </row>
    <row r="1801" spans="4:6">
      <c r="D1801" s="220" t="s">
        <v>18708</v>
      </c>
      <c r="E1801" s="312">
        <v>41414</v>
      </c>
      <c r="F1801" s="224">
        <f t="shared" si="63"/>
        <v>41445</v>
      </c>
    </row>
    <row r="1802" spans="4:6">
      <c r="D1802" s="220" t="s">
        <v>19098</v>
      </c>
      <c r="E1802" s="312">
        <v>41414</v>
      </c>
      <c r="F1802" s="224">
        <f t="shared" si="63"/>
        <v>41445</v>
      </c>
    </row>
    <row r="1803" spans="4:6">
      <c r="D1803" s="220" t="s">
        <v>19294</v>
      </c>
      <c r="E1803" s="312">
        <v>41418</v>
      </c>
      <c r="F1803" s="224">
        <f t="shared" si="63"/>
        <v>41449</v>
      </c>
    </row>
    <row r="1804" spans="4:6">
      <c r="D1804" s="220" t="s">
        <v>18645</v>
      </c>
      <c r="E1804" s="312">
        <v>41410</v>
      </c>
      <c r="F1804" s="224">
        <f t="shared" si="63"/>
        <v>41441</v>
      </c>
    </row>
    <row r="1805" spans="4:6">
      <c r="D1805" s="220" t="s">
        <v>19325</v>
      </c>
      <c r="E1805" s="312">
        <v>41421</v>
      </c>
      <c r="F1805" s="224">
        <f t="shared" si="63"/>
        <v>41452</v>
      </c>
    </row>
    <row r="1806" spans="4:6">
      <c r="D1806" s="220" t="s">
        <v>19329</v>
      </c>
      <c r="E1806" s="312">
        <v>41422</v>
      </c>
      <c r="F1806" s="224">
        <f t="shared" si="63"/>
        <v>41453</v>
      </c>
    </row>
    <row r="1807" spans="4:6">
      <c r="D1807" s="220" t="s">
        <v>19332</v>
      </c>
      <c r="E1807" s="312">
        <v>41421</v>
      </c>
      <c r="F1807" s="224">
        <f t="shared" si="63"/>
        <v>41452</v>
      </c>
    </row>
    <row r="1808" spans="4:6">
      <c r="D1808" s="220" t="s">
        <v>19335</v>
      </c>
      <c r="E1808" s="312">
        <v>41421</v>
      </c>
      <c r="F1808" s="224">
        <f t="shared" si="63"/>
        <v>41452</v>
      </c>
    </row>
    <row r="1809" spans="4:6">
      <c r="D1809" s="220" t="s">
        <v>19319</v>
      </c>
      <c r="E1809" s="312">
        <v>41421</v>
      </c>
      <c r="F1809" s="224">
        <f t="shared" si="63"/>
        <v>41452</v>
      </c>
    </row>
    <row r="1810" spans="4:6">
      <c r="D1810" s="220" t="s">
        <v>19422</v>
      </c>
      <c r="E1810" s="312">
        <v>41423</v>
      </c>
      <c r="F1810" s="224">
        <f t="shared" si="63"/>
        <v>41454</v>
      </c>
    </row>
    <row r="1811" spans="4:6">
      <c r="D1811" s="220" t="s">
        <v>18663</v>
      </c>
      <c r="E1811" s="312">
        <v>41409</v>
      </c>
      <c r="F1811" s="224">
        <f t="shared" si="63"/>
        <v>41440</v>
      </c>
    </row>
    <row r="1812" spans="4:6">
      <c r="D1812" s="220" t="s">
        <v>19198</v>
      </c>
      <c r="E1812" s="312">
        <v>41415</v>
      </c>
      <c r="F1812" s="224">
        <f t="shared" si="63"/>
        <v>41446</v>
      </c>
    </row>
    <row r="1813" spans="4:6">
      <c r="D1813" s="220" t="s">
        <v>18704</v>
      </c>
      <c r="E1813" s="312">
        <v>41411</v>
      </c>
      <c r="F1813" s="224">
        <f t="shared" si="63"/>
        <v>41442</v>
      </c>
    </row>
    <row r="1814" spans="4:6" ht="15.75" thickBot="1">
      <c r="D1814" s="310" t="s">
        <v>19271</v>
      </c>
      <c r="E1814" s="313">
        <v>41415</v>
      </c>
      <c r="F1814" s="224">
        <f t="shared" si="63"/>
        <v>41446</v>
      </c>
    </row>
    <row r="1815" spans="4:6">
      <c r="D1815" s="314" t="s">
        <v>19925</v>
      </c>
      <c r="E1815" s="320">
        <v>41450</v>
      </c>
      <c r="F1815" s="224">
        <f t="shared" si="63"/>
        <v>41481</v>
      </c>
    </row>
    <row r="1816" spans="4:6">
      <c r="D1816" s="315" t="s">
        <v>19751</v>
      </c>
      <c r="E1816" s="321">
        <v>41443</v>
      </c>
      <c r="F1816" s="224">
        <f t="shared" si="63"/>
        <v>41474</v>
      </c>
    </row>
    <row r="1817" spans="4:6">
      <c r="D1817" s="315" t="s">
        <v>19808</v>
      </c>
      <c r="E1817" s="321">
        <v>41444</v>
      </c>
      <c r="F1817" s="224">
        <f t="shared" si="63"/>
        <v>41475</v>
      </c>
    </row>
    <row r="1818" spans="4:6">
      <c r="D1818" s="315" t="s">
        <v>19830</v>
      </c>
      <c r="E1818" s="321">
        <v>41449</v>
      </c>
      <c r="F1818" s="224">
        <f t="shared" si="63"/>
        <v>41480</v>
      </c>
    </row>
    <row r="1819" spans="4:6">
      <c r="D1819" s="315" t="s">
        <v>19994</v>
      </c>
      <c r="E1819" s="321">
        <v>41450</v>
      </c>
      <c r="F1819" s="224">
        <f t="shared" si="63"/>
        <v>41481</v>
      </c>
    </row>
    <row r="1820" spans="4:6">
      <c r="D1820" s="315" t="s">
        <v>19997</v>
      </c>
      <c r="E1820" s="321">
        <v>41449</v>
      </c>
      <c r="F1820" s="224">
        <f t="shared" si="63"/>
        <v>41480</v>
      </c>
    </row>
    <row r="1821" spans="4:6">
      <c r="D1821" s="315" t="s">
        <v>19652</v>
      </c>
      <c r="E1821" s="321">
        <v>41437</v>
      </c>
      <c r="F1821" s="224">
        <f t="shared" si="63"/>
        <v>41468</v>
      </c>
    </row>
    <row r="1822" spans="4:6">
      <c r="D1822" s="315" t="s">
        <v>20018</v>
      </c>
      <c r="E1822" s="321">
        <v>41452</v>
      </c>
      <c r="F1822" s="224">
        <f t="shared" si="63"/>
        <v>41483</v>
      </c>
    </row>
    <row r="1823" spans="4:6">
      <c r="D1823" s="315" t="s">
        <v>20020</v>
      </c>
      <c r="E1823" s="321">
        <v>41452</v>
      </c>
      <c r="F1823" s="224">
        <f t="shared" si="63"/>
        <v>41483</v>
      </c>
    </row>
    <row r="1824" spans="4:6">
      <c r="D1824" s="315" t="s">
        <v>19503</v>
      </c>
      <c r="E1824" s="321">
        <v>41431</v>
      </c>
      <c r="F1824" s="224">
        <f t="shared" si="63"/>
        <v>41462</v>
      </c>
    </row>
    <row r="1825" spans="4:6">
      <c r="D1825" s="315" t="s">
        <v>19506</v>
      </c>
      <c r="E1825" s="321">
        <v>41429</v>
      </c>
      <c r="F1825" s="224">
        <f t="shared" si="63"/>
        <v>41460</v>
      </c>
    </row>
    <row r="1826" spans="4:6">
      <c r="D1826" s="315" t="s">
        <v>19656</v>
      </c>
      <c r="E1826" s="321">
        <v>41436</v>
      </c>
      <c r="F1826" s="224">
        <f t="shared" si="63"/>
        <v>41467</v>
      </c>
    </row>
    <row r="1827" spans="4:6">
      <c r="D1827" s="315" t="s">
        <v>20002</v>
      </c>
      <c r="E1827" s="321">
        <v>41452</v>
      </c>
      <c r="F1827" s="224">
        <f t="shared" si="63"/>
        <v>41483</v>
      </c>
    </row>
    <row r="1828" spans="4:6">
      <c r="D1828" s="315" t="s">
        <v>20000</v>
      </c>
      <c r="E1828" s="321">
        <v>41452</v>
      </c>
      <c r="F1828" s="224">
        <f t="shared" si="63"/>
        <v>41483</v>
      </c>
    </row>
    <row r="1829" spans="4:6">
      <c r="D1829" s="315" t="s">
        <v>19832</v>
      </c>
      <c r="E1829" s="321">
        <v>41449</v>
      </c>
      <c r="F1829" s="224">
        <f t="shared" si="63"/>
        <v>41480</v>
      </c>
    </row>
    <row r="1830" spans="4:6">
      <c r="D1830" s="315" t="s">
        <v>20006</v>
      </c>
      <c r="E1830" s="321">
        <v>41452</v>
      </c>
      <c r="F1830" s="224">
        <f t="shared" si="63"/>
        <v>41483</v>
      </c>
    </row>
    <row r="1831" spans="4:6">
      <c r="D1831" s="315" t="s">
        <v>19932</v>
      </c>
      <c r="E1831" s="321">
        <v>41453</v>
      </c>
      <c r="F1831" s="224">
        <f t="shared" si="63"/>
        <v>41484</v>
      </c>
    </row>
    <row r="1832" spans="4:6">
      <c r="D1832" s="315" t="s">
        <v>20625</v>
      </c>
      <c r="E1832" s="321">
        <v>41452</v>
      </c>
      <c r="F1832" s="224">
        <f t="shared" si="63"/>
        <v>41483</v>
      </c>
    </row>
    <row r="1833" spans="4:6">
      <c r="D1833" s="315" t="s">
        <v>19936</v>
      </c>
      <c r="E1833" s="321">
        <v>41453</v>
      </c>
      <c r="F1833" s="224">
        <f t="shared" si="63"/>
        <v>41484</v>
      </c>
    </row>
    <row r="1834" spans="4:6">
      <c r="D1834" s="315" t="s">
        <v>19785</v>
      </c>
      <c r="E1834" s="321">
        <v>41444</v>
      </c>
      <c r="F1834" s="224">
        <f t="shared" si="63"/>
        <v>41475</v>
      </c>
    </row>
    <row r="1835" spans="4:6">
      <c r="D1835" s="315" t="s">
        <v>19976</v>
      </c>
      <c r="E1835" s="321">
        <v>41452</v>
      </c>
      <c r="F1835" s="224">
        <f t="shared" si="63"/>
        <v>41483</v>
      </c>
    </row>
    <row r="1836" spans="4:6">
      <c r="D1836" s="315" t="s">
        <v>20119</v>
      </c>
      <c r="E1836" s="321">
        <v>41453</v>
      </c>
      <c r="F1836" s="224">
        <f t="shared" si="63"/>
        <v>41484</v>
      </c>
    </row>
    <row r="1837" spans="4:6">
      <c r="D1837" s="315" t="s">
        <v>20100</v>
      </c>
      <c r="E1837" s="321">
        <v>41453</v>
      </c>
      <c r="F1837" s="224">
        <f t="shared" si="63"/>
        <v>41484</v>
      </c>
    </row>
    <row r="1838" spans="4:6">
      <c r="D1838" s="315" t="s">
        <v>19584</v>
      </c>
      <c r="E1838" s="321">
        <v>41435</v>
      </c>
      <c r="F1838" s="224">
        <f t="shared" si="63"/>
        <v>41466</v>
      </c>
    </row>
    <row r="1839" spans="4:6">
      <c r="D1839" s="315" t="s">
        <v>19748</v>
      </c>
      <c r="E1839" s="321">
        <v>41444</v>
      </c>
      <c r="F1839" s="224">
        <f t="shared" si="63"/>
        <v>41475</v>
      </c>
    </row>
    <row r="1840" spans="4:6">
      <c r="D1840" s="315" t="s">
        <v>19800</v>
      </c>
      <c r="E1840" s="321">
        <v>41446</v>
      </c>
      <c r="F1840" s="224">
        <f t="shared" si="63"/>
        <v>41477</v>
      </c>
    </row>
    <row r="1841" spans="4:6">
      <c r="D1841" s="315" t="s">
        <v>19805</v>
      </c>
      <c r="E1841" s="321">
        <v>41445</v>
      </c>
      <c r="F1841" s="224">
        <f t="shared" si="63"/>
        <v>41476</v>
      </c>
    </row>
    <row r="1842" spans="4:6">
      <c r="D1842" s="315" t="s">
        <v>19972</v>
      </c>
      <c r="E1842" s="321">
        <v>41453</v>
      </c>
      <c r="F1842" s="224">
        <f t="shared" si="63"/>
        <v>41484</v>
      </c>
    </row>
    <row r="1843" spans="4:6">
      <c r="D1843" s="315" t="s">
        <v>19974</v>
      </c>
      <c r="E1843" s="321">
        <v>41453</v>
      </c>
      <c r="F1843" s="224">
        <f t="shared" si="63"/>
        <v>41484</v>
      </c>
    </row>
    <row r="1844" spans="4:6">
      <c r="D1844" s="315" t="s">
        <v>20104</v>
      </c>
      <c r="E1844" s="321">
        <v>41453</v>
      </c>
      <c r="F1844" s="224">
        <f t="shared" si="63"/>
        <v>41484</v>
      </c>
    </row>
    <row r="1845" spans="4:6">
      <c r="D1845" s="315" t="s">
        <v>19621</v>
      </c>
      <c r="E1845" s="321">
        <v>41438</v>
      </c>
      <c r="F1845" s="224">
        <f t="shared" si="63"/>
        <v>41469</v>
      </c>
    </row>
    <row r="1846" spans="4:6">
      <c r="D1846" s="315" t="s">
        <v>19624</v>
      </c>
      <c r="E1846" s="321">
        <v>41436</v>
      </c>
      <c r="F1846" s="224">
        <f t="shared" si="63"/>
        <v>41467</v>
      </c>
    </row>
    <row r="1847" spans="4:6">
      <c r="D1847" s="315" t="s">
        <v>19628</v>
      </c>
      <c r="E1847" s="321">
        <v>41437</v>
      </c>
      <c r="F1847" s="224">
        <f t="shared" si="63"/>
        <v>41468</v>
      </c>
    </row>
    <row r="1848" spans="4:6">
      <c r="D1848" s="315" t="s">
        <v>19631</v>
      </c>
      <c r="E1848" s="321">
        <v>41437</v>
      </c>
      <c r="F1848" s="224">
        <f t="shared" si="63"/>
        <v>41468</v>
      </c>
    </row>
    <row r="1849" spans="4:6">
      <c r="D1849" s="315" t="s">
        <v>19634</v>
      </c>
      <c r="E1849" s="321">
        <v>41436</v>
      </c>
      <c r="F1849" s="224">
        <f t="shared" si="63"/>
        <v>41467</v>
      </c>
    </row>
    <row r="1850" spans="4:6">
      <c r="D1850" s="315" t="s">
        <v>19685</v>
      </c>
      <c r="E1850" s="321">
        <v>41438</v>
      </c>
      <c r="F1850" s="224">
        <f t="shared" si="63"/>
        <v>41469</v>
      </c>
    </row>
    <row r="1851" spans="4:6">
      <c r="D1851" s="315" t="s">
        <v>19688</v>
      </c>
      <c r="E1851" s="321">
        <v>41445</v>
      </c>
      <c r="F1851" s="224">
        <f t="shared" si="63"/>
        <v>41476</v>
      </c>
    </row>
    <row r="1852" spans="4:6">
      <c r="D1852" s="315" t="s">
        <v>20116</v>
      </c>
      <c r="E1852" s="321">
        <v>41453</v>
      </c>
      <c r="F1852" s="224">
        <f t="shared" si="63"/>
        <v>41484</v>
      </c>
    </row>
    <row r="1853" spans="4:6">
      <c r="D1853" s="315" t="s">
        <v>19726</v>
      </c>
      <c r="E1853" s="321">
        <v>41439</v>
      </c>
      <c r="F1853" s="224">
        <f t="shared" si="63"/>
        <v>41470</v>
      </c>
    </row>
    <row r="1854" spans="4:6">
      <c r="D1854" s="315" t="s">
        <v>19754</v>
      </c>
      <c r="E1854" s="321">
        <v>41443</v>
      </c>
      <c r="F1854" s="224">
        <f t="shared" si="63"/>
        <v>41474</v>
      </c>
    </row>
    <row r="1855" spans="4:6">
      <c r="D1855" s="315" t="s">
        <v>20125</v>
      </c>
      <c r="E1855" s="321">
        <v>41453</v>
      </c>
      <c r="F1855" s="224">
        <f t="shared" si="63"/>
        <v>41484</v>
      </c>
    </row>
    <row r="1856" spans="4:6">
      <c r="D1856" s="315" t="s">
        <v>19690</v>
      </c>
      <c r="E1856" s="321">
        <v>41443</v>
      </c>
      <c r="F1856" s="224">
        <f t="shared" si="63"/>
        <v>41474</v>
      </c>
    </row>
    <row r="1857" spans="4:6">
      <c r="D1857" s="315" t="s">
        <v>19646</v>
      </c>
      <c r="E1857" s="321">
        <v>41438</v>
      </c>
      <c r="F1857" s="224">
        <f t="shared" si="63"/>
        <v>41469</v>
      </c>
    </row>
    <row r="1858" spans="4:6">
      <c r="D1858" s="315" t="s">
        <v>19648</v>
      </c>
      <c r="E1858" s="321">
        <v>41437</v>
      </c>
      <c r="F1858" s="224">
        <f t="shared" si="63"/>
        <v>41468</v>
      </c>
    </row>
    <row r="1859" spans="4:6">
      <c r="D1859" s="315" t="s">
        <v>19570</v>
      </c>
      <c r="E1859" s="321">
        <v>41436</v>
      </c>
      <c r="F1859" s="224">
        <f t="shared" si="63"/>
        <v>41467</v>
      </c>
    </row>
    <row r="1860" spans="4:6">
      <c r="D1860" s="315" t="s">
        <v>19812</v>
      </c>
      <c r="E1860" s="321">
        <v>41444</v>
      </c>
      <c r="F1860" s="224">
        <f t="shared" ref="F1860:F1923" si="64">E1860+31</f>
        <v>41475</v>
      </c>
    </row>
    <row r="1861" spans="4:6">
      <c r="D1861" s="315" t="s">
        <v>19815</v>
      </c>
      <c r="E1861" s="321">
        <v>41446</v>
      </c>
      <c r="F1861" s="224">
        <f t="shared" si="64"/>
        <v>41477</v>
      </c>
    </row>
    <row r="1862" spans="4:6">
      <c r="D1862" s="315" t="s">
        <v>20128</v>
      </c>
      <c r="E1862" s="321">
        <v>41453</v>
      </c>
      <c r="F1862" s="224">
        <f t="shared" si="64"/>
        <v>41484</v>
      </c>
    </row>
    <row r="1863" spans="4:6">
      <c r="D1863" s="315" t="s">
        <v>19818</v>
      </c>
      <c r="E1863" s="321">
        <v>41446</v>
      </c>
      <c r="F1863" s="224">
        <f t="shared" si="64"/>
        <v>41477</v>
      </c>
    </row>
    <row r="1864" spans="4:6">
      <c r="D1864" s="315" t="s">
        <v>19693</v>
      </c>
      <c r="E1864" s="321">
        <v>41438</v>
      </c>
      <c r="F1864" s="224">
        <f t="shared" si="64"/>
        <v>41469</v>
      </c>
    </row>
    <row r="1865" spans="4:6">
      <c r="D1865" s="315" t="s">
        <v>18617</v>
      </c>
      <c r="E1865" s="321">
        <v>41429</v>
      </c>
      <c r="F1865" s="224">
        <f t="shared" si="64"/>
        <v>41460</v>
      </c>
    </row>
    <row r="1866" spans="4:6">
      <c r="D1866" s="315" t="s">
        <v>19314</v>
      </c>
      <c r="E1866" s="321">
        <v>41428</v>
      </c>
      <c r="F1866" s="224">
        <f t="shared" si="64"/>
        <v>41459</v>
      </c>
    </row>
    <row r="1867" spans="4:6">
      <c r="D1867" s="315" t="s">
        <v>20072</v>
      </c>
      <c r="E1867" s="321">
        <v>41453</v>
      </c>
      <c r="F1867" s="224">
        <f t="shared" si="64"/>
        <v>41484</v>
      </c>
    </row>
    <row r="1868" spans="4:6">
      <c r="D1868" s="315" t="s">
        <v>18639</v>
      </c>
      <c r="E1868" s="321">
        <v>41429</v>
      </c>
      <c r="F1868" s="224">
        <f t="shared" si="64"/>
        <v>41460</v>
      </c>
    </row>
    <row r="1869" spans="4:6">
      <c r="D1869" s="315" t="s">
        <v>19409</v>
      </c>
      <c r="E1869" s="321">
        <v>41428</v>
      </c>
      <c r="F1869" s="224">
        <f t="shared" si="64"/>
        <v>41459</v>
      </c>
    </row>
    <row r="1870" spans="4:6">
      <c r="D1870" s="315" t="s">
        <v>19901</v>
      </c>
      <c r="E1870" s="321">
        <v>41452</v>
      </c>
      <c r="F1870" s="224">
        <f t="shared" si="64"/>
        <v>41483</v>
      </c>
    </row>
    <row r="1871" spans="4:6">
      <c r="D1871" s="315" t="s">
        <v>19789</v>
      </c>
      <c r="E1871" s="321">
        <v>41449</v>
      </c>
      <c r="F1871" s="224">
        <f t="shared" si="64"/>
        <v>41480</v>
      </c>
    </row>
    <row r="1872" spans="4:6">
      <c r="D1872" s="315" t="s">
        <v>19792</v>
      </c>
      <c r="E1872" s="321">
        <v>41444</v>
      </c>
      <c r="F1872" s="224">
        <f t="shared" si="64"/>
        <v>41475</v>
      </c>
    </row>
    <row r="1873" spans="4:6">
      <c r="D1873" s="315" t="s">
        <v>19681</v>
      </c>
      <c r="E1873" s="321">
        <v>41443</v>
      </c>
      <c r="F1873" s="224">
        <f t="shared" si="64"/>
        <v>41474</v>
      </c>
    </row>
    <row r="1874" spans="4:6">
      <c r="D1874" s="315" t="s">
        <v>19795</v>
      </c>
      <c r="E1874" s="321">
        <v>41446</v>
      </c>
      <c r="F1874" s="224">
        <f t="shared" si="64"/>
        <v>41477</v>
      </c>
    </row>
    <row r="1875" spans="4:6">
      <c r="D1875" s="315" t="s">
        <v>19683</v>
      </c>
      <c r="E1875" s="321">
        <v>41444</v>
      </c>
      <c r="F1875" s="224">
        <f t="shared" si="64"/>
        <v>41475</v>
      </c>
    </row>
    <row r="1876" spans="4:6">
      <c r="D1876" s="315" t="s">
        <v>19746</v>
      </c>
      <c r="E1876" s="321">
        <v>41444</v>
      </c>
      <c r="F1876" s="224">
        <f t="shared" si="64"/>
        <v>41475</v>
      </c>
    </row>
    <row r="1877" spans="4:6">
      <c r="D1877" s="315" t="s">
        <v>20040</v>
      </c>
      <c r="E1877" s="321">
        <v>41452</v>
      </c>
      <c r="F1877" s="224">
        <f t="shared" si="64"/>
        <v>41483</v>
      </c>
    </row>
    <row r="1878" spans="4:6">
      <c r="D1878" s="315" t="s">
        <v>19611</v>
      </c>
      <c r="E1878" s="321">
        <v>41436</v>
      </c>
      <c r="F1878" s="224">
        <f t="shared" si="64"/>
        <v>41467</v>
      </c>
    </row>
    <row r="1879" spans="4:6">
      <c r="D1879" s="315" t="s">
        <v>19608</v>
      </c>
      <c r="E1879" s="321">
        <v>41436</v>
      </c>
      <c r="F1879" s="224">
        <f t="shared" si="64"/>
        <v>41467</v>
      </c>
    </row>
    <row r="1880" spans="4:6">
      <c r="D1880" s="315" t="s">
        <v>19912</v>
      </c>
      <c r="E1880" s="321">
        <v>41450</v>
      </c>
      <c r="F1880" s="224">
        <f t="shared" si="64"/>
        <v>41481</v>
      </c>
    </row>
    <row r="1881" spans="4:6">
      <c r="D1881" s="315" t="s">
        <v>19759</v>
      </c>
      <c r="E1881" s="321">
        <v>41443</v>
      </c>
      <c r="F1881" s="224">
        <f t="shared" si="64"/>
        <v>41474</v>
      </c>
    </row>
    <row r="1882" spans="4:6">
      <c r="D1882" s="315" t="s">
        <v>19695</v>
      </c>
      <c r="E1882" s="321">
        <v>41439</v>
      </c>
      <c r="F1882" s="224">
        <f t="shared" si="64"/>
        <v>41470</v>
      </c>
    </row>
    <row r="1883" spans="4:6">
      <c r="D1883" s="315" t="s">
        <v>19980</v>
      </c>
      <c r="E1883" s="321">
        <v>41452</v>
      </c>
      <c r="F1883" s="224">
        <f t="shared" si="64"/>
        <v>41483</v>
      </c>
    </row>
    <row r="1884" spans="4:6">
      <c r="D1884" s="315" t="s">
        <v>19821</v>
      </c>
      <c r="E1884" s="321">
        <v>41449</v>
      </c>
      <c r="F1884" s="224">
        <f t="shared" si="64"/>
        <v>41480</v>
      </c>
    </row>
    <row r="1885" spans="4:6">
      <c r="D1885" s="315" t="s">
        <v>19982</v>
      </c>
      <c r="E1885" s="321">
        <v>41452</v>
      </c>
      <c r="F1885" s="224">
        <f t="shared" si="64"/>
        <v>41483</v>
      </c>
    </row>
    <row r="1886" spans="4:6">
      <c r="D1886" s="315" t="s">
        <v>19824</v>
      </c>
      <c r="E1886" s="321">
        <v>41445</v>
      </c>
      <c r="F1886" s="224">
        <f t="shared" si="64"/>
        <v>41476</v>
      </c>
    </row>
    <row r="1887" spans="4:6">
      <c r="D1887" s="315" t="s">
        <v>19827</v>
      </c>
      <c r="E1887" s="321">
        <v>41444</v>
      </c>
      <c r="F1887" s="224">
        <f t="shared" si="64"/>
        <v>41475</v>
      </c>
    </row>
    <row r="1888" spans="4:6">
      <c r="D1888" s="315" t="s">
        <v>20139</v>
      </c>
      <c r="E1888" s="321">
        <v>41453</v>
      </c>
      <c r="F1888" s="224">
        <f t="shared" si="64"/>
        <v>41484</v>
      </c>
    </row>
    <row r="1889" spans="4:6">
      <c r="D1889" s="315" t="s">
        <v>20016</v>
      </c>
      <c r="E1889" s="321">
        <v>41452</v>
      </c>
      <c r="F1889" s="224">
        <f t="shared" si="64"/>
        <v>41483</v>
      </c>
    </row>
    <row r="1890" spans="4:6">
      <c r="D1890" s="315" t="s">
        <v>19596</v>
      </c>
      <c r="E1890" s="321">
        <v>41437</v>
      </c>
      <c r="F1890" s="224">
        <f t="shared" si="64"/>
        <v>41468</v>
      </c>
    </row>
    <row r="1891" spans="4:6">
      <c r="D1891" s="315" t="s">
        <v>19910</v>
      </c>
      <c r="E1891" s="321">
        <v>41453</v>
      </c>
      <c r="F1891" s="224">
        <f t="shared" si="64"/>
        <v>41484</v>
      </c>
    </row>
    <row r="1892" spans="4:6">
      <c r="D1892" s="315" t="s">
        <v>19312</v>
      </c>
      <c r="E1892" s="321">
        <v>41429</v>
      </c>
      <c r="F1892" s="224">
        <f t="shared" si="64"/>
        <v>41460</v>
      </c>
    </row>
    <row r="1893" spans="4:6">
      <c r="D1893" s="315" t="s">
        <v>19907</v>
      </c>
      <c r="E1893" s="321">
        <v>41449</v>
      </c>
      <c r="F1893" s="224">
        <f t="shared" si="64"/>
        <v>41480</v>
      </c>
    </row>
    <row r="1894" spans="4:6">
      <c r="D1894" s="315" t="s">
        <v>19679</v>
      </c>
      <c r="E1894" s="321">
        <v>41439</v>
      </c>
      <c r="F1894" s="224">
        <f t="shared" si="64"/>
        <v>41470</v>
      </c>
    </row>
    <row r="1895" spans="4:6">
      <c r="D1895" s="315" t="s">
        <v>19462</v>
      </c>
      <c r="E1895" s="321">
        <v>41431</v>
      </c>
      <c r="F1895" s="224">
        <f t="shared" si="64"/>
        <v>41462</v>
      </c>
    </row>
    <row r="1896" spans="4:6">
      <c r="D1896" s="315" t="s">
        <v>19385</v>
      </c>
      <c r="E1896" s="321">
        <v>41436</v>
      </c>
      <c r="F1896" s="224">
        <f t="shared" si="64"/>
        <v>41467</v>
      </c>
    </row>
    <row r="1897" spans="4:6">
      <c r="D1897" s="315" t="s">
        <v>19377</v>
      </c>
      <c r="E1897" s="321">
        <v>41429</v>
      </c>
      <c r="F1897" s="224">
        <f t="shared" si="64"/>
        <v>41460</v>
      </c>
    </row>
    <row r="1898" spans="4:6">
      <c r="D1898" s="315" t="s">
        <v>19562</v>
      </c>
      <c r="E1898" s="321">
        <v>41432</v>
      </c>
      <c r="F1898" s="224">
        <f t="shared" si="64"/>
        <v>41463</v>
      </c>
    </row>
    <row r="1899" spans="4:6">
      <c r="D1899" s="315" t="s">
        <v>19458</v>
      </c>
      <c r="E1899" s="321">
        <v>41431</v>
      </c>
      <c r="F1899" s="224">
        <f t="shared" si="64"/>
        <v>41462</v>
      </c>
    </row>
    <row r="1900" spans="4:6">
      <c r="D1900" s="315" t="s">
        <v>19558</v>
      </c>
      <c r="E1900" s="321">
        <v>41432</v>
      </c>
      <c r="F1900" s="224">
        <f t="shared" si="64"/>
        <v>41463</v>
      </c>
    </row>
    <row r="1901" spans="4:6">
      <c r="D1901" s="315" t="s">
        <v>19455</v>
      </c>
      <c r="E1901" s="321">
        <v>41429</v>
      </c>
      <c r="F1901" s="224">
        <f t="shared" si="64"/>
        <v>41460</v>
      </c>
    </row>
    <row r="1902" spans="4:6">
      <c r="D1902" s="315" t="s">
        <v>19556</v>
      </c>
      <c r="E1902" s="321">
        <v>41439</v>
      </c>
      <c r="F1902" s="224">
        <f t="shared" si="64"/>
        <v>41470</v>
      </c>
    </row>
    <row r="1903" spans="4:6">
      <c r="D1903" s="315" t="s">
        <v>19452</v>
      </c>
      <c r="E1903" s="321">
        <v>41430</v>
      </c>
      <c r="F1903" s="224">
        <f t="shared" si="64"/>
        <v>41461</v>
      </c>
    </row>
    <row r="1904" spans="4:6">
      <c r="D1904" s="315" t="s">
        <v>19369</v>
      </c>
      <c r="E1904" s="321">
        <v>41431</v>
      </c>
      <c r="F1904" s="224">
        <f t="shared" si="64"/>
        <v>41462</v>
      </c>
    </row>
    <row r="1905" spans="4:6">
      <c r="D1905" s="315" t="s">
        <v>19614</v>
      </c>
      <c r="E1905" s="321">
        <v>41437</v>
      </c>
      <c r="F1905" s="224">
        <f t="shared" si="64"/>
        <v>41468</v>
      </c>
    </row>
    <row r="1906" spans="4:6">
      <c r="D1906" s="315" t="s">
        <v>19449</v>
      </c>
      <c r="E1906" s="321">
        <v>41428</v>
      </c>
      <c r="F1906" s="224">
        <f t="shared" si="64"/>
        <v>41459</v>
      </c>
    </row>
    <row r="1907" spans="4:6">
      <c r="D1907" s="315" t="s">
        <v>19674</v>
      </c>
      <c r="E1907" s="321">
        <v>41438</v>
      </c>
      <c r="F1907" s="224">
        <f t="shared" si="64"/>
        <v>41469</v>
      </c>
    </row>
    <row r="1908" spans="4:6">
      <c r="D1908" s="315" t="s">
        <v>19605</v>
      </c>
      <c r="E1908" s="321">
        <v>41437</v>
      </c>
      <c r="F1908" s="224">
        <f t="shared" si="64"/>
        <v>41468</v>
      </c>
    </row>
    <row r="1909" spans="4:6" ht="15.75" thickBot="1">
      <c r="D1909" s="316" t="s">
        <v>20076</v>
      </c>
      <c r="E1909" s="322">
        <v>41453</v>
      </c>
      <c r="F1909" s="224">
        <f t="shared" si="64"/>
        <v>41484</v>
      </c>
    </row>
    <row r="1910" spans="4:6">
      <c r="D1910" t="s">
        <v>20087</v>
      </c>
      <c r="E1910" s="19">
        <v>41453</v>
      </c>
      <c r="F1910" s="224">
        <f t="shared" si="64"/>
        <v>41484</v>
      </c>
    </row>
    <row r="1911" spans="4:6">
      <c r="D1911" t="s">
        <v>19618</v>
      </c>
      <c r="E1911" s="19">
        <v>41453</v>
      </c>
      <c r="F1911" s="224">
        <f t="shared" si="64"/>
        <v>41484</v>
      </c>
    </row>
    <row r="1912" spans="4:6">
      <c r="D1912" s="16" t="s">
        <v>20628</v>
      </c>
      <c r="E1912" s="19">
        <v>41452</v>
      </c>
      <c r="F1912" s="224">
        <f t="shared" si="64"/>
        <v>41483</v>
      </c>
    </row>
    <row r="1913" spans="4:6">
      <c r="D1913" t="s">
        <v>19942</v>
      </c>
      <c r="E1913" s="19">
        <v>41452</v>
      </c>
      <c r="F1913" s="224">
        <f t="shared" si="64"/>
        <v>41483</v>
      </c>
    </row>
    <row r="1914" spans="4:6">
      <c r="D1914" t="s">
        <v>19946</v>
      </c>
      <c r="E1914" s="19">
        <v>41452</v>
      </c>
      <c r="F1914" s="224">
        <f t="shared" si="64"/>
        <v>41483</v>
      </c>
    </row>
    <row r="1915" spans="4:6">
      <c r="D1915" t="s">
        <v>19678</v>
      </c>
      <c r="E1915" s="19">
        <v>41452</v>
      </c>
      <c r="F1915" s="224">
        <f t="shared" si="64"/>
        <v>41483</v>
      </c>
    </row>
    <row r="1916" spans="4:6">
      <c r="D1916" t="s">
        <v>20091</v>
      </c>
      <c r="E1916" s="19">
        <v>41452</v>
      </c>
      <c r="F1916" s="224">
        <f t="shared" si="64"/>
        <v>41483</v>
      </c>
    </row>
    <row r="1917" spans="4:6">
      <c r="D1917" t="s">
        <v>19951</v>
      </c>
      <c r="E1917" s="19">
        <v>41452</v>
      </c>
      <c r="F1917" s="224">
        <f t="shared" si="64"/>
        <v>41483</v>
      </c>
    </row>
    <row r="1918" spans="4:6">
      <c r="D1918" t="s">
        <v>19954</v>
      </c>
      <c r="E1918" s="19">
        <v>41450</v>
      </c>
      <c r="F1918" s="224">
        <f t="shared" si="64"/>
        <v>41481</v>
      </c>
    </row>
    <row r="1919" spans="4:6">
      <c r="D1919" t="s">
        <v>20094</v>
      </c>
      <c r="E1919" s="19">
        <v>41453</v>
      </c>
      <c r="F1919" s="224">
        <f t="shared" si="64"/>
        <v>41484</v>
      </c>
    </row>
    <row r="1920" spans="4:6">
      <c r="D1920" t="s">
        <v>20097</v>
      </c>
      <c r="E1920" s="47">
        <v>41453</v>
      </c>
      <c r="F1920" s="224">
        <f t="shared" si="64"/>
        <v>41484</v>
      </c>
    </row>
    <row r="1921" spans="4:6" ht="15.75" thickBot="1">
      <c r="D1921" s="22" t="s">
        <v>18567</v>
      </c>
      <c r="E1921" s="47">
        <v>41414</v>
      </c>
      <c r="F1921" s="323">
        <f t="shared" si="64"/>
        <v>41445</v>
      </c>
    </row>
    <row r="1922" spans="4:6">
      <c r="D1922" s="213" t="s">
        <v>20173</v>
      </c>
      <c r="E1922" s="311">
        <v>41457</v>
      </c>
      <c r="F1922" s="323">
        <f t="shared" si="64"/>
        <v>41488</v>
      </c>
    </row>
    <row r="1923" spans="4:6">
      <c r="D1923" s="220" t="s">
        <v>15573</v>
      </c>
      <c r="E1923" s="312">
        <v>41456</v>
      </c>
      <c r="F1923" s="323">
        <f t="shared" si="64"/>
        <v>41487</v>
      </c>
    </row>
    <row r="1924" spans="4:6">
      <c r="D1924" s="220" t="s">
        <v>20384</v>
      </c>
      <c r="E1924" s="312">
        <v>41480</v>
      </c>
      <c r="F1924" s="323">
        <f t="shared" ref="F1924:F1970" si="65">E1924+31</f>
        <v>41511</v>
      </c>
    </row>
    <row r="1925" spans="4:6">
      <c r="D1925" s="220" t="s">
        <v>20386</v>
      </c>
      <c r="E1925" s="312">
        <v>41479</v>
      </c>
      <c r="F1925" s="323">
        <f t="shared" si="65"/>
        <v>41510</v>
      </c>
    </row>
    <row r="1926" spans="4:6">
      <c r="D1926" s="220" t="s">
        <v>20390</v>
      </c>
      <c r="E1926" s="312">
        <v>41479</v>
      </c>
      <c r="F1926" s="323">
        <f t="shared" si="65"/>
        <v>41510</v>
      </c>
    </row>
    <row r="1927" spans="4:6">
      <c r="D1927" s="220" t="s">
        <v>20180</v>
      </c>
      <c r="E1927" s="312">
        <v>41458</v>
      </c>
      <c r="F1927" s="323">
        <f t="shared" si="65"/>
        <v>41489</v>
      </c>
    </row>
    <row r="1928" spans="4:6">
      <c r="D1928" s="220" t="s">
        <v>20182</v>
      </c>
      <c r="E1928" s="312">
        <v>41481</v>
      </c>
      <c r="F1928" s="323">
        <f t="shared" si="65"/>
        <v>41512</v>
      </c>
    </row>
    <row r="1929" spans="4:6">
      <c r="D1929" s="220" t="s">
        <v>19763</v>
      </c>
      <c r="E1929" s="312">
        <v>41457</v>
      </c>
      <c r="F1929" s="323">
        <f t="shared" si="65"/>
        <v>41488</v>
      </c>
    </row>
    <row r="1930" spans="4:6" ht="15.75" thickBot="1">
      <c r="D1930" s="220" t="s">
        <v>20158</v>
      </c>
      <c r="E1930" s="312">
        <v>41457</v>
      </c>
      <c r="F1930" s="323">
        <f t="shared" si="65"/>
        <v>41488</v>
      </c>
    </row>
    <row r="1931" spans="4:6">
      <c r="D1931" s="314" t="s">
        <v>19884</v>
      </c>
      <c r="E1931" s="320">
        <v>41485</v>
      </c>
      <c r="F1931" s="323">
        <f t="shared" si="65"/>
        <v>41516</v>
      </c>
    </row>
    <row r="1932" spans="4:6">
      <c r="D1932" s="315" t="s">
        <v>20349</v>
      </c>
      <c r="E1932" s="321">
        <v>41472</v>
      </c>
      <c r="F1932" s="323">
        <f t="shared" si="65"/>
        <v>41503</v>
      </c>
    </row>
    <row r="1933" spans="4:6">
      <c r="D1933" s="315" t="s">
        <v>20352</v>
      </c>
      <c r="E1933" s="321">
        <v>41472</v>
      </c>
      <c r="F1933" s="323">
        <f t="shared" si="65"/>
        <v>41503</v>
      </c>
    </row>
    <row r="1934" spans="4:6">
      <c r="D1934" s="315" t="s">
        <v>20271</v>
      </c>
      <c r="E1934" s="321">
        <v>41464</v>
      </c>
      <c r="F1934" s="323">
        <f t="shared" si="65"/>
        <v>41495</v>
      </c>
    </row>
    <row r="1935" spans="4:6">
      <c r="D1935" s="315" t="s">
        <v>20177</v>
      </c>
      <c r="E1935" s="321">
        <v>41456</v>
      </c>
      <c r="F1935" s="323">
        <f t="shared" si="65"/>
        <v>41487</v>
      </c>
    </row>
    <row r="1936" spans="4:6">
      <c r="D1936" s="315" t="s">
        <v>20276</v>
      </c>
      <c r="E1936" s="321">
        <v>41485</v>
      </c>
      <c r="F1936" s="323">
        <f t="shared" si="65"/>
        <v>41516</v>
      </c>
    </row>
    <row r="1937" spans="4:6">
      <c r="D1937" s="315" t="s">
        <v>20449</v>
      </c>
      <c r="E1937" s="321">
        <v>41485</v>
      </c>
      <c r="F1937" s="323">
        <f t="shared" si="65"/>
        <v>41516</v>
      </c>
    </row>
    <row r="1938" spans="4:6">
      <c r="D1938" s="315" t="s">
        <v>20277</v>
      </c>
      <c r="E1938" s="321">
        <v>41465</v>
      </c>
      <c r="F1938" s="323">
        <f t="shared" si="65"/>
        <v>41496</v>
      </c>
    </row>
    <row r="1939" spans="4:6">
      <c r="D1939" s="315" t="s">
        <v>20280</v>
      </c>
      <c r="E1939" s="321">
        <v>41465</v>
      </c>
      <c r="F1939" s="323">
        <f t="shared" si="65"/>
        <v>41496</v>
      </c>
    </row>
    <row r="1940" spans="4:6">
      <c r="D1940" s="315" t="s">
        <v>20284</v>
      </c>
      <c r="E1940" s="321">
        <v>41467</v>
      </c>
      <c r="F1940" s="323">
        <f t="shared" si="65"/>
        <v>41498</v>
      </c>
    </row>
    <row r="1941" spans="4:6">
      <c r="D1941" s="315" t="s">
        <v>20359</v>
      </c>
      <c r="E1941" s="321">
        <v>41472</v>
      </c>
      <c r="F1941" s="323">
        <f t="shared" si="65"/>
        <v>41503</v>
      </c>
    </row>
    <row r="1942" spans="4:6">
      <c r="D1942" s="315" t="s">
        <v>20288</v>
      </c>
      <c r="E1942" s="321">
        <v>41464</v>
      </c>
      <c r="F1942" s="323">
        <f t="shared" si="65"/>
        <v>41495</v>
      </c>
    </row>
    <row r="1943" spans="4:6">
      <c r="D1943" s="315" t="s">
        <v>20362</v>
      </c>
      <c r="E1943" s="321">
        <v>41478</v>
      </c>
      <c r="F1943" s="323">
        <f t="shared" si="65"/>
        <v>41509</v>
      </c>
    </row>
    <row r="1944" spans="4:6">
      <c r="D1944" s="315" t="s">
        <v>20235</v>
      </c>
      <c r="E1944" s="321">
        <v>41459</v>
      </c>
      <c r="F1944" s="323">
        <f t="shared" si="65"/>
        <v>41490</v>
      </c>
    </row>
    <row r="1945" spans="4:6">
      <c r="D1945" s="315" t="s">
        <v>20291</v>
      </c>
      <c r="E1945" s="321">
        <v>41465</v>
      </c>
      <c r="F1945" s="323">
        <f t="shared" si="65"/>
        <v>41496</v>
      </c>
    </row>
    <row r="1946" spans="4:6">
      <c r="D1946" s="315" t="s">
        <v>20187</v>
      </c>
      <c r="E1946" s="321">
        <v>41458</v>
      </c>
      <c r="F1946" s="323">
        <f t="shared" si="65"/>
        <v>41489</v>
      </c>
    </row>
    <row r="1947" spans="4:6">
      <c r="D1947" s="315" t="s">
        <v>20242</v>
      </c>
      <c r="E1947" s="321">
        <v>41459</v>
      </c>
      <c r="F1947" s="323">
        <f t="shared" si="65"/>
        <v>41490</v>
      </c>
    </row>
    <row r="1948" spans="4:6">
      <c r="D1948" s="315" t="s">
        <v>20325</v>
      </c>
      <c r="E1948" s="321">
        <v>41470</v>
      </c>
      <c r="F1948" s="323">
        <f t="shared" si="65"/>
        <v>41501</v>
      </c>
    </row>
    <row r="1949" spans="4:6">
      <c r="D1949" s="315" t="s">
        <v>20365</v>
      </c>
      <c r="E1949" s="321">
        <v>41473</v>
      </c>
      <c r="F1949" s="323">
        <f t="shared" si="65"/>
        <v>41504</v>
      </c>
    </row>
    <row r="1950" spans="4:6">
      <c r="D1950" s="315" t="s">
        <v>20294</v>
      </c>
      <c r="E1950" s="321">
        <v>41465</v>
      </c>
      <c r="F1950" s="323">
        <f t="shared" si="65"/>
        <v>41496</v>
      </c>
    </row>
    <row r="1951" spans="4:6">
      <c r="D1951" s="315" t="s">
        <v>20297</v>
      </c>
      <c r="E1951" s="321">
        <v>41466</v>
      </c>
      <c r="F1951" s="323">
        <f t="shared" si="65"/>
        <v>41497</v>
      </c>
    </row>
    <row r="1952" spans="4:6">
      <c r="D1952" s="315" t="s">
        <v>20299</v>
      </c>
      <c r="E1952" s="321">
        <v>41464</v>
      </c>
      <c r="F1952" s="323">
        <f t="shared" si="65"/>
        <v>41495</v>
      </c>
    </row>
    <row r="1953" spans="4:6">
      <c r="D1953" s="315" t="s">
        <v>20330</v>
      </c>
      <c r="E1953" s="321">
        <v>41465</v>
      </c>
      <c r="F1953" s="323">
        <f t="shared" si="65"/>
        <v>41496</v>
      </c>
    </row>
    <row r="1954" spans="4:6" ht="15.75" thickBot="1">
      <c r="D1954" s="316" t="s">
        <v>20301</v>
      </c>
      <c r="E1954" s="322">
        <v>41465</v>
      </c>
      <c r="F1954" s="323">
        <f t="shared" si="65"/>
        <v>41496</v>
      </c>
    </row>
    <row r="1955" spans="4:6">
      <c r="D1955" s="213" t="s">
        <v>20571</v>
      </c>
      <c r="E1955" s="311">
        <v>41500</v>
      </c>
      <c r="F1955" s="323">
        <f t="shared" si="65"/>
        <v>41531</v>
      </c>
    </row>
    <row r="1956" spans="4:6" ht="15.75" thickBot="1">
      <c r="D1956" s="310" t="s">
        <v>19904</v>
      </c>
      <c r="E1956" s="313">
        <v>41488</v>
      </c>
      <c r="F1956" s="323">
        <f t="shared" si="65"/>
        <v>41519</v>
      </c>
    </row>
    <row r="1957" spans="4:6">
      <c r="D1957" s="314" t="s">
        <v>20356</v>
      </c>
      <c r="E1957" s="320">
        <v>41488</v>
      </c>
      <c r="F1957" s="323">
        <f t="shared" si="65"/>
        <v>41519</v>
      </c>
    </row>
    <row r="1958" spans="4:6">
      <c r="D1958" s="315" t="s">
        <v>20123</v>
      </c>
      <c r="E1958" s="321">
        <v>41512</v>
      </c>
      <c r="F1958" s="323">
        <f t="shared" si="65"/>
        <v>41543</v>
      </c>
    </row>
    <row r="1959" spans="4:6">
      <c r="D1959" s="315" t="s">
        <v>20328</v>
      </c>
      <c r="E1959" s="321">
        <v>41486</v>
      </c>
      <c r="F1959" s="323">
        <f t="shared" si="65"/>
        <v>41517</v>
      </c>
    </row>
    <row r="1960" spans="4:6">
      <c r="D1960" s="315" t="s">
        <v>20543</v>
      </c>
      <c r="E1960" s="321">
        <v>41509</v>
      </c>
      <c r="F1960" s="323">
        <f t="shared" si="65"/>
        <v>41540</v>
      </c>
    </row>
    <row r="1961" spans="4:6">
      <c r="D1961" s="315" t="s">
        <v>20453</v>
      </c>
      <c r="E1961" s="321">
        <v>41486</v>
      </c>
      <c r="F1961" s="323">
        <f t="shared" si="65"/>
        <v>41517</v>
      </c>
    </row>
    <row r="1962" spans="4:6">
      <c r="D1962" s="315" t="s">
        <v>20547</v>
      </c>
      <c r="E1962" s="321">
        <v>41486</v>
      </c>
      <c r="F1962" s="323">
        <f t="shared" si="65"/>
        <v>41517</v>
      </c>
    </row>
    <row r="1963" spans="4:6">
      <c r="D1963" s="315" t="s">
        <v>20601</v>
      </c>
      <c r="E1963" s="321">
        <v>41508</v>
      </c>
      <c r="F1963" s="323">
        <f t="shared" si="65"/>
        <v>41539</v>
      </c>
    </row>
    <row r="1964" spans="4:6">
      <c r="D1964" s="315" t="s">
        <v>20599</v>
      </c>
      <c r="E1964" s="321">
        <v>41512</v>
      </c>
      <c r="F1964" s="323">
        <f t="shared" si="65"/>
        <v>41543</v>
      </c>
    </row>
    <row r="1965" spans="4:6" ht="15.75" thickBot="1">
      <c r="D1965" s="316" t="s">
        <v>20567</v>
      </c>
      <c r="E1965" s="322">
        <v>41506</v>
      </c>
      <c r="F1965" s="323">
        <f t="shared" si="65"/>
        <v>41537</v>
      </c>
    </row>
    <row r="1966" spans="4:6">
      <c r="D1966" s="22" t="s">
        <v>20577</v>
      </c>
      <c r="E1966" s="302">
        <v>41507</v>
      </c>
      <c r="F1966" s="323">
        <f t="shared" si="65"/>
        <v>41538</v>
      </c>
    </row>
    <row r="1967" spans="4:6">
      <c r="D1967" s="22" t="s">
        <v>20623</v>
      </c>
      <c r="E1967" s="302">
        <v>41515</v>
      </c>
      <c r="F1967" s="323">
        <f t="shared" si="65"/>
        <v>41546</v>
      </c>
    </row>
    <row r="1968" spans="4:6">
      <c r="D1968" s="24" t="s">
        <v>20805</v>
      </c>
      <c r="E1968" s="14">
        <v>41571</v>
      </c>
      <c r="F1968" s="323">
        <f t="shared" si="65"/>
        <v>41602</v>
      </c>
    </row>
    <row r="1969" spans="4:6">
      <c r="D1969" s="24" t="s">
        <v>20817</v>
      </c>
      <c r="E1969" s="19">
        <v>41570</v>
      </c>
      <c r="F1969" s="323">
        <f t="shared" si="65"/>
        <v>41601</v>
      </c>
    </row>
    <row r="1970" spans="4:6">
      <c r="D1970" t="s">
        <v>22710</v>
      </c>
      <c r="E1970" s="93">
        <v>41606</v>
      </c>
      <c r="F1970" s="323">
        <f t="shared" si="65"/>
        <v>41637</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13656</v>
      </c>
      <c r="B1" s="16" t="s">
        <v>13657</v>
      </c>
      <c r="C1" t="s">
        <v>13658</v>
      </c>
      <c r="D1" s="16" t="s">
        <v>8005</v>
      </c>
      <c r="E1" s="16" t="s">
        <v>13946</v>
      </c>
    </row>
    <row r="2" spans="1:5">
      <c r="A2">
        <v>1</v>
      </c>
      <c r="B2" s="16" t="s">
        <v>1544</v>
      </c>
      <c r="C2" t="s">
        <v>1210</v>
      </c>
      <c r="D2" t="s">
        <v>2192</v>
      </c>
      <c r="E2" t="s">
        <v>2193</v>
      </c>
    </row>
    <row r="3" spans="1:5">
      <c r="A3">
        <v>2</v>
      </c>
      <c r="B3" s="16" t="s">
        <v>13660</v>
      </c>
      <c r="C3" t="s">
        <v>876</v>
      </c>
      <c r="D3" s="16" t="s">
        <v>13948</v>
      </c>
      <c r="E3" s="16" t="s">
        <v>13949</v>
      </c>
    </row>
    <row r="4" spans="1:5">
      <c r="A4">
        <v>3</v>
      </c>
      <c r="B4" s="16" t="s">
        <v>13661</v>
      </c>
      <c r="C4" t="s">
        <v>885</v>
      </c>
      <c r="D4" s="16" t="s">
        <v>13950</v>
      </c>
      <c r="E4" s="16" t="s">
        <v>13951</v>
      </c>
    </row>
    <row r="5" spans="1:5">
      <c r="A5">
        <v>4</v>
      </c>
      <c r="B5" s="16" t="s">
        <v>1299</v>
      </c>
      <c r="C5" t="s">
        <v>885</v>
      </c>
      <c r="D5" s="16" t="s">
        <v>1300</v>
      </c>
      <c r="E5" s="16" t="s">
        <v>1301</v>
      </c>
    </row>
    <row r="6" spans="1:5">
      <c r="A6">
        <v>5</v>
      </c>
      <c r="B6" s="16" t="s">
        <v>13662</v>
      </c>
      <c r="C6" t="s">
        <v>1181</v>
      </c>
      <c r="D6" s="16" t="s">
        <v>13952</v>
      </c>
      <c r="E6" s="16" t="s">
        <v>13953</v>
      </c>
    </row>
    <row r="7" spans="1:5">
      <c r="A7">
        <v>6</v>
      </c>
      <c r="B7" s="16" t="s">
        <v>13663</v>
      </c>
      <c r="C7" t="s">
        <v>881</v>
      </c>
      <c r="D7" s="16" t="s">
        <v>13954</v>
      </c>
      <c r="E7" s="16" t="s">
        <v>13955</v>
      </c>
    </row>
    <row r="8" spans="1:5">
      <c r="A8">
        <v>7</v>
      </c>
      <c r="B8" s="16" t="s">
        <v>1275</v>
      </c>
      <c r="C8" t="s">
        <v>890</v>
      </c>
      <c r="D8" s="16" t="s">
        <v>1276</v>
      </c>
      <c r="E8" s="16" t="s">
        <v>1277</v>
      </c>
    </row>
    <row r="9" spans="1:5">
      <c r="A9">
        <v>8</v>
      </c>
      <c r="B9" s="16" t="s">
        <v>2112</v>
      </c>
      <c r="C9" t="s">
        <v>1179</v>
      </c>
      <c r="D9" s="16" t="s">
        <v>13956</v>
      </c>
      <c r="E9" s="16" t="s">
        <v>13957</v>
      </c>
    </row>
    <row r="10" spans="1:5">
      <c r="A10">
        <v>9</v>
      </c>
      <c r="B10" s="16" t="s">
        <v>13664</v>
      </c>
      <c r="C10" t="s">
        <v>1179</v>
      </c>
      <c r="D10" s="16" t="s">
        <v>13958</v>
      </c>
      <c r="E10" s="16" t="s">
        <v>13959</v>
      </c>
    </row>
    <row r="11" spans="1:5">
      <c r="A11">
        <v>10</v>
      </c>
      <c r="B11" s="16" t="s">
        <v>7645</v>
      </c>
      <c r="C11" t="s">
        <v>1181</v>
      </c>
      <c r="D11" s="16" t="s">
        <v>8008</v>
      </c>
      <c r="E11" s="16" t="s">
        <v>8009</v>
      </c>
    </row>
    <row r="12" spans="1:5">
      <c r="A12">
        <v>11</v>
      </c>
      <c r="B12" s="16" t="s">
        <v>2047</v>
      </c>
      <c r="C12" t="s">
        <v>1176</v>
      </c>
      <c r="D12" s="16" t="s">
        <v>2104</v>
      </c>
      <c r="E12" s="16" t="s">
        <v>2105</v>
      </c>
    </row>
    <row r="13" spans="1:5">
      <c r="A13">
        <v>12</v>
      </c>
      <c r="B13" s="16" t="s">
        <v>7648</v>
      </c>
      <c r="C13" t="s">
        <v>1176</v>
      </c>
      <c r="D13" s="16" t="s">
        <v>8010</v>
      </c>
      <c r="E13" s="16" t="s">
        <v>8011</v>
      </c>
    </row>
    <row r="14" spans="1:5">
      <c r="A14">
        <v>13</v>
      </c>
      <c r="B14" s="16" t="s">
        <v>13665</v>
      </c>
      <c r="C14" t="s">
        <v>1176</v>
      </c>
      <c r="D14" s="16" t="s">
        <v>13960</v>
      </c>
      <c r="E14" s="16" t="s">
        <v>13961</v>
      </c>
    </row>
    <row r="15" spans="1:5">
      <c r="A15">
        <v>14</v>
      </c>
      <c r="B15" s="16" t="s">
        <v>2131</v>
      </c>
      <c r="C15" t="s">
        <v>882</v>
      </c>
      <c r="D15" s="16" t="s">
        <v>13962</v>
      </c>
      <c r="E15" s="16" t="s">
        <v>13963</v>
      </c>
    </row>
    <row r="16" spans="1:5">
      <c r="A16">
        <v>15</v>
      </c>
      <c r="B16" s="16" t="s">
        <v>13666</v>
      </c>
      <c r="C16" t="s">
        <v>1176</v>
      </c>
      <c r="D16" s="16" t="s">
        <v>13964</v>
      </c>
      <c r="E16" s="16" t="s">
        <v>13965</v>
      </c>
    </row>
    <row r="17" spans="1:5">
      <c r="A17">
        <v>16</v>
      </c>
      <c r="B17" s="16" t="s">
        <v>7652</v>
      </c>
      <c r="C17" t="s">
        <v>1169</v>
      </c>
      <c r="D17" s="16" t="s">
        <v>8012</v>
      </c>
      <c r="E17" s="16" t="s">
        <v>8013</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13667</v>
      </c>
      <c r="C21" t="s">
        <v>1176</v>
      </c>
      <c r="D21" s="16" t="s">
        <v>13966</v>
      </c>
      <c r="E21" s="16" t="s">
        <v>13967</v>
      </c>
    </row>
    <row r="22" spans="1:5">
      <c r="A22">
        <v>21</v>
      </c>
      <c r="B22" s="16" t="s">
        <v>7266</v>
      </c>
      <c r="C22" t="s">
        <v>885</v>
      </c>
      <c r="D22" s="16" t="s">
        <v>8014</v>
      </c>
      <c r="E22" s="16" t="s">
        <v>8015</v>
      </c>
    </row>
    <row r="23" spans="1:5">
      <c r="A23">
        <v>22</v>
      </c>
      <c r="B23" s="16" t="s">
        <v>1669</v>
      </c>
      <c r="C23" t="s">
        <v>885</v>
      </c>
      <c r="D23" s="16" t="s">
        <v>772</v>
      </c>
      <c r="E23" s="16" t="s">
        <v>773</v>
      </c>
    </row>
    <row r="24" spans="1:5">
      <c r="A24">
        <v>23</v>
      </c>
      <c r="B24" s="16" t="s">
        <v>13668</v>
      </c>
      <c r="C24" t="s">
        <v>1169</v>
      </c>
      <c r="D24" s="16" t="s">
        <v>13968</v>
      </c>
      <c r="E24" s="16" t="s">
        <v>13969</v>
      </c>
    </row>
    <row r="25" spans="1:5">
      <c r="A25">
        <v>24</v>
      </c>
      <c r="B25" s="16" t="s">
        <v>2046</v>
      </c>
      <c r="C25" t="s">
        <v>1181</v>
      </c>
      <c r="D25" s="16" t="s">
        <v>2102</v>
      </c>
      <c r="E25" s="16" t="s">
        <v>2103</v>
      </c>
    </row>
    <row r="26" spans="1:5">
      <c r="A26">
        <v>25</v>
      </c>
      <c r="B26" s="16" t="s">
        <v>13669</v>
      </c>
      <c r="C26" t="s">
        <v>885</v>
      </c>
      <c r="D26" s="16" t="s">
        <v>13970</v>
      </c>
      <c r="E26" s="16" t="s">
        <v>13971</v>
      </c>
    </row>
    <row r="27" spans="1:5">
      <c r="A27">
        <v>26</v>
      </c>
      <c r="B27" s="16" t="s">
        <v>13670</v>
      </c>
      <c r="C27" t="s">
        <v>161</v>
      </c>
      <c r="D27" s="16" t="s">
        <v>13972</v>
      </c>
      <c r="E27" s="16" t="s">
        <v>13973</v>
      </c>
    </row>
    <row r="28" spans="1:5">
      <c r="A28">
        <v>27</v>
      </c>
      <c r="B28" s="16" t="s">
        <v>1856</v>
      </c>
      <c r="C28" t="s">
        <v>885</v>
      </c>
      <c r="D28" s="16" t="s">
        <v>13974</v>
      </c>
      <c r="E28" s="16" t="s">
        <v>13975</v>
      </c>
    </row>
    <row r="29" spans="1:5">
      <c r="A29">
        <v>28</v>
      </c>
      <c r="B29" s="16" t="s">
        <v>13671</v>
      </c>
      <c r="C29" t="s">
        <v>1176</v>
      </c>
      <c r="D29" s="16" t="s">
        <v>13976</v>
      </c>
      <c r="E29" s="16" t="s">
        <v>13977</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7669</v>
      </c>
      <c r="C36" t="s">
        <v>882</v>
      </c>
      <c r="D36" s="16" t="s">
        <v>8016</v>
      </c>
      <c r="E36" s="16" t="s">
        <v>8017</v>
      </c>
    </row>
    <row r="37" spans="1:5">
      <c r="A37">
        <v>36</v>
      </c>
      <c r="B37" s="16" t="s">
        <v>13672</v>
      </c>
      <c r="C37" t="s">
        <v>1179</v>
      </c>
      <c r="D37" s="16" t="s">
        <v>13978</v>
      </c>
      <c r="E37" s="16" t="s">
        <v>13979</v>
      </c>
    </row>
    <row r="38" spans="1:5">
      <c r="A38">
        <v>37</v>
      </c>
      <c r="B38" s="16" t="s">
        <v>7271</v>
      </c>
      <c r="C38" t="s">
        <v>1210</v>
      </c>
      <c r="D38" s="16" t="s">
        <v>8018</v>
      </c>
      <c r="E38" s="16" t="s">
        <v>8019</v>
      </c>
    </row>
    <row r="39" spans="1:5">
      <c r="A39">
        <v>38</v>
      </c>
      <c r="B39" s="16" t="s">
        <v>2038</v>
      </c>
      <c r="C39" t="s">
        <v>882</v>
      </c>
      <c r="D39" s="16" t="s">
        <v>2081</v>
      </c>
      <c r="E39" s="16" t="s">
        <v>2082</v>
      </c>
    </row>
    <row r="40" spans="1:5">
      <c r="A40">
        <v>39</v>
      </c>
      <c r="B40" s="16" t="s">
        <v>13673</v>
      </c>
      <c r="C40" t="s">
        <v>885</v>
      </c>
      <c r="D40" s="16" t="s">
        <v>13980</v>
      </c>
      <c r="E40" s="16" t="s">
        <v>13981</v>
      </c>
    </row>
    <row r="41" spans="1:5">
      <c r="A41">
        <v>40</v>
      </c>
      <c r="B41" s="16" t="s">
        <v>7684</v>
      </c>
      <c r="C41" t="s">
        <v>1210</v>
      </c>
      <c r="D41" s="16" t="s">
        <v>8020</v>
      </c>
      <c r="E41" s="16" t="s">
        <v>8021</v>
      </c>
    </row>
    <row r="42" spans="1:5">
      <c r="A42">
        <v>41</v>
      </c>
      <c r="B42" s="16" t="s">
        <v>7874</v>
      </c>
      <c r="C42" t="s">
        <v>888</v>
      </c>
      <c r="D42" s="16" t="s">
        <v>8022</v>
      </c>
      <c r="E42" s="16" t="s">
        <v>8023</v>
      </c>
    </row>
    <row r="43" spans="1:5">
      <c r="A43">
        <v>42</v>
      </c>
      <c r="B43" s="16" t="s">
        <v>1738</v>
      </c>
      <c r="C43" t="s">
        <v>890</v>
      </c>
      <c r="D43" s="16" t="s">
        <v>874</v>
      </c>
      <c r="E43" s="16" t="s">
        <v>875</v>
      </c>
    </row>
    <row r="44" spans="1:5">
      <c r="A44">
        <v>43</v>
      </c>
      <c r="B44" s="16" t="s">
        <v>9163</v>
      </c>
      <c r="C44" t="s">
        <v>881</v>
      </c>
      <c r="D44" s="16" t="s">
        <v>9171</v>
      </c>
      <c r="E44" s="16" t="s">
        <v>9172</v>
      </c>
    </row>
    <row r="45" spans="1:5">
      <c r="A45">
        <v>44</v>
      </c>
      <c r="B45" s="16" t="s">
        <v>175</v>
      </c>
      <c r="C45" t="s">
        <v>1176</v>
      </c>
      <c r="D45" s="16" t="s">
        <v>519</v>
      </c>
      <c r="E45" s="16" t="s">
        <v>520</v>
      </c>
    </row>
    <row r="46" spans="1:5">
      <c r="A46">
        <v>45</v>
      </c>
      <c r="B46" s="16" t="s">
        <v>13674</v>
      </c>
      <c r="C46" t="s">
        <v>890</v>
      </c>
      <c r="D46" s="16" t="s">
        <v>13982</v>
      </c>
      <c r="E46" s="16" t="s">
        <v>13983</v>
      </c>
    </row>
    <row r="47" spans="1:5">
      <c r="A47">
        <v>46</v>
      </c>
      <c r="B47" s="16" t="s">
        <v>13675</v>
      </c>
      <c r="C47" t="s">
        <v>1176</v>
      </c>
      <c r="D47" s="16" t="s">
        <v>13984</v>
      </c>
      <c r="E47" s="16" t="s">
        <v>13985</v>
      </c>
    </row>
    <row r="48" spans="1:5">
      <c r="A48">
        <v>47</v>
      </c>
      <c r="B48" s="16" t="s">
        <v>7689</v>
      </c>
      <c r="C48" t="s">
        <v>882</v>
      </c>
      <c r="D48" s="16" t="s">
        <v>8024</v>
      </c>
      <c r="E48" s="16" t="s">
        <v>8025</v>
      </c>
    </row>
    <row r="49" spans="1:5">
      <c r="A49">
        <v>48</v>
      </c>
      <c r="B49" s="16" t="s">
        <v>7694</v>
      </c>
      <c r="C49" t="s">
        <v>161</v>
      </c>
      <c r="D49" s="16" t="s">
        <v>8026</v>
      </c>
      <c r="E49" s="16" t="s">
        <v>8027</v>
      </c>
    </row>
    <row r="50" spans="1:5">
      <c r="A50">
        <v>49</v>
      </c>
      <c r="B50" s="16" t="s">
        <v>13676</v>
      </c>
      <c r="C50" t="s">
        <v>888</v>
      </c>
      <c r="D50" s="16" t="s">
        <v>13986</v>
      </c>
      <c r="E50" s="16" t="s">
        <v>13987</v>
      </c>
    </row>
    <row r="51" spans="1:5">
      <c r="A51">
        <v>50</v>
      </c>
      <c r="B51" s="16" t="s">
        <v>13677</v>
      </c>
      <c r="C51" t="s">
        <v>882</v>
      </c>
      <c r="D51" s="16" t="s">
        <v>13988</v>
      </c>
      <c r="E51" s="16" t="s">
        <v>13989</v>
      </c>
    </row>
    <row r="52" spans="1:5">
      <c r="A52">
        <v>51</v>
      </c>
      <c r="B52" s="16" t="s">
        <v>2540</v>
      </c>
      <c r="C52" t="s">
        <v>1179</v>
      </c>
      <c r="D52" s="16" t="s">
        <v>2563</v>
      </c>
      <c r="E52" s="16" t="s">
        <v>2564</v>
      </c>
    </row>
    <row r="53" spans="1:5">
      <c r="A53">
        <v>52</v>
      </c>
      <c r="B53" s="16" t="s">
        <v>7699</v>
      </c>
      <c r="C53" t="s">
        <v>876</v>
      </c>
      <c r="D53" s="16" t="s">
        <v>8028</v>
      </c>
      <c r="E53" s="16" t="s">
        <v>8029</v>
      </c>
    </row>
    <row r="54" spans="1:5">
      <c r="A54">
        <v>53</v>
      </c>
      <c r="B54" s="16" t="s">
        <v>13678</v>
      </c>
      <c r="C54" t="s">
        <v>1176</v>
      </c>
      <c r="D54" s="16" t="s">
        <v>13990</v>
      </c>
      <c r="E54" s="16" t="s">
        <v>13991</v>
      </c>
    </row>
    <row r="55" spans="1:5">
      <c r="A55">
        <v>54</v>
      </c>
      <c r="B55" s="16" t="s">
        <v>176</v>
      </c>
      <c r="C55" t="s">
        <v>876</v>
      </c>
      <c r="D55" s="16" t="s">
        <v>521</v>
      </c>
      <c r="E55" s="16" t="s">
        <v>522</v>
      </c>
    </row>
    <row r="56" spans="1:5">
      <c r="A56">
        <v>55</v>
      </c>
      <c r="B56" s="16" t="s">
        <v>13679</v>
      </c>
      <c r="C56" t="s">
        <v>890</v>
      </c>
      <c r="D56" s="16" t="s">
        <v>13992</v>
      </c>
      <c r="E56" s="16" t="s">
        <v>13993</v>
      </c>
    </row>
    <row r="57" spans="1:5">
      <c r="A57">
        <v>56</v>
      </c>
      <c r="B57" s="16" t="s">
        <v>13680</v>
      </c>
      <c r="C57" t="s">
        <v>1179</v>
      </c>
      <c r="D57" s="16" t="s">
        <v>13994</v>
      </c>
      <c r="E57" s="16" t="s">
        <v>13995</v>
      </c>
    </row>
    <row r="58" spans="1:5">
      <c r="A58">
        <v>57</v>
      </c>
      <c r="B58" s="16" t="s">
        <v>2111</v>
      </c>
      <c r="C58" t="s">
        <v>876</v>
      </c>
      <c r="D58" s="16" t="s">
        <v>2085</v>
      </c>
      <c r="E58" s="16" t="s">
        <v>2086</v>
      </c>
    </row>
    <row r="59" spans="1:5">
      <c r="A59">
        <v>58</v>
      </c>
      <c r="B59" s="16" t="s">
        <v>1790</v>
      </c>
      <c r="C59" t="s">
        <v>882</v>
      </c>
      <c r="D59" s="16" t="s">
        <v>13996</v>
      </c>
      <c r="E59" s="16" t="s">
        <v>13997</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13681</v>
      </c>
      <c r="C64" t="s">
        <v>882</v>
      </c>
      <c r="D64" s="16" t="s">
        <v>13998</v>
      </c>
      <c r="E64" s="16" t="s">
        <v>13999</v>
      </c>
    </row>
    <row r="65" spans="1:5">
      <c r="A65">
        <v>64</v>
      </c>
      <c r="B65" s="16" t="s">
        <v>1531</v>
      </c>
      <c r="C65" t="s">
        <v>876</v>
      </c>
      <c r="D65" s="16" t="s">
        <v>4702</v>
      </c>
      <c r="E65" s="16" t="s">
        <v>4703</v>
      </c>
    </row>
    <row r="66" spans="1:5">
      <c r="A66">
        <v>65</v>
      </c>
      <c r="B66" s="16" t="s">
        <v>12888</v>
      </c>
      <c r="C66" t="s">
        <v>1181</v>
      </c>
      <c r="D66" s="16" t="s">
        <v>13517</v>
      </c>
      <c r="E66" s="16" t="s">
        <v>13518</v>
      </c>
    </row>
    <row r="67" spans="1:5">
      <c r="A67">
        <v>66</v>
      </c>
      <c r="B67" s="16" t="s">
        <v>7703</v>
      </c>
      <c r="C67" t="s">
        <v>876</v>
      </c>
      <c r="D67" s="16" t="s">
        <v>8030</v>
      </c>
      <c r="E67" s="16" t="s">
        <v>8031</v>
      </c>
    </row>
    <row r="68" spans="1:5">
      <c r="A68">
        <v>67</v>
      </c>
      <c r="B68" s="16" t="s">
        <v>13682</v>
      </c>
      <c r="C68" t="s">
        <v>1179</v>
      </c>
      <c r="D68" s="16" t="s">
        <v>14000</v>
      </c>
      <c r="E68" s="16" t="s">
        <v>14001</v>
      </c>
    </row>
    <row r="69" spans="1:5">
      <c r="A69">
        <v>68</v>
      </c>
      <c r="B69" s="16" t="s">
        <v>13683</v>
      </c>
      <c r="C69" t="s">
        <v>1180</v>
      </c>
      <c r="D69" s="16" t="s">
        <v>14002</v>
      </c>
      <c r="E69" s="16" t="s">
        <v>14003</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9021</v>
      </c>
      <c r="C72" t="s">
        <v>882</v>
      </c>
      <c r="D72" s="16" t="s">
        <v>9110</v>
      </c>
      <c r="E72" s="16" t="s">
        <v>9111</v>
      </c>
    </row>
    <row r="73" spans="1:5">
      <c r="A73">
        <v>72</v>
      </c>
      <c r="B73" s="16" t="s">
        <v>912</v>
      </c>
      <c r="C73" t="s">
        <v>876</v>
      </c>
      <c r="D73" s="16" t="s">
        <v>930</v>
      </c>
      <c r="E73" s="16" t="s">
        <v>931</v>
      </c>
    </row>
    <row r="74" spans="1:5">
      <c r="A74">
        <v>73</v>
      </c>
      <c r="B74" s="16" t="s">
        <v>13684</v>
      </c>
      <c r="C74" t="s">
        <v>882</v>
      </c>
      <c r="D74" s="16" t="s">
        <v>14004</v>
      </c>
      <c r="E74" s="16" t="s">
        <v>14005</v>
      </c>
    </row>
    <row r="75" spans="1:5">
      <c r="A75">
        <v>74</v>
      </c>
      <c r="B75" s="16" t="s">
        <v>13685</v>
      </c>
      <c r="C75" t="s">
        <v>1180</v>
      </c>
      <c r="D75" s="16" t="s">
        <v>14006</v>
      </c>
      <c r="E75" s="16" t="s">
        <v>14007</v>
      </c>
    </row>
    <row r="76" spans="1:5">
      <c r="A76">
        <v>75</v>
      </c>
      <c r="B76" s="16" t="s">
        <v>13686</v>
      </c>
      <c r="C76" t="s">
        <v>890</v>
      </c>
      <c r="D76" s="16" t="s">
        <v>14008</v>
      </c>
      <c r="E76" s="16" t="s">
        <v>14009</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13687</v>
      </c>
      <c r="C79" t="s">
        <v>876</v>
      </c>
      <c r="D79" s="16" t="s">
        <v>14010</v>
      </c>
      <c r="E79" s="16" t="s">
        <v>14011</v>
      </c>
    </row>
    <row r="80" spans="1:5">
      <c r="A80">
        <v>79</v>
      </c>
      <c r="B80" s="16" t="s">
        <v>13688</v>
      </c>
      <c r="C80" t="s">
        <v>1181</v>
      </c>
      <c r="D80" s="16" t="s">
        <v>14012</v>
      </c>
      <c r="E80" s="16" t="s">
        <v>14013</v>
      </c>
    </row>
    <row r="81" spans="1:5">
      <c r="A81">
        <v>80</v>
      </c>
      <c r="B81" s="16" t="s">
        <v>6198</v>
      </c>
      <c r="C81" t="s">
        <v>1176</v>
      </c>
      <c r="D81" s="16" t="s">
        <v>6228</v>
      </c>
      <c r="E81" s="16" t="s">
        <v>6229</v>
      </c>
    </row>
    <row r="82" spans="1:5">
      <c r="A82">
        <v>81</v>
      </c>
      <c r="B82" s="16" t="s">
        <v>13689</v>
      </c>
      <c r="C82" t="s">
        <v>1169</v>
      </c>
      <c r="D82" s="16" t="s">
        <v>14014</v>
      </c>
      <c r="E82" s="16" t="s">
        <v>14015</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13690</v>
      </c>
      <c r="C85" t="s">
        <v>1180</v>
      </c>
      <c r="D85" s="16" t="s">
        <v>14016</v>
      </c>
      <c r="E85" s="16" t="s">
        <v>14017</v>
      </c>
    </row>
    <row r="86" spans="1:5">
      <c r="A86">
        <v>85</v>
      </c>
      <c r="B86" s="16" t="s">
        <v>4966</v>
      </c>
      <c r="C86" t="s">
        <v>1176</v>
      </c>
      <c r="D86" s="16" t="s">
        <v>4969</v>
      </c>
      <c r="E86" s="16" t="s">
        <v>4970</v>
      </c>
    </row>
    <row r="87" spans="1:5">
      <c r="A87">
        <v>86</v>
      </c>
      <c r="B87" s="16" t="s">
        <v>13691</v>
      </c>
      <c r="C87" t="s">
        <v>1180</v>
      </c>
      <c r="D87" s="16" t="s">
        <v>14018</v>
      </c>
      <c r="E87" s="16" t="s">
        <v>14019</v>
      </c>
    </row>
    <row r="88" spans="1:5">
      <c r="A88">
        <v>87</v>
      </c>
      <c r="B88" s="16" t="s">
        <v>180</v>
      </c>
      <c r="C88" t="s">
        <v>882</v>
      </c>
      <c r="D88" s="16" t="s">
        <v>529</v>
      </c>
      <c r="E88" s="16" t="s">
        <v>530</v>
      </c>
    </row>
    <row r="89" spans="1:5">
      <c r="A89">
        <v>88</v>
      </c>
      <c r="B89" s="16" t="s">
        <v>13692</v>
      </c>
      <c r="C89" t="s">
        <v>888</v>
      </c>
      <c r="D89" s="16" t="s">
        <v>14020</v>
      </c>
      <c r="E89" s="16" t="s">
        <v>14021</v>
      </c>
    </row>
    <row r="90" spans="1:5">
      <c r="A90">
        <v>89</v>
      </c>
      <c r="B90" s="16" t="s">
        <v>160</v>
      </c>
      <c r="C90" t="s">
        <v>1180</v>
      </c>
      <c r="D90" s="16" t="s">
        <v>493</v>
      </c>
      <c r="E90" s="16" t="s">
        <v>494</v>
      </c>
    </row>
    <row r="91" spans="1:5">
      <c r="A91">
        <v>90</v>
      </c>
      <c r="B91" s="16" t="s">
        <v>13693</v>
      </c>
      <c r="C91" t="s">
        <v>1176</v>
      </c>
      <c r="D91" s="16" t="s">
        <v>14022</v>
      </c>
      <c r="E91" s="16" t="s">
        <v>14023</v>
      </c>
    </row>
    <row r="92" spans="1:5">
      <c r="A92">
        <v>91</v>
      </c>
      <c r="B92" s="16" t="s">
        <v>181</v>
      </c>
      <c r="C92" t="s">
        <v>1181</v>
      </c>
      <c r="D92" s="16" t="s">
        <v>531</v>
      </c>
      <c r="E92" s="16" t="s">
        <v>532</v>
      </c>
    </row>
    <row r="93" spans="1:5">
      <c r="A93">
        <v>92</v>
      </c>
      <c r="B93" s="16" t="s">
        <v>13694</v>
      </c>
      <c r="C93" t="s">
        <v>876</v>
      </c>
      <c r="D93" s="16" t="s">
        <v>14024</v>
      </c>
      <c r="E93" s="16" t="s">
        <v>14025</v>
      </c>
    </row>
    <row r="94" spans="1:5">
      <c r="A94">
        <v>93</v>
      </c>
      <c r="B94" s="16" t="s">
        <v>182</v>
      </c>
      <c r="C94" t="s">
        <v>876</v>
      </c>
      <c r="D94" s="16" t="s">
        <v>533</v>
      </c>
      <c r="E94" s="16" t="s">
        <v>534</v>
      </c>
    </row>
    <row r="95" spans="1:5">
      <c r="A95">
        <v>94</v>
      </c>
      <c r="B95" s="16" t="s">
        <v>1860</v>
      </c>
      <c r="C95" t="s">
        <v>1181</v>
      </c>
      <c r="D95" s="16" t="s">
        <v>14026</v>
      </c>
      <c r="E95" s="16" t="s">
        <v>14027</v>
      </c>
    </row>
    <row r="96" spans="1:5">
      <c r="A96">
        <v>95</v>
      </c>
      <c r="B96" s="16" t="s">
        <v>13695</v>
      </c>
      <c r="C96" t="s">
        <v>888</v>
      </c>
      <c r="D96" s="16" t="s">
        <v>14028</v>
      </c>
      <c r="E96" s="16" t="s">
        <v>14029</v>
      </c>
    </row>
    <row r="97" spans="1:5">
      <c r="A97">
        <v>96</v>
      </c>
      <c r="B97" s="16" t="s">
        <v>1863</v>
      </c>
      <c r="C97" t="s">
        <v>1180</v>
      </c>
      <c r="D97" s="16" t="s">
        <v>14030</v>
      </c>
      <c r="E97" s="16" t="s">
        <v>14031</v>
      </c>
    </row>
    <row r="98" spans="1:5">
      <c r="A98">
        <v>97</v>
      </c>
      <c r="B98" s="16" t="s">
        <v>4965</v>
      </c>
      <c r="C98" t="s">
        <v>888</v>
      </c>
      <c r="D98" s="16" t="s">
        <v>4967</v>
      </c>
      <c r="E98" s="16" t="s">
        <v>4968</v>
      </c>
    </row>
    <row r="99" spans="1:5">
      <c r="A99">
        <v>98</v>
      </c>
      <c r="B99" s="16" t="s">
        <v>12284</v>
      </c>
      <c r="C99" t="s">
        <v>1176</v>
      </c>
      <c r="D99" s="16" t="s">
        <v>12688</v>
      </c>
      <c r="E99" s="16" t="s">
        <v>12689</v>
      </c>
    </row>
    <row r="100" spans="1:5">
      <c r="A100">
        <v>99</v>
      </c>
      <c r="B100" s="16" t="s">
        <v>916</v>
      </c>
      <c r="C100" t="s">
        <v>876</v>
      </c>
      <c r="D100" s="16" t="s">
        <v>938</v>
      </c>
      <c r="E100" s="16" t="s">
        <v>939</v>
      </c>
    </row>
    <row r="101" spans="1:5">
      <c r="A101">
        <v>100</v>
      </c>
      <c r="B101" s="16" t="s">
        <v>13696</v>
      </c>
      <c r="C101" t="s">
        <v>1176</v>
      </c>
      <c r="D101" s="16" t="s">
        <v>14032</v>
      </c>
      <c r="E101" s="16" t="s">
        <v>14033</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13697</v>
      </c>
      <c r="C105" t="s">
        <v>876</v>
      </c>
      <c r="D105" s="16" t="s">
        <v>14034</v>
      </c>
      <c r="E105" s="16" t="s">
        <v>14035</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7706</v>
      </c>
      <c r="C109" t="s">
        <v>890</v>
      </c>
      <c r="D109" s="16" t="s">
        <v>8032</v>
      </c>
      <c r="E109" s="16" t="s">
        <v>8033</v>
      </c>
    </row>
    <row r="110" spans="1:5">
      <c r="A110">
        <v>109</v>
      </c>
      <c r="B110" s="16" t="s">
        <v>7254</v>
      </c>
      <c r="C110" t="s">
        <v>1176</v>
      </c>
      <c r="D110" s="16" t="s">
        <v>8034</v>
      </c>
      <c r="E110" s="16" t="s">
        <v>8035</v>
      </c>
    </row>
    <row r="111" spans="1:5">
      <c r="A111">
        <v>110</v>
      </c>
      <c r="B111" s="16" t="s">
        <v>7711</v>
      </c>
      <c r="C111" t="s">
        <v>1176</v>
      </c>
      <c r="D111" s="16" t="s">
        <v>8036</v>
      </c>
      <c r="E111" s="16" t="s">
        <v>8037</v>
      </c>
    </row>
    <row r="112" spans="1:5">
      <c r="A112">
        <v>111</v>
      </c>
      <c r="B112" s="16" t="s">
        <v>13698</v>
      </c>
      <c r="C112" t="s">
        <v>1176</v>
      </c>
      <c r="D112" s="16" t="s">
        <v>14036</v>
      </c>
      <c r="E112" s="16" t="s">
        <v>14037</v>
      </c>
    </row>
    <row r="113" spans="1:5">
      <c r="A113">
        <v>112</v>
      </c>
      <c r="B113" s="16" t="s">
        <v>186</v>
      </c>
      <c r="C113" t="s">
        <v>1179</v>
      </c>
      <c r="D113" s="16" t="s">
        <v>541</v>
      </c>
      <c r="E113" s="16" t="s">
        <v>542</v>
      </c>
    </row>
    <row r="114" spans="1:5">
      <c r="A114">
        <v>113</v>
      </c>
      <c r="B114" s="16" t="s">
        <v>7713</v>
      </c>
      <c r="C114" t="s">
        <v>1176</v>
      </c>
      <c r="D114" s="16" t="s">
        <v>8038</v>
      </c>
      <c r="E114" s="16" t="s">
        <v>8039</v>
      </c>
    </row>
    <row r="115" spans="1:5">
      <c r="A115">
        <v>114</v>
      </c>
      <c r="B115" s="16" t="s">
        <v>13699</v>
      </c>
      <c r="C115" t="s">
        <v>1176</v>
      </c>
      <c r="D115" s="16" t="s">
        <v>14038</v>
      </c>
      <c r="E115" s="16" t="s">
        <v>14039</v>
      </c>
    </row>
    <row r="116" spans="1:5">
      <c r="A116">
        <v>115</v>
      </c>
      <c r="B116" s="16" t="s">
        <v>2602</v>
      </c>
      <c r="C116" t="s">
        <v>1210</v>
      </c>
      <c r="D116" s="16" t="s">
        <v>2646</v>
      </c>
      <c r="E116" s="16" t="s">
        <v>2647</v>
      </c>
    </row>
    <row r="117" spans="1:5">
      <c r="A117">
        <v>116</v>
      </c>
      <c r="B117" s="16" t="s">
        <v>13700</v>
      </c>
      <c r="C117" t="s">
        <v>1180</v>
      </c>
      <c r="D117" s="16" t="s">
        <v>14040</v>
      </c>
      <c r="E117" s="16" t="s">
        <v>14041</v>
      </c>
    </row>
    <row r="118" spans="1:5">
      <c r="A118">
        <v>117</v>
      </c>
      <c r="B118" s="16" t="s">
        <v>162</v>
      </c>
      <c r="C118" t="s">
        <v>890</v>
      </c>
      <c r="D118" s="16" t="s">
        <v>497</v>
      </c>
      <c r="E118" s="16" t="s">
        <v>498</v>
      </c>
    </row>
    <row r="119" spans="1:5">
      <c r="A119">
        <v>118</v>
      </c>
      <c r="B119" s="16" t="s">
        <v>13701</v>
      </c>
      <c r="C119" t="s">
        <v>1176</v>
      </c>
      <c r="D119" s="16" t="s">
        <v>14042</v>
      </c>
      <c r="E119" s="16" t="s">
        <v>14043</v>
      </c>
    </row>
    <row r="120" spans="1:5">
      <c r="A120">
        <v>119</v>
      </c>
      <c r="B120" s="16" t="s">
        <v>13702</v>
      </c>
      <c r="C120" t="s">
        <v>881</v>
      </c>
      <c r="D120" s="16" t="s">
        <v>14044</v>
      </c>
      <c r="E120" s="16" t="s">
        <v>14045</v>
      </c>
    </row>
    <row r="121" spans="1:5">
      <c r="A121">
        <v>120</v>
      </c>
      <c r="B121" s="16" t="s">
        <v>5902</v>
      </c>
      <c r="C121" t="s">
        <v>881</v>
      </c>
      <c r="D121" s="16" t="s">
        <v>6144</v>
      </c>
      <c r="E121" s="16" t="s">
        <v>6145</v>
      </c>
    </row>
    <row r="122" spans="1:5">
      <c r="A122">
        <v>121</v>
      </c>
      <c r="B122" s="16" t="s">
        <v>13703</v>
      </c>
      <c r="C122" t="s">
        <v>1176</v>
      </c>
      <c r="D122" s="16" t="s">
        <v>14046</v>
      </c>
      <c r="E122" s="16" t="s">
        <v>14047</v>
      </c>
    </row>
    <row r="123" spans="1:5">
      <c r="A123">
        <v>122</v>
      </c>
      <c r="B123" s="16" t="s">
        <v>187</v>
      </c>
      <c r="C123" t="s">
        <v>890</v>
      </c>
      <c r="D123" s="16" t="s">
        <v>543</v>
      </c>
      <c r="E123" s="16" t="s">
        <v>544</v>
      </c>
    </row>
    <row r="124" spans="1:5">
      <c r="A124">
        <v>123</v>
      </c>
      <c r="B124" s="16" t="s">
        <v>7721</v>
      </c>
      <c r="C124" t="s">
        <v>885</v>
      </c>
      <c r="D124" s="16" t="s">
        <v>8040</v>
      </c>
      <c r="E124" s="16" t="s">
        <v>8041</v>
      </c>
    </row>
    <row r="125" spans="1:5">
      <c r="A125">
        <v>124</v>
      </c>
      <c r="B125" s="16" t="s">
        <v>2609</v>
      </c>
      <c r="C125" t="s">
        <v>1210</v>
      </c>
      <c r="D125" s="16" t="s">
        <v>2650</v>
      </c>
      <c r="E125" s="16" t="s">
        <v>2651</v>
      </c>
    </row>
    <row r="126" spans="1:5">
      <c r="A126">
        <v>125</v>
      </c>
      <c r="B126" s="16" t="s">
        <v>13704</v>
      </c>
      <c r="C126" t="s">
        <v>890</v>
      </c>
      <c r="D126" s="16" t="s">
        <v>14048</v>
      </c>
      <c r="E126" s="16" t="s">
        <v>14049</v>
      </c>
    </row>
    <row r="127" spans="1:5">
      <c r="A127">
        <v>126</v>
      </c>
      <c r="B127" s="16" t="s">
        <v>13705</v>
      </c>
      <c r="C127" t="s">
        <v>1181</v>
      </c>
      <c r="D127" s="16" t="s">
        <v>14174</v>
      </c>
      <c r="E127" s="16" t="s">
        <v>14171</v>
      </c>
    </row>
    <row r="128" spans="1:5">
      <c r="A128">
        <v>127</v>
      </c>
      <c r="B128" s="16" t="s">
        <v>13706</v>
      </c>
      <c r="C128" t="s">
        <v>882</v>
      </c>
      <c r="D128" s="16" t="s">
        <v>14175</v>
      </c>
      <c r="E128" s="16" t="s">
        <v>14176</v>
      </c>
    </row>
    <row r="129" spans="1:5">
      <c r="A129">
        <v>128</v>
      </c>
      <c r="B129" s="16" t="s">
        <v>7729</v>
      </c>
      <c r="C129" t="s">
        <v>1169</v>
      </c>
      <c r="D129" s="16" t="s">
        <v>8042</v>
      </c>
      <c r="E129" s="16" t="s">
        <v>8043</v>
      </c>
    </row>
    <row r="130" spans="1:5">
      <c r="A130">
        <v>129</v>
      </c>
      <c r="B130" s="16" t="s">
        <v>163</v>
      </c>
      <c r="C130" t="s">
        <v>161</v>
      </c>
      <c r="D130" s="16" t="s">
        <v>499</v>
      </c>
      <c r="E130" s="16" t="s">
        <v>500</v>
      </c>
    </row>
    <row r="131" spans="1:5">
      <c r="A131">
        <v>130</v>
      </c>
      <c r="B131" s="16" t="s">
        <v>7361</v>
      </c>
      <c r="C131" t="s">
        <v>1176</v>
      </c>
      <c r="D131" s="16" t="s">
        <v>8044</v>
      </c>
      <c r="E131" s="16" t="s">
        <v>8045</v>
      </c>
    </row>
    <row r="132" spans="1:5">
      <c r="A132">
        <v>131</v>
      </c>
      <c r="B132" s="16" t="s">
        <v>13707</v>
      </c>
      <c r="C132" t="s">
        <v>876</v>
      </c>
      <c r="D132" s="16" t="s">
        <v>14177</v>
      </c>
      <c r="E132" s="16" t="s">
        <v>14178</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13708</v>
      </c>
      <c r="C138" t="s">
        <v>1179</v>
      </c>
      <c r="D138" s="16" t="s">
        <v>14179</v>
      </c>
      <c r="E138" s="16" t="s">
        <v>14180</v>
      </c>
    </row>
    <row r="139" spans="1:5">
      <c r="A139">
        <v>138</v>
      </c>
      <c r="B139" s="16" t="s">
        <v>7732</v>
      </c>
      <c r="C139" t="s">
        <v>1169</v>
      </c>
      <c r="D139" s="16" t="s">
        <v>8046</v>
      </c>
      <c r="E139" s="16" t="s">
        <v>8047</v>
      </c>
    </row>
    <row r="140" spans="1:5">
      <c r="A140">
        <v>139</v>
      </c>
      <c r="B140" s="16" t="s">
        <v>13709</v>
      </c>
      <c r="C140" t="s">
        <v>1169</v>
      </c>
      <c r="D140" s="16" t="s">
        <v>14181</v>
      </c>
      <c r="E140" s="16" t="s">
        <v>14182</v>
      </c>
    </row>
    <row r="141" spans="1:5">
      <c r="A141">
        <v>140</v>
      </c>
      <c r="B141" s="16" t="s">
        <v>13710</v>
      </c>
      <c r="C141" t="s">
        <v>882</v>
      </c>
      <c r="D141" s="16" t="s">
        <v>14183</v>
      </c>
      <c r="E141" s="16" t="s">
        <v>14184</v>
      </c>
    </row>
    <row r="142" spans="1:5">
      <c r="A142">
        <v>141</v>
      </c>
      <c r="B142" s="16" t="s">
        <v>5196</v>
      </c>
      <c r="C142" t="s">
        <v>1181</v>
      </c>
      <c r="D142" s="16" t="s">
        <v>5200</v>
      </c>
      <c r="E142" s="16" t="s">
        <v>5201</v>
      </c>
    </row>
    <row r="143" spans="1:5">
      <c r="A143">
        <v>142</v>
      </c>
      <c r="B143" s="16" t="s">
        <v>13711</v>
      </c>
      <c r="C143" t="s">
        <v>161</v>
      </c>
      <c r="D143" s="16" t="s">
        <v>14185</v>
      </c>
      <c r="E143" s="16" t="s">
        <v>14186</v>
      </c>
    </row>
    <row r="144" spans="1:5">
      <c r="A144">
        <v>143</v>
      </c>
      <c r="B144" s="16" t="s">
        <v>5894</v>
      </c>
      <c r="C144" t="s">
        <v>1176</v>
      </c>
      <c r="D144" s="16" t="s">
        <v>6142</v>
      </c>
      <c r="E144" s="16" t="s">
        <v>6143</v>
      </c>
    </row>
    <row r="145" spans="1:5">
      <c r="A145">
        <v>144</v>
      </c>
      <c r="B145" s="16" t="s">
        <v>13712</v>
      </c>
      <c r="C145" t="s">
        <v>1179</v>
      </c>
      <c r="D145" s="16" t="s">
        <v>14187</v>
      </c>
      <c r="E145" s="16" t="s">
        <v>14188</v>
      </c>
    </row>
    <row r="146" spans="1:5">
      <c r="A146">
        <v>145</v>
      </c>
      <c r="B146" s="16" t="s">
        <v>13713</v>
      </c>
      <c r="C146" t="s">
        <v>1176</v>
      </c>
      <c r="D146" s="16" t="s">
        <v>14189</v>
      </c>
      <c r="E146" s="16" t="s">
        <v>14190</v>
      </c>
    </row>
    <row r="147" spans="1:5">
      <c r="A147">
        <v>146</v>
      </c>
      <c r="B147" s="16" t="s">
        <v>13714</v>
      </c>
      <c r="C147" t="s">
        <v>890</v>
      </c>
      <c r="D147" s="16" t="s">
        <v>14191</v>
      </c>
      <c r="E147" s="16" t="s">
        <v>14192</v>
      </c>
    </row>
    <row r="148" spans="1:5">
      <c r="A148">
        <v>147</v>
      </c>
      <c r="B148" s="16" t="s">
        <v>7879</v>
      </c>
      <c r="C148" t="s">
        <v>1176</v>
      </c>
      <c r="D148" s="16" t="s">
        <v>8048</v>
      </c>
      <c r="E148" s="16" t="s">
        <v>8049</v>
      </c>
    </row>
    <row r="149" spans="1:5">
      <c r="A149">
        <v>148</v>
      </c>
      <c r="B149" s="16" t="s">
        <v>13715</v>
      </c>
      <c r="C149" t="s">
        <v>890</v>
      </c>
      <c r="D149" s="16" t="s">
        <v>14193</v>
      </c>
      <c r="E149" s="16" t="s">
        <v>14194</v>
      </c>
    </row>
    <row r="150" spans="1:5">
      <c r="A150">
        <v>149</v>
      </c>
      <c r="B150" s="16" t="s">
        <v>13715</v>
      </c>
      <c r="C150" t="s">
        <v>890</v>
      </c>
      <c r="D150" s="16" t="s">
        <v>14193</v>
      </c>
      <c r="E150" s="16" t="s">
        <v>14194</v>
      </c>
    </row>
    <row r="151" spans="1:5">
      <c r="A151">
        <v>150</v>
      </c>
      <c r="B151" s="16" t="s">
        <v>13716</v>
      </c>
      <c r="C151" t="s">
        <v>888</v>
      </c>
      <c r="D151" s="16" t="s">
        <v>14195</v>
      </c>
      <c r="E151" s="16" t="s">
        <v>14196</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13717</v>
      </c>
      <c r="C154" t="s">
        <v>890</v>
      </c>
      <c r="D154" s="16" t="s">
        <v>14191</v>
      </c>
      <c r="E154" s="16" t="s">
        <v>14197</v>
      </c>
    </row>
    <row r="155" spans="1:5">
      <c r="A155">
        <v>154</v>
      </c>
      <c r="B155" s="16" t="s">
        <v>188</v>
      </c>
      <c r="C155" t="s">
        <v>881</v>
      </c>
      <c r="D155" s="16" t="s">
        <v>545</v>
      </c>
      <c r="E155" s="16" t="s">
        <v>546</v>
      </c>
    </row>
    <row r="156" spans="1:5">
      <c r="A156">
        <v>155</v>
      </c>
      <c r="B156" s="16" t="s">
        <v>7739</v>
      </c>
      <c r="C156" t="s">
        <v>1176</v>
      </c>
      <c r="D156" s="16" t="s">
        <v>8050</v>
      </c>
      <c r="E156" s="16" t="s">
        <v>8051</v>
      </c>
    </row>
    <row r="157" spans="1:5">
      <c r="A157">
        <v>156</v>
      </c>
      <c r="B157" s="16" t="s">
        <v>13718</v>
      </c>
      <c r="C157" t="s">
        <v>1176</v>
      </c>
      <c r="D157" s="16" t="s">
        <v>14198</v>
      </c>
      <c r="E157" s="16" t="s">
        <v>14199</v>
      </c>
    </row>
    <row r="158" spans="1:5">
      <c r="A158">
        <v>157</v>
      </c>
      <c r="B158" s="16" t="s">
        <v>1698</v>
      </c>
      <c r="C158" t="s">
        <v>1176</v>
      </c>
      <c r="D158" s="16" t="s">
        <v>850</v>
      </c>
      <c r="E158" s="16" t="s">
        <v>851</v>
      </c>
    </row>
    <row r="159" spans="1:5">
      <c r="A159">
        <v>158</v>
      </c>
      <c r="B159" s="16" t="s">
        <v>1866</v>
      </c>
      <c r="C159" t="s">
        <v>1169</v>
      </c>
      <c r="D159" s="16" t="s">
        <v>14200</v>
      </c>
      <c r="E159" s="16" t="s">
        <v>14201</v>
      </c>
    </row>
    <row r="160" spans="1:5">
      <c r="A160">
        <v>159</v>
      </c>
      <c r="B160" s="16" t="s">
        <v>189</v>
      </c>
      <c r="C160" t="s">
        <v>1210</v>
      </c>
      <c r="D160" s="16" t="s">
        <v>547</v>
      </c>
      <c r="E160" s="16" t="s">
        <v>548</v>
      </c>
    </row>
    <row r="161" spans="1:5">
      <c r="A161">
        <v>160</v>
      </c>
      <c r="B161" s="16" t="s">
        <v>13719</v>
      </c>
      <c r="C161" t="s">
        <v>1176</v>
      </c>
      <c r="D161" s="16" t="s">
        <v>14202</v>
      </c>
      <c r="E161" s="16" t="s">
        <v>14203</v>
      </c>
    </row>
    <row r="162" spans="1:5">
      <c r="A162">
        <v>161</v>
      </c>
      <c r="B162" s="16" t="s">
        <v>13720</v>
      </c>
      <c r="C162" t="s">
        <v>882</v>
      </c>
      <c r="D162" s="16" t="s">
        <v>14204</v>
      </c>
      <c r="E162" s="16" t="s">
        <v>14205</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7917</v>
      </c>
      <c r="C165" t="s">
        <v>1179</v>
      </c>
      <c r="D165" s="16" t="s">
        <v>8052</v>
      </c>
      <c r="E165" s="16" t="s">
        <v>8053</v>
      </c>
    </row>
    <row r="166" spans="1:5">
      <c r="A166">
        <v>165</v>
      </c>
      <c r="B166" s="16" t="s">
        <v>13721</v>
      </c>
      <c r="C166" t="s">
        <v>1180</v>
      </c>
      <c r="D166" s="16" t="s">
        <v>20825</v>
      </c>
      <c r="E166" s="16" t="s">
        <v>20826</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13722</v>
      </c>
      <c r="C170" t="s">
        <v>1210</v>
      </c>
      <c r="D170" s="16" t="s">
        <v>14206</v>
      </c>
      <c r="E170" s="16" t="s">
        <v>14207</v>
      </c>
    </row>
    <row r="171" spans="1:5">
      <c r="A171">
        <v>170</v>
      </c>
      <c r="B171" s="16" t="s">
        <v>13723</v>
      </c>
      <c r="C171" t="s">
        <v>882</v>
      </c>
      <c r="D171" s="16" t="s">
        <v>14208</v>
      </c>
      <c r="E171" s="16" t="s">
        <v>14209</v>
      </c>
    </row>
    <row r="172" spans="1:5">
      <c r="A172">
        <v>171</v>
      </c>
      <c r="B172" s="16" t="s">
        <v>13724</v>
      </c>
      <c r="C172" t="s">
        <v>885</v>
      </c>
      <c r="D172" s="16" t="s">
        <v>14210</v>
      </c>
      <c r="E172" s="16" t="s">
        <v>14180</v>
      </c>
    </row>
    <row r="173" spans="1:5">
      <c r="A173">
        <v>172</v>
      </c>
      <c r="B173" s="16" t="s">
        <v>13725</v>
      </c>
      <c r="C173" t="s">
        <v>161</v>
      </c>
      <c r="D173" s="16" t="s">
        <v>14211</v>
      </c>
      <c r="E173" s="16" t="s">
        <v>14212</v>
      </c>
    </row>
    <row r="174" spans="1:5">
      <c r="A174">
        <v>173</v>
      </c>
      <c r="B174" s="16" t="s">
        <v>1870</v>
      </c>
      <c r="C174" t="s">
        <v>888</v>
      </c>
      <c r="D174" s="16">
        <v>0</v>
      </c>
      <c r="E174" s="16">
        <v>0</v>
      </c>
    </row>
    <row r="175" spans="1:5">
      <c r="A175">
        <v>174</v>
      </c>
      <c r="B175" s="16" t="s">
        <v>7744</v>
      </c>
      <c r="C175" t="s">
        <v>882</v>
      </c>
      <c r="D175" s="16" t="s">
        <v>8054</v>
      </c>
      <c r="E175" s="16" t="s">
        <v>8055</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7748</v>
      </c>
      <c r="C180" t="s">
        <v>882</v>
      </c>
      <c r="D180" s="16" t="s">
        <v>8056</v>
      </c>
      <c r="E180" s="16" t="s">
        <v>8057</v>
      </c>
    </row>
    <row r="181" spans="1:5">
      <c r="A181">
        <v>180</v>
      </c>
      <c r="B181" s="16" t="s">
        <v>13726</v>
      </c>
      <c r="C181" t="s">
        <v>161</v>
      </c>
      <c r="D181" s="16" t="s">
        <v>14213</v>
      </c>
      <c r="E181" s="16" t="s">
        <v>14214</v>
      </c>
    </row>
    <row r="182" spans="1:5">
      <c r="A182">
        <v>181</v>
      </c>
      <c r="B182" s="16" t="s">
        <v>13727</v>
      </c>
      <c r="C182" t="s">
        <v>881</v>
      </c>
      <c r="D182" s="16" t="s">
        <v>14215</v>
      </c>
      <c r="E182" s="16" t="s">
        <v>14216</v>
      </c>
    </row>
    <row r="183" spans="1:5">
      <c r="A183">
        <v>182</v>
      </c>
      <c r="B183" s="16" t="s">
        <v>13728</v>
      </c>
      <c r="C183" t="s">
        <v>1179</v>
      </c>
      <c r="D183" s="16" t="s">
        <v>14217</v>
      </c>
      <c r="E183" s="16" t="s">
        <v>14218</v>
      </c>
    </row>
    <row r="184" spans="1:5">
      <c r="A184">
        <v>183</v>
      </c>
      <c r="B184" s="16" t="s">
        <v>7752</v>
      </c>
      <c r="C184" t="s">
        <v>1176</v>
      </c>
      <c r="D184" s="16" t="s">
        <v>8058</v>
      </c>
      <c r="E184" s="16" t="s">
        <v>8059</v>
      </c>
    </row>
    <row r="185" spans="1:5">
      <c r="A185">
        <v>184</v>
      </c>
      <c r="B185" s="16" t="s">
        <v>2169</v>
      </c>
      <c r="C185" t="s">
        <v>1169</v>
      </c>
      <c r="D185" s="16" t="s">
        <v>2190</v>
      </c>
      <c r="E185" s="16" t="s">
        <v>2191</v>
      </c>
    </row>
    <row r="186" spans="1:5">
      <c r="A186">
        <v>185</v>
      </c>
      <c r="B186" s="16" t="s">
        <v>13729</v>
      </c>
      <c r="C186" t="s">
        <v>881</v>
      </c>
      <c r="D186" s="16" t="s">
        <v>14219</v>
      </c>
      <c r="E186" s="16" t="s">
        <v>14220</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13730</v>
      </c>
      <c r="C189" t="s">
        <v>876</v>
      </c>
      <c r="D189" s="16" t="s">
        <v>14221</v>
      </c>
      <c r="E189" s="16" t="s">
        <v>14222</v>
      </c>
    </row>
    <row r="190" spans="1:5">
      <c r="A190">
        <v>189</v>
      </c>
      <c r="B190" s="16" t="s">
        <v>1817</v>
      </c>
      <c r="C190" t="s">
        <v>890</v>
      </c>
      <c r="D190" s="16" t="s">
        <v>1056</v>
      </c>
      <c r="E190" s="16" t="s">
        <v>1057</v>
      </c>
    </row>
    <row r="191" spans="1:5">
      <c r="A191">
        <v>190</v>
      </c>
      <c r="B191" s="16" t="s">
        <v>13731</v>
      </c>
      <c r="C191" t="s">
        <v>1176</v>
      </c>
      <c r="D191" s="16" t="s">
        <v>14223</v>
      </c>
      <c r="E191" s="16" t="s">
        <v>14224</v>
      </c>
    </row>
    <row r="192" spans="1:5">
      <c r="A192">
        <v>191</v>
      </c>
      <c r="B192" s="16" t="s">
        <v>13732</v>
      </c>
      <c r="C192" t="s">
        <v>1176</v>
      </c>
      <c r="D192" s="16" t="s">
        <v>14225</v>
      </c>
      <c r="E192" s="16" t="s">
        <v>14226</v>
      </c>
    </row>
    <row r="193" spans="1:5">
      <c r="A193">
        <v>192</v>
      </c>
      <c r="B193" s="16" t="s">
        <v>193</v>
      </c>
      <c r="C193" t="s">
        <v>1180</v>
      </c>
      <c r="D193" s="16" t="s">
        <v>555</v>
      </c>
      <c r="E193" s="16" t="s">
        <v>556</v>
      </c>
    </row>
    <row r="194" spans="1:5">
      <c r="A194">
        <v>193</v>
      </c>
      <c r="B194" s="16" t="s">
        <v>1872</v>
      </c>
      <c r="C194" t="s">
        <v>876</v>
      </c>
      <c r="D194" s="16" t="s">
        <v>14227</v>
      </c>
      <c r="E194" s="16" t="s">
        <v>14228</v>
      </c>
    </row>
    <row r="195" spans="1:5">
      <c r="A195">
        <v>194</v>
      </c>
      <c r="B195" s="16" t="s">
        <v>194</v>
      </c>
      <c r="C195" t="s">
        <v>1176</v>
      </c>
      <c r="D195" s="16" t="s">
        <v>557</v>
      </c>
      <c r="E195" s="16" t="s">
        <v>558</v>
      </c>
    </row>
    <row r="196" spans="1:5">
      <c r="A196">
        <v>195</v>
      </c>
      <c r="B196" s="16" t="s">
        <v>13733</v>
      </c>
      <c r="C196" t="s">
        <v>1169</v>
      </c>
      <c r="D196" s="16" t="s">
        <v>14229</v>
      </c>
      <c r="E196" s="16" t="s">
        <v>14230</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9074</v>
      </c>
      <c r="C199" t="s">
        <v>1169</v>
      </c>
      <c r="D199" s="16" t="s">
        <v>9112</v>
      </c>
      <c r="E199" s="16" t="s">
        <v>9113</v>
      </c>
    </row>
    <row r="200" spans="1:5">
      <c r="A200">
        <v>199</v>
      </c>
      <c r="B200" s="16" t="s">
        <v>13734</v>
      </c>
      <c r="C200" t="s">
        <v>1181</v>
      </c>
      <c r="D200" s="16" t="s">
        <v>14231</v>
      </c>
      <c r="E200" s="16" t="s">
        <v>14232</v>
      </c>
    </row>
    <row r="201" spans="1:5">
      <c r="A201">
        <v>200</v>
      </c>
      <c r="B201" s="16" t="s">
        <v>2175</v>
      </c>
      <c r="C201" t="s">
        <v>1176</v>
      </c>
      <c r="D201" s="16" t="s">
        <v>2194</v>
      </c>
      <c r="E201" s="16" t="s">
        <v>2195</v>
      </c>
    </row>
    <row r="202" spans="1:5">
      <c r="A202">
        <v>201</v>
      </c>
      <c r="B202" s="16" t="s">
        <v>9089</v>
      </c>
      <c r="C202" t="s">
        <v>876</v>
      </c>
      <c r="D202" s="16" t="s">
        <v>9114</v>
      </c>
      <c r="E202" s="16" t="s">
        <v>9115</v>
      </c>
    </row>
    <row r="203" spans="1:5">
      <c r="A203">
        <v>202</v>
      </c>
      <c r="B203" s="16" t="s">
        <v>1655</v>
      </c>
      <c r="C203" t="s">
        <v>1176</v>
      </c>
      <c r="D203" s="16" t="s">
        <v>762</v>
      </c>
      <c r="E203" s="16" t="s">
        <v>763</v>
      </c>
    </row>
    <row r="204" spans="1:5">
      <c r="A204">
        <v>203</v>
      </c>
      <c r="B204" s="16" t="s">
        <v>1877</v>
      </c>
      <c r="C204" t="s">
        <v>1180</v>
      </c>
      <c r="D204" s="16" t="s">
        <v>14233</v>
      </c>
      <c r="E204" s="16" t="s">
        <v>14234</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13735</v>
      </c>
      <c r="C207" t="s">
        <v>876</v>
      </c>
      <c r="D207" s="16" t="s">
        <v>14235</v>
      </c>
      <c r="E207" s="16" t="s">
        <v>14236</v>
      </c>
    </row>
    <row r="208" spans="1:5">
      <c r="A208">
        <v>207</v>
      </c>
      <c r="B208" s="16" t="s">
        <v>13736</v>
      </c>
      <c r="C208" t="s">
        <v>1181</v>
      </c>
      <c r="D208" s="16" t="s">
        <v>14237</v>
      </c>
      <c r="E208" s="16" t="s">
        <v>14238</v>
      </c>
    </row>
    <row r="209" spans="1:5">
      <c r="A209">
        <v>208</v>
      </c>
      <c r="B209" s="16" t="s">
        <v>7242</v>
      </c>
      <c r="C209" t="s">
        <v>1210</v>
      </c>
      <c r="D209" s="16" t="s">
        <v>8060</v>
      </c>
      <c r="E209" s="16" t="s">
        <v>8061</v>
      </c>
    </row>
    <row r="210" spans="1:5">
      <c r="A210">
        <v>209</v>
      </c>
      <c r="B210" s="16" t="s">
        <v>13737</v>
      </c>
      <c r="C210" t="s">
        <v>1181</v>
      </c>
      <c r="D210" s="16" t="s">
        <v>14239</v>
      </c>
      <c r="E210" s="16" t="s">
        <v>14171</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7757</v>
      </c>
      <c r="C214" t="s">
        <v>890</v>
      </c>
      <c r="D214" s="16" t="s">
        <v>8062</v>
      </c>
      <c r="E214" s="16" t="s">
        <v>8063</v>
      </c>
    </row>
    <row r="215" spans="1:5">
      <c r="A215">
        <v>214</v>
      </c>
      <c r="B215" s="16" t="s">
        <v>7762</v>
      </c>
      <c r="C215" t="s">
        <v>1176</v>
      </c>
      <c r="D215" s="16" t="s">
        <v>8064</v>
      </c>
      <c r="E215" s="16" t="s">
        <v>8065</v>
      </c>
    </row>
    <row r="216" spans="1:5">
      <c r="A216">
        <v>215</v>
      </c>
      <c r="B216" s="16" t="s">
        <v>7765</v>
      </c>
      <c r="C216" t="s">
        <v>890</v>
      </c>
      <c r="D216" s="16" t="s">
        <v>8066</v>
      </c>
      <c r="E216" s="16" t="s">
        <v>8067</v>
      </c>
    </row>
    <row r="217" spans="1:5">
      <c r="A217">
        <v>216</v>
      </c>
      <c r="B217" s="16" t="s">
        <v>7770</v>
      </c>
      <c r="C217" t="s">
        <v>1181</v>
      </c>
      <c r="D217" s="16" t="s">
        <v>8068</v>
      </c>
      <c r="E217" s="16" t="s">
        <v>8069</v>
      </c>
    </row>
    <row r="218" spans="1:5">
      <c r="A218">
        <v>217</v>
      </c>
      <c r="B218" s="16" t="s">
        <v>13738</v>
      </c>
      <c r="C218" t="s">
        <v>161</v>
      </c>
      <c r="D218" s="16" t="s">
        <v>14240</v>
      </c>
      <c r="E218" s="16" t="s">
        <v>14241</v>
      </c>
    </row>
    <row r="219" spans="1:5">
      <c r="A219">
        <v>218</v>
      </c>
      <c r="B219" s="16" t="s">
        <v>13739</v>
      </c>
      <c r="C219" t="s">
        <v>1179</v>
      </c>
      <c r="D219" s="16" t="s">
        <v>14242</v>
      </c>
      <c r="E219" s="16" t="s">
        <v>14243</v>
      </c>
    </row>
    <row r="220" spans="1:5">
      <c r="A220">
        <v>219</v>
      </c>
      <c r="B220" s="16" t="s">
        <v>13740</v>
      </c>
      <c r="C220" t="s">
        <v>890</v>
      </c>
      <c r="D220" s="16" t="s">
        <v>14244</v>
      </c>
      <c r="E220" s="16" t="s">
        <v>14245</v>
      </c>
    </row>
    <row r="221" spans="1:5">
      <c r="A221">
        <v>220</v>
      </c>
      <c r="B221" s="16" t="s">
        <v>13741</v>
      </c>
      <c r="C221" t="s">
        <v>1180</v>
      </c>
      <c r="D221" s="16" t="s">
        <v>14246</v>
      </c>
      <c r="E221" s="16" t="s">
        <v>14247</v>
      </c>
    </row>
    <row r="222" spans="1:5">
      <c r="A222">
        <v>221</v>
      </c>
      <c r="B222" s="16" t="s">
        <v>5947</v>
      </c>
      <c r="C222" t="s">
        <v>1169</v>
      </c>
      <c r="D222" s="16" t="s">
        <v>6150</v>
      </c>
      <c r="E222" s="16" t="s">
        <v>6151</v>
      </c>
    </row>
    <row r="223" spans="1:5">
      <c r="A223">
        <v>222</v>
      </c>
      <c r="B223" s="16" t="s">
        <v>13742</v>
      </c>
      <c r="C223" t="s">
        <v>1176</v>
      </c>
      <c r="D223" s="16" t="s">
        <v>14248</v>
      </c>
      <c r="E223" s="16" t="s">
        <v>14249</v>
      </c>
    </row>
    <row r="224" spans="1:5">
      <c r="A224">
        <v>223</v>
      </c>
      <c r="B224" s="16" t="s">
        <v>13743</v>
      </c>
      <c r="C224" t="s">
        <v>876</v>
      </c>
      <c r="D224" s="16" t="s">
        <v>14250</v>
      </c>
      <c r="E224" s="16" t="s">
        <v>14251</v>
      </c>
    </row>
    <row r="225" spans="1:5">
      <c r="A225">
        <v>224</v>
      </c>
      <c r="B225" s="16" t="s">
        <v>3942</v>
      </c>
      <c r="C225" t="s">
        <v>888</v>
      </c>
      <c r="D225" s="16" t="s">
        <v>4027</v>
      </c>
      <c r="E225" s="16" t="s">
        <v>4028</v>
      </c>
    </row>
    <row r="226" spans="1:5">
      <c r="A226">
        <v>225</v>
      </c>
      <c r="B226" s="16" t="s">
        <v>1880</v>
      </c>
      <c r="C226" t="s">
        <v>1176</v>
      </c>
      <c r="D226" s="16" t="s">
        <v>14252</v>
      </c>
      <c r="E226" s="16" t="s">
        <v>14253</v>
      </c>
    </row>
    <row r="227" spans="1:5">
      <c r="A227">
        <v>226</v>
      </c>
      <c r="B227" s="16" t="s">
        <v>13744</v>
      </c>
      <c r="C227" t="s">
        <v>1181</v>
      </c>
      <c r="D227" s="16" t="s">
        <v>14254</v>
      </c>
      <c r="E227" s="16" t="s">
        <v>14255</v>
      </c>
    </row>
    <row r="228" spans="1:5">
      <c r="A228">
        <v>227</v>
      </c>
      <c r="B228" s="16" t="s">
        <v>13745</v>
      </c>
      <c r="C228" t="s">
        <v>1180</v>
      </c>
      <c r="D228" s="16" t="s">
        <v>14256</v>
      </c>
      <c r="E228" s="16" t="s">
        <v>14257</v>
      </c>
    </row>
    <row r="229" spans="1:5">
      <c r="A229">
        <v>228</v>
      </c>
      <c r="B229" s="16" t="s">
        <v>13746</v>
      </c>
      <c r="C229" t="s">
        <v>876</v>
      </c>
      <c r="D229" s="16" t="s">
        <v>14258</v>
      </c>
      <c r="E229" s="16" t="s">
        <v>14259</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7777</v>
      </c>
      <c r="C232" t="s">
        <v>1176</v>
      </c>
      <c r="D232" s="16" t="s">
        <v>8070</v>
      </c>
      <c r="E232" s="16" t="s">
        <v>8071</v>
      </c>
    </row>
    <row r="233" spans="1:5">
      <c r="A233">
        <v>232</v>
      </c>
      <c r="B233" s="16" t="s">
        <v>200</v>
      </c>
      <c r="C233" t="s">
        <v>881</v>
      </c>
      <c r="D233" s="16" t="s">
        <v>569</v>
      </c>
      <c r="E233" s="16" t="s">
        <v>570</v>
      </c>
    </row>
    <row r="234" spans="1:5">
      <c r="A234">
        <v>233</v>
      </c>
      <c r="B234" s="16" t="s">
        <v>12288</v>
      </c>
      <c r="C234" t="s">
        <v>882</v>
      </c>
      <c r="D234" s="16" t="s">
        <v>12690</v>
      </c>
      <c r="E234" s="16" t="s">
        <v>12691</v>
      </c>
    </row>
    <row r="235" spans="1:5">
      <c r="A235">
        <v>234</v>
      </c>
      <c r="B235" s="16" t="s">
        <v>921</v>
      </c>
      <c r="C235" t="s">
        <v>1169</v>
      </c>
      <c r="D235" s="16" t="s">
        <v>948</v>
      </c>
      <c r="E235" s="16" t="s">
        <v>949</v>
      </c>
    </row>
    <row r="236" spans="1:5">
      <c r="A236">
        <v>235</v>
      </c>
      <c r="B236" s="16" t="s">
        <v>1883</v>
      </c>
      <c r="C236" t="s">
        <v>1169</v>
      </c>
      <c r="D236" s="16" t="s">
        <v>14260</v>
      </c>
      <c r="E236" s="16" t="s">
        <v>14261</v>
      </c>
    </row>
    <row r="237" spans="1:5">
      <c r="A237">
        <v>236</v>
      </c>
      <c r="B237" s="16" t="s">
        <v>1658</v>
      </c>
      <c r="C237" t="s">
        <v>161</v>
      </c>
      <c r="D237" s="16" t="s">
        <v>764</v>
      </c>
      <c r="E237" s="16" t="s">
        <v>765</v>
      </c>
    </row>
    <row r="238" spans="1:5">
      <c r="A238">
        <v>237</v>
      </c>
      <c r="B238" s="16" t="s">
        <v>13747</v>
      </c>
      <c r="C238" t="s">
        <v>885</v>
      </c>
      <c r="D238" s="16" t="s">
        <v>14229</v>
      </c>
      <c r="E238" s="16" t="s">
        <v>14262</v>
      </c>
    </row>
    <row r="239" spans="1:5">
      <c r="A239">
        <v>238</v>
      </c>
      <c r="B239" s="16" t="s">
        <v>13748</v>
      </c>
      <c r="C239" t="s">
        <v>1181</v>
      </c>
      <c r="D239" s="16" t="s">
        <v>14263</v>
      </c>
      <c r="E239" s="16" t="s">
        <v>14264</v>
      </c>
    </row>
    <row r="240" spans="1:5">
      <c r="A240">
        <v>239</v>
      </c>
      <c r="B240" s="16" t="s">
        <v>13749</v>
      </c>
      <c r="C240" t="s">
        <v>882</v>
      </c>
      <c r="D240" s="16" t="s">
        <v>14265</v>
      </c>
      <c r="E240" s="16" t="s">
        <v>14186</v>
      </c>
    </row>
    <row r="241" spans="1:5">
      <c r="A241">
        <v>240</v>
      </c>
      <c r="B241" s="16" t="s">
        <v>201</v>
      </c>
      <c r="C241" t="s">
        <v>882</v>
      </c>
      <c r="D241" s="16" t="s">
        <v>571</v>
      </c>
      <c r="E241" s="16" t="s">
        <v>572</v>
      </c>
    </row>
    <row r="242" spans="1:5">
      <c r="A242">
        <v>241</v>
      </c>
      <c r="B242" s="16" t="s">
        <v>13750</v>
      </c>
      <c r="C242" t="s">
        <v>1181</v>
      </c>
      <c r="D242" s="16" t="s">
        <v>14266</v>
      </c>
      <c r="E242" s="16" t="s">
        <v>14232</v>
      </c>
    </row>
    <row r="243" spans="1:5">
      <c r="A243">
        <v>242</v>
      </c>
      <c r="B243" s="16" t="s">
        <v>7782</v>
      </c>
      <c r="C243" t="s">
        <v>876</v>
      </c>
      <c r="D243" s="16" t="s">
        <v>8072</v>
      </c>
      <c r="E243" s="16" t="s">
        <v>8073</v>
      </c>
    </row>
    <row r="244" spans="1:5">
      <c r="A244">
        <v>243</v>
      </c>
      <c r="B244" s="16" t="s">
        <v>13751</v>
      </c>
      <c r="C244" t="s">
        <v>890</v>
      </c>
      <c r="D244" s="16" t="s">
        <v>14267</v>
      </c>
      <c r="E244" s="16" t="s">
        <v>14268</v>
      </c>
    </row>
    <row r="245" spans="1:5">
      <c r="A245">
        <v>244</v>
      </c>
      <c r="B245" s="16" t="s">
        <v>13752</v>
      </c>
      <c r="C245" t="s">
        <v>1179</v>
      </c>
      <c r="D245" s="16" t="s">
        <v>14269</v>
      </c>
      <c r="E245" s="16" t="s">
        <v>14270</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14271</v>
      </c>
      <c r="E249" s="16" t="s">
        <v>14272</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13753</v>
      </c>
      <c r="C253" t="s">
        <v>882</v>
      </c>
      <c r="D253" s="16" t="s">
        <v>17523</v>
      </c>
      <c r="E253" s="16" t="s">
        <v>17524</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13754</v>
      </c>
      <c r="C259" t="s">
        <v>885</v>
      </c>
      <c r="D259" s="16" t="s">
        <v>14273</v>
      </c>
      <c r="E259" s="16" t="s">
        <v>14218</v>
      </c>
    </row>
    <row r="260" spans="1:5">
      <c r="A260">
        <v>259</v>
      </c>
      <c r="B260" s="16" t="s">
        <v>13755</v>
      </c>
      <c r="C260" t="s">
        <v>1176</v>
      </c>
      <c r="D260" s="16" t="s">
        <v>14274</v>
      </c>
      <c r="E260" s="16" t="s">
        <v>14275</v>
      </c>
    </row>
    <row r="261" spans="1:5">
      <c r="A261">
        <v>260</v>
      </c>
      <c r="B261" s="16" t="s">
        <v>2310</v>
      </c>
      <c r="C261" t="s">
        <v>1181</v>
      </c>
      <c r="D261" s="16" t="s">
        <v>2333</v>
      </c>
      <c r="E261" s="16" t="s">
        <v>2334</v>
      </c>
    </row>
    <row r="262" spans="1:5">
      <c r="A262">
        <v>261</v>
      </c>
      <c r="B262" s="16" t="s">
        <v>12299</v>
      </c>
      <c r="C262" t="s">
        <v>1180</v>
      </c>
      <c r="D262" s="16" t="s">
        <v>12692</v>
      </c>
      <c r="E262" s="16" t="s">
        <v>12693</v>
      </c>
    </row>
    <row r="263" spans="1:5">
      <c r="A263">
        <v>262</v>
      </c>
      <c r="B263" s="16" t="s">
        <v>7789</v>
      </c>
      <c r="C263" t="s">
        <v>1181</v>
      </c>
      <c r="D263" s="16" t="s">
        <v>8076</v>
      </c>
      <c r="E263" s="16" t="s">
        <v>8077</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9105</v>
      </c>
      <c r="C266" t="s">
        <v>876</v>
      </c>
      <c r="D266" s="16" t="s">
        <v>9116</v>
      </c>
      <c r="E266" s="16" t="s">
        <v>9117</v>
      </c>
    </row>
    <row r="267" spans="1:5">
      <c r="A267">
        <v>266</v>
      </c>
      <c r="B267" s="16" t="s">
        <v>7794</v>
      </c>
      <c r="C267" t="s">
        <v>882</v>
      </c>
      <c r="D267" s="16" t="s">
        <v>8078</v>
      </c>
      <c r="E267" s="16" t="s">
        <v>8079</v>
      </c>
    </row>
    <row r="268" spans="1:5">
      <c r="A268">
        <v>267</v>
      </c>
      <c r="B268" s="16" t="s">
        <v>13756</v>
      </c>
      <c r="C268" t="s">
        <v>1180</v>
      </c>
      <c r="D268" s="16" t="s">
        <v>14276</v>
      </c>
      <c r="E268" s="16" t="s">
        <v>14277</v>
      </c>
    </row>
    <row r="269" spans="1:5">
      <c r="A269">
        <v>268</v>
      </c>
      <c r="B269" s="16" t="s">
        <v>7797</v>
      </c>
      <c r="C269" t="s">
        <v>1176</v>
      </c>
      <c r="D269" s="16" t="s">
        <v>8080</v>
      </c>
      <c r="E269" s="16" t="s">
        <v>8081</v>
      </c>
    </row>
    <row r="270" spans="1:5">
      <c r="A270">
        <v>269</v>
      </c>
      <c r="B270" s="16" t="s">
        <v>2315</v>
      </c>
      <c r="C270" t="s">
        <v>1176</v>
      </c>
      <c r="D270" s="16" t="s">
        <v>2337</v>
      </c>
      <c r="E270" s="16" t="s">
        <v>2338</v>
      </c>
    </row>
    <row r="271" spans="1:5">
      <c r="A271">
        <v>270</v>
      </c>
      <c r="B271" s="16" t="s">
        <v>13757</v>
      </c>
      <c r="C271" t="s">
        <v>882</v>
      </c>
      <c r="D271" s="16" t="s">
        <v>14278</v>
      </c>
      <c r="E271" s="16" t="s">
        <v>14279</v>
      </c>
    </row>
    <row r="272" spans="1:5">
      <c r="A272">
        <v>271</v>
      </c>
      <c r="B272" s="16" t="s">
        <v>2318</v>
      </c>
      <c r="C272" t="s">
        <v>890</v>
      </c>
      <c r="D272" s="16" t="s">
        <v>2339</v>
      </c>
      <c r="E272" s="16" t="s">
        <v>2340</v>
      </c>
    </row>
    <row r="273" spans="1:5">
      <c r="A273">
        <v>272</v>
      </c>
      <c r="B273" s="16" t="s">
        <v>1887</v>
      </c>
      <c r="C273" t="s">
        <v>1210</v>
      </c>
      <c r="D273" s="16" t="s">
        <v>14258</v>
      </c>
      <c r="E273" s="16" t="s">
        <v>14280</v>
      </c>
    </row>
    <row r="274" spans="1:5">
      <c r="A274">
        <v>273</v>
      </c>
      <c r="B274" s="16" t="s">
        <v>1891</v>
      </c>
      <c r="C274" t="s">
        <v>882</v>
      </c>
      <c r="D274" s="16" t="s">
        <v>14281</v>
      </c>
      <c r="E274" s="16" t="s">
        <v>14282</v>
      </c>
    </row>
    <row r="275" spans="1:5">
      <c r="A275">
        <v>274</v>
      </c>
      <c r="B275" s="16" t="s">
        <v>13758</v>
      </c>
      <c r="C275" t="s">
        <v>882</v>
      </c>
      <c r="D275" s="16" t="s">
        <v>14283</v>
      </c>
      <c r="E275" s="16" t="s">
        <v>14284</v>
      </c>
    </row>
    <row r="276" spans="1:5">
      <c r="A276">
        <v>275</v>
      </c>
      <c r="B276" s="16" t="s">
        <v>13759</v>
      </c>
      <c r="C276" t="s">
        <v>1176</v>
      </c>
      <c r="D276" s="16" t="s">
        <v>14285</v>
      </c>
      <c r="E276" s="16" t="s">
        <v>14286</v>
      </c>
    </row>
    <row r="277" spans="1:5">
      <c r="A277">
        <v>276</v>
      </c>
      <c r="B277" s="16" t="s">
        <v>7864</v>
      </c>
      <c r="C277" t="s">
        <v>1176</v>
      </c>
      <c r="D277" s="16" t="s">
        <v>8082</v>
      </c>
      <c r="E277" s="16" t="s">
        <v>8083</v>
      </c>
    </row>
    <row r="278" spans="1:5">
      <c r="A278">
        <v>277</v>
      </c>
      <c r="B278" s="16" t="s">
        <v>2385</v>
      </c>
      <c r="C278" t="s">
        <v>882</v>
      </c>
      <c r="D278" s="16" t="s">
        <v>2416</v>
      </c>
      <c r="E278" s="16" t="s">
        <v>2417</v>
      </c>
    </row>
    <row r="279" spans="1:5">
      <c r="A279">
        <v>278</v>
      </c>
      <c r="B279" s="16" t="s">
        <v>7354</v>
      </c>
      <c r="C279" t="s">
        <v>161</v>
      </c>
      <c r="D279" s="16" t="s">
        <v>8084</v>
      </c>
      <c r="E279" s="16" t="s">
        <v>8085</v>
      </c>
    </row>
    <row r="280" spans="1:5">
      <c r="A280">
        <v>279</v>
      </c>
      <c r="B280" s="16" t="s">
        <v>13760</v>
      </c>
      <c r="C280" t="s">
        <v>1179</v>
      </c>
      <c r="D280" s="16" t="s">
        <v>14287</v>
      </c>
      <c r="E280" s="16" t="s">
        <v>14188</v>
      </c>
    </row>
    <row r="281" spans="1:5">
      <c r="A281">
        <v>280</v>
      </c>
      <c r="B281" s="16" t="s">
        <v>13761</v>
      </c>
      <c r="C281" t="s">
        <v>876</v>
      </c>
      <c r="D281" s="16" t="s">
        <v>14258</v>
      </c>
      <c r="E281" s="16" t="s">
        <v>14268</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7801</v>
      </c>
      <c r="C284" t="s">
        <v>882</v>
      </c>
      <c r="D284" s="16" t="s">
        <v>8086</v>
      </c>
      <c r="E284" s="16" t="s">
        <v>8087</v>
      </c>
    </row>
    <row r="285" spans="1:5">
      <c r="A285">
        <v>284</v>
      </c>
      <c r="B285" s="16" t="s">
        <v>13762</v>
      </c>
      <c r="C285" t="s">
        <v>876</v>
      </c>
      <c r="D285" s="16" t="s">
        <v>14288</v>
      </c>
      <c r="E285" s="16" t="s">
        <v>14259</v>
      </c>
    </row>
    <row r="286" spans="1:5">
      <c r="A286">
        <v>285</v>
      </c>
      <c r="B286" s="16" t="s">
        <v>13763</v>
      </c>
      <c r="C286" t="s">
        <v>890</v>
      </c>
      <c r="D286" s="16" t="s">
        <v>14289</v>
      </c>
      <c r="E286" s="16" t="s">
        <v>14290</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12022</v>
      </c>
      <c r="E291" s="16" t="s">
        <v>12023</v>
      </c>
    </row>
    <row r="292" spans="1:5">
      <c r="A292">
        <v>291</v>
      </c>
      <c r="B292" s="16" t="s">
        <v>7869</v>
      </c>
      <c r="C292" t="s">
        <v>1180</v>
      </c>
      <c r="D292" s="16" t="s">
        <v>8088</v>
      </c>
      <c r="E292" s="16" t="s">
        <v>8089</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7441</v>
      </c>
      <c r="C295" t="s">
        <v>1181</v>
      </c>
      <c r="D295" s="16" t="s">
        <v>8090</v>
      </c>
      <c r="E295" s="16" t="s">
        <v>8091</v>
      </c>
    </row>
    <row r="296" spans="1:5">
      <c r="A296">
        <v>295</v>
      </c>
      <c r="B296" s="16" t="s">
        <v>13764</v>
      </c>
      <c r="C296" t="s">
        <v>1181</v>
      </c>
      <c r="D296" s="16">
        <v>0</v>
      </c>
      <c r="E296" s="16">
        <v>0</v>
      </c>
    </row>
    <row r="297" spans="1:5">
      <c r="A297">
        <v>296</v>
      </c>
      <c r="B297" s="16" t="s">
        <v>13765</v>
      </c>
      <c r="C297" t="s">
        <v>881</v>
      </c>
      <c r="D297" s="16" t="s">
        <v>14291</v>
      </c>
      <c r="E297" s="16" t="s">
        <v>14207</v>
      </c>
    </row>
    <row r="298" spans="1:5">
      <c r="A298">
        <v>297</v>
      </c>
      <c r="B298" s="16" t="s">
        <v>2579</v>
      </c>
      <c r="C298" t="s">
        <v>1179</v>
      </c>
      <c r="D298" s="16" t="s">
        <v>2588</v>
      </c>
      <c r="E298" s="16" t="s">
        <v>2589</v>
      </c>
    </row>
    <row r="299" spans="1:5">
      <c r="A299">
        <v>298</v>
      </c>
      <c r="B299" s="16" t="s">
        <v>13766</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8124</v>
      </c>
      <c r="C302" t="s">
        <v>1181</v>
      </c>
      <c r="D302" s="16" t="s">
        <v>8237</v>
      </c>
      <c r="E302" s="16" t="s">
        <v>8238</v>
      </c>
    </row>
    <row r="303" spans="1:5">
      <c r="A303">
        <v>302</v>
      </c>
      <c r="B303" s="16" t="s">
        <v>12222</v>
      </c>
      <c r="C303" t="s">
        <v>1180</v>
      </c>
      <c r="D303" s="16" t="s">
        <v>12694</v>
      </c>
      <c r="E303" s="16" t="s">
        <v>12695</v>
      </c>
    </row>
    <row r="304" spans="1:5">
      <c r="A304">
        <v>303</v>
      </c>
      <c r="B304" s="16" t="s">
        <v>1853</v>
      </c>
      <c r="C304" t="s">
        <v>1180</v>
      </c>
      <c r="D304" s="16" t="s">
        <v>14292</v>
      </c>
      <c r="E304" s="16" t="s">
        <v>14293</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13767</v>
      </c>
      <c r="C307" t="s">
        <v>1176</v>
      </c>
      <c r="D307" s="16" t="s">
        <v>14294</v>
      </c>
      <c r="E307" s="16" t="s">
        <v>14295</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8123</v>
      </c>
      <c r="C311" t="s">
        <v>1180</v>
      </c>
      <c r="D311" s="16" t="s">
        <v>8239</v>
      </c>
      <c r="E311" s="16" t="s">
        <v>8240</v>
      </c>
    </row>
    <row r="312" spans="1:5">
      <c r="A312">
        <v>311</v>
      </c>
      <c r="B312" s="16" t="s">
        <v>1895</v>
      </c>
      <c r="C312" t="s">
        <v>1210</v>
      </c>
      <c r="D312" s="16" t="s">
        <v>8092</v>
      </c>
      <c r="E312" s="16" t="s">
        <v>8093</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8122</v>
      </c>
      <c r="C316" t="s">
        <v>1180</v>
      </c>
      <c r="D316" s="16" t="s">
        <v>8241</v>
      </c>
      <c r="E316" s="16" t="s">
        <v>8242</v>
      </c>
    </row>
    <row r="317" spans="1:5">
      <c r="A317">
        <v>316</v>
      </c>
      <c r="B317" s="16" t="s">
        <v>13768</v>
      </c>
      <c r="C317" t="s">
        <v>1176</v>
      </c>
      <c r="D317" s="16" t="s">
        <v>14296</v>
      </c>
      <c r="E317" s="16" t="s">
        <v>14297</v>
      </c>
    </row>
    <row r="318" spans="1:5">
      <c r="A318">
        <v>317</v>
      </c>
      <c r="B318" s="16" t="s">
        <v>1896</v>
      </c>
      <c r="C318" t="s">
        <v>882</v>
      </c>
      <c r="D318" s="16" t="s">
        <v>14298</v>
      </c>
      <c r="E318" s="16" t="s">
        <v>14299</v>
      </c>
    </row>
    <row r="319" spans="1:5">
      <c r="A319">
        <v>318</v>
      </c>
      <c r="B319" s="16" t="s">
        <v>8121</v>
      </c>
      <c r="C319" t="s">
        <v>882</v>
      </c>
      <c r="D319" s="16" t="s">
        <v>8243</v>
      </c>
      <c r="E319" s="16" t="s">
        <v>8244</v>
      </c>
    </row>
    <row r="320" spans="1:5">
      <c r="A320">
        <v>319</v>
      </c>
      <c r="B320" s="16" t="s">
        <v>2392</v>
      </c>
      <c r="C320" t="s">
        <v>888</v>
      </c>
      <c r="D320" s="16" t="s">
        <v>2420</v>
      </c>
      <c r="E320" s="16" t="s">
        <v>2421</v>
      </c>
    </row>
    <row r="321" spans="1:5">
      <c r="A321">
        <v>320</v>
      </c>
      <c r="B321" s="16" t="s">
        <v>13769</v>
      </c>
      <c r="C321" t="s">
        <v>1176</v>
      </c>
      <c r="D321" s="16" t="s">
        <v>14296</v>
      </c>
      <c r="E321" s="16" t="s">
        <v>14300</v>
      </c>
    </row>
    <row r="322" spans="1:5">
      <c r="A322">
        <v>321</v>
      </c>
      <c r="B322" s="16" t="s">
        <v>1799</v>
      </c>
      <c r="C322" t="s">
        <v>882</v>
      </c>
      <c r="D322" s="16" t="s">
        <v>14301</v>
      </c>
      <c r="E322" s="16" t="s">
        <v>14302</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14303</v>
      </c>
      <c r="E329" s="16" t="s">
        <v>14304</v>
      </c>
    </row>
    <row r="330" spans="1:5">
      <c r="A330">
        <v>329</v>
      </c>
      <c r="B330" s="16" t="s">
        <v>2916</v>
      </c>
      <c r="C330" t="s">
        <v>1180</v>
      </c>
      <c r="D330" s="16" t="s">
        <v>952</v>
      </c>
      <c r="E330" s="16" t="s">
        <v>953</v>
      </c>
    </row>
    <row r="331" spans="1:5">
      <c r="A331">
        <v>330</v>
      </c>
      <c r="B331" s="16" t="s">
        <v>13770</v>
      </c>
      <c r="C331" t="s">
        <v>1180</v>
      </c>
      <c r="D331" s="16" t="s">
        <v>14305</v>
      </c>
      <c r="E331" s="16" t="s">
        <v>14306</v>
      </c>
    </row>
    <row r="332" spans="1:5">
      <c r="A332">
        <v>331</v>
      </c>
      <c r="B332" s="16" t="s">
        <v>12911</v>
      </c>
      <c r="C332" t="s">
        <v>1176</v>
      </c>
      <c r="D332" s="16" t="s">
        <v>13519</v>
      </c>
      <c r="E332" s="16" t="s">
        <v>13520</v>
      </c>
    </row>
    <row r="333" spans="1:5">
      <c r="A333">
        <v>332</v>
      </c>
      <c r="B333" s="16" t="s">
        <v>12185</v>
      </c>
      <c r="C333" t="s">
        <v>876</v>
      </c>
      <c r="D333" s="16" t="s">
        <v>12696</v>
      </c>
      <c r="E333" s="16" t="s">
        <v>12697</v>
      </c>
    </row>
    <row r="334" spans="1:5">
      <c r="A334">
        <v>333</v>
      </c>
      <c r="B334" s="16" t="s">
        <v>13771</v>
      </c>
      <c r="C334" t="s">
        <v>1176</v>
      </c>
      <c r="D334" s="16" t="s">
        <v>14307</v>
      </c>
      <c r="E334" s="16" t="s">
        <v>14308</v>
      </c>
    </row>
    <row r="335" spans="1:5">
      <c r="A335">
        <v>334</v>
      </c>
      <c r="B335" s="16" t="s">
        <v>2404</v>
      </c>
      <c r="C335" t="s">
        <v>1169</v>
      </c>
      <c r="D335" s="16" t="s">
        <v>2426</v>
      </c>
      <c r="E335" s="16" t="s">
        <v>2427</v>
      </c>
    </row>
    <row r="336" spans="1:5">
      <c r="A336">
        <v>335</v>
      </c>
      <c r="B336" s="16" t="s">
        <v>8120</v>
      </c>
      <c r="C336" t="s">
        <v>1180</v>
      </c>
      <c r="D336" s="16" t="s">
        <v>8245</v>
      </c>
      <c r="E336" s="16" t="s">
        <v>8246</v>
      </c>
    </row>
    <row r="337" spans="1:5">
      <c r="A337">
        <v>336</v>
      </c>
      <c r="B337" s="16" t="s">
        <v>13772</v>
      </c>
      <c r="C337" t="s">
        <v>876</v>
      </c>
      <c r="D337" s="16" t="s">
        <v>14309</v>
      </c>
      <c r="E337" s="16" t="s">
        <v>14310</v>
      </c>
    </row>
    <row r="338" spans="1:5">
      <c r="A338">
        <v>337</v>
      </c>
      <c r="B338" s="16" t="s">
        <v>210</v>
      </c>
      <c r="C338" t="s">
        <v>890</v>
      </c>
      <c r="D338" s="16" t="s">
        <v>587</v>
      </c>
      <c r="E338" s="16" t="s">
        <v>588</v>
      </c>
    </row>
    <row r="339" spans="1:5">
      <c r="A339">
        <v>338</v>
      </c>
      <c r="B339" s="16" t="s">
        <v>13773</v>
      </c>
      <c r="C339" t="s">
        <v>890</v>
      </c>
      <c r="D339" s="16" t="s">
        <v>14193</v>
      </c>
      <c r="E339" s="16" t="s">
        <v>14311</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13774</v>
      </c>
      <c r="C342" t="s">
        <v>1181</v>
      </c>
      <c r="D342" s="16" t="s">
        <v>20823</v>
      </c>
      <c r="E342" s="16" t="s">
        <v>20824</v>
      </c>
    </row>
    <row r="343" spans="1:5">
      <c r="A343">
        <v>342</v>
      </c>
      <c r="B343" s="16" t="s">
        <v>13775</v>
      </c>
      <c r="C343" t="s">
        <v>1176</v>
      </c>
      <c r="D343" s="16" t="s">
        <v>14312</v>
      </c>
      <c r="E343" s="16" t="s">
        <v>14286</v>
      </c>
    </row>
    <row r="344" spans="1:5">
      <c r="A344">
        <v>343</v>
      </c>
      <c r="B344" s="16" t="s">
        <v>1802</v>
      </c>
      <c r="C344" t="s">
        <v>1180</v>
      </c>
      <c r="D344" s="16" t="s">
        <v>14313</v>
      </c>
      <c r="E344" s="16" t="s">
        <v>14282</v>
      </c>
    </row>
    <row r="345" spans="1:5">
      <c r="A345">
        <v>344</v>
      </c>
      <c r="B345" s="16" t="s">
        <v>7943</v>
      </c>
      <c r="C345" t="s">
        <v>1210</v>
      </c>
      <c r="D345" s="16" t="s">
        <v>8094</v>
      </c>
      <c r="E345" s="16" t="s">
        <v>8095</v>
      </c>
    </row>
    <row r="346" spans="1:5">
      <c r="A346">
        <v>345</v>
      </c>
      <c r="B346" s="16" t="s">
        <v>8119</v>
      </c>
      <c r="C346" t="s">
        <v>1176</v>
      </c>
      <c r="D346" s="16" t="s">
        <v>8247</v>
      </c>
      <c r="E346" s="16" t="s">
        <v>8248</v>
      </c>
    </row>
    <row r="347" spans="1:5">
      <c r="A347">
        <v>346</v>
      </c>
      <c r="B347" s="16" t="s">
        <v>13776</v>
      </c>
      <c r="C347" t="s">
        <v>1181</v>
      </c>
      <c r="D347" s="16" t="s">
        <v>14177</v>
      </c>
      <c r="E347" s="16" t="s">
        <v>14314</v>
      </c>
    </row>
    <row r="348" spans="1:5">
      <c r="A348">
        <v>347</v>
      </c>
      <c r="B348" s="16" t="s">
        <v>13777</v>
      </c>
      <c r="C348" t="s">
        <v>876</v>
      </c>
      <c r="D348" s="16" t="s">
        <v>14315</v>
      </c>
      <c r="E348" s="16" t="s">
        <v>14316</v>
      </c>
    </row>
    <row r="349" spans="1:5">
      <c r="A349">
        <v>348</v>
      </c>
      <c r="B349" s="16" t="s">
        <v>211</v>
      </c>
      <c r="C349" t="s">
        <v>876</v>
      </c>
      <c r="D349" s="16" t="s">
        <v>589</v>
      </c>
      <c r="E349" s="16" t="s">
        <v>590</v>
      </c>
    </row>
    <row r="350" spans="1:5">
      <c r="A350">
        <v>349</v>
      </c>
      <c r="B350" s="16" t="s">
        <v>13778</v>
      </c>
      <c r="C350" t="s">
        <v>1181</v>
      </c>
      <c r="D350" s="16" t="s">
        <v>14317</v>
      </c>
      <c r="E350" s="16" t="s">
        <v>14318</v>
      </c>
    </row>
    <row r="351" spans="1:5">
      <c r="A351">
        <v>350</v>
      </c>
      <c r="B351" s="16" t="s">
        <v>7949</v>
      </c>
      <c r="C351" t="s">
        <v>885</v>
      </c>
      <c r="D351" s="16" t="s">
        <v>8096</v>
      </c>
      <c r="E351" s="16" t="s">
        <v>8097</v>
      </c>
    </row>
    <row r="352" spans="1:5">
      <c r="A352">
        <v>351</v>
      </c>
      <c r="B352" s="16" t="s">
        <v>13779</v>
      </c>
      <c r="C352" t="s">
        <v>1181</v>
      </c>
      <c r="D352" s="16" t="s">
        <v>14303</v>
      </c>
      <c r="E352" s="16" t="s">
        <v>14212</v>
      </c>
    </row>
    <row r="353" spans="1:5">
      <c r="A353">
        <v>352</v>
      </c>
      <c r="B353" s="16" t="s">
        <v>13780</v>
      </c>
      <c r="C353" t="s">
        <v>1210</v>
      </c>
      <c r="D353" s="16" t="s">
        <v>14319</v>
      </c>
      <c r="E353" s="16" t="s">
        <v>14320</v>
      </c>
    </row>
    <row r="354" spans="1:5">
      <c r="A354">
        <v>353</v>
      </c>
      <c r="B354" s="16" t="s">
        <v>13781</v>
      </c>
      <c r="C354" t="s">
        <v>1176</v>
      </c>
      <c r="D354" s="16" t="s">
        <v>14321</v>
      </c>
      <c r="E354" s="16" t="s">
        <v>14322</v>
      </c>
    </row>
    <row r="355" spans="1:5">
      <c r="A355">
        <v>354</v>
      </c>
      <c r="B355" s="16" t="s">
        <v>7955</v>
      </c>
      <c r="C355" t="s">
        <v>1210</v>
      </c>
      <c r="D355" s="16" t="s">
        <v>8098</v>
      </c>
      <c r="E355" s="16" t="s">
        <v>8099</v>
      </c>
    </row>
    <row r="356" spans="1:5">
      <c r="A356">
        <v>355</v>
      </c>
      <c r="B356" s="16" t="s">
        <v>1661</v>
      </c>
      <c r="C356" t="s">
        <v>876</v>
      </c>
      <c r="D356" s="16" t="s">
        <v>766</v>
      </c>
      <c r="E356" s="16" t="s">
        <v>767</v>
      </c>
    </row>
    <row r="357" spans="1:5">
      <c r="A357">
        <v>356</v>
      </c>
      <c r="B357" s="16" t="s">
        <v>13782</v>
      </c>
      <c r="C357" t="s">
        <v>1181</v>
      </c>
      <c r="D357" s="16" t="s">
        <v>14323</v>
      </c>
      <c r="E357" s="16" t="s">
        <v>14324</v>
      </c>
    </row>
    <row r="358" spans="1:5">
      <c r="A358">
        <v>357</v>
      </c>
      <c r="B358" s="16" t="s">
        <v>960</v>
      </c>
      <c r="C358" t="s">
        <v>876</v>
      </c>
      <c r="D358" s="16" t="s">
        <v>854</v>
      </c>
      <c r="E358" s="16" t="s">
        <v>855</v>
      </c>
    </row>
    <row r="359" spans="1:5">
      <c r="A359">
        <v>358</v>
      </c>
      <c r="B359" s="16" t="s">
        <v>8118</v>
      </c>
      <c r="C359" t="s">
        <v>1180</v>
      </c>
      <c r="D359" s="16" t="s">
        <v>8249</v>
      </c>
      <c r="E359" s="16" t="s">
        <v>8250</v>
      </c>
    </row>
    <row r="360" spans="1:5">
      <c r="A360">
        <v>359</v>
      </c>
      <c r="B360" s="16" t="s">
        <v>13783</v>
      </c>
      <c r="C360" t="s">
        <v>1180</v>
      </c>
      <c r="D360" s="16" t="s">
        <v>14325</v>
      </c>
      <c r="E360" s="16" t="s">
        <v>14326</v>
      </c>
    </row>
    <row r="361" spans="1:5">
      <c r="A361">
        <v>360</v>
      </c>
      <c r="B361" s="16" t="s">
        <v>2450</v>
      </c>
      <c r="C361" t="s">
        <v>890</v>
      </c>
      <c r="D361" s="16" t="s">
        <v>2460</v>
      </c>
      <c r="E361" s="16" t="s">
        <v>2461</v>
      </c>
    </row>
    <row r="362" spans="1:5">
      <c r="A362">
        <v>361</v>
      </c>
      <c r="B362" s="16" t="s">
        <v>13784</v>
      </c>
      <c r="C362" t="s">
        <v>1179</v>
      </c>
      <c r="D362" s="16" t="s">
        <v>14327</v>
      </c>
      <c r="E362" s="16" t="s">
        <v>14328</v>
      </c>
    </row>
    <row r="363" spans="1:5">
      <c r="A363">
        <v>362</v>
      </c>
      <c r="B363" s="16" t="s">
        <v>13785</v>
      </c>
      <c r="C363" t="s">
        <v>1176</v>
      </c>
      <c r="D363" s="16" t="s">
        <v>14329</v>
      </c>
      <c r="E363" s="16" t="s">
        <v>14330</v>
      </c>
    </row>
    <row r="364" spans="1:5">
      <c r="A364">
        <v>363</v>
      </c>
      <c r="B364" s="16" t="s">
        <v>13786</v>
      </c>
      <c r="C364" t="s">
        <v>161</v>
      </c>
      <c r="D364" s="16" t="s">
        <v>14331</v>
      </c>
      <c r="E364" s="16" t="s">
        <v>14247</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13787</v>
      </c>
      <c r="C369" t="s">
        <v>1176</v>
      </c>
      <c r="D369" s="16" t="s">
        <v>14332</v>
      </c>
      <c r="E369" s="16" t="s">
        <v>14192</v>
      </c>
    </row>
    <row r="370" spans="1:5">
      <c r="A370">
        <v>369</v>
      </c>
      <c r="B370" s="16" t="s">
        <v>8359</v>
      </c>
      <c r="C370" t="s">
        <v>1176</v>
      </c>
      <c r="D370" s="16" t="s">
        <v>8366</v>
      </c>
      <c r="E370" s="16" t="s">
        <v>8367</v>
      </c>
    </row>
    <row r="371" spans="1:5">
      <c r="A371">
        <v>370</v>
      </c>
      <c r="B371" s="16" t="s">
        <v>13788</v>
      </c>
      <c r="C371" t="s">
        <v>1181</v>
      </c>
      <c r="D371" s="16" t="s">
        <v>14231</v>
      </c>
      <c r="E371" s="16" t="s">
        <v>14176</v>
      </c>
    </row>
    <row r="372" spans="1:5">
      <c r="A372">
        <v>371</v>
      </c>
      <c r="B372" s="16" t="s">
        <v>2442</v>
      </c>
      <c r="C372" t="s">
        <v>1179</v>
      </c>
      <c r="D372" s="16" t="s">
        <v>2456</v>
      </c>
      <c r="E372" s="16" t="s">
        <v>2457</v>
      </c>
    </row>
    <row r="373" spans="1:5">
      <c r="A373">
        <v>372</v>
      </c>
      <c r="B373" s="16" t="s">
        <v>13789</v>
      </c>
      <c r="C373" t="s">
        <v>881</v>
      </c>
      <c r="D373" s="16" t="s">
        <v>14219</v>
      </c>
      <c r="E373" s="16" t="s">
        <v>14333</v>
      </c>
    </row>
    <row r="374" spans="1:5">
      <c r="A374">
        <v>373</v>
      </c>
      <c r="B374" s="16" t="s">
        <v>4755</v>
      </c>
      <c r="C374" t="s">
        <v>890</v>
      </c>
      <c r="D374" s="16" t="s">
        <v>4878</v>
      </c>
      <c r="E374" s="16" t="s">
        <v>4879</v>
      </c>
    </row>
    <row r="375" spans="1:5">
      <c r="A375">
        <v>374</v>
      </c>
      <c r="B375" s="16" t="s">
        <v>1898</v>
      </c>
      <c r="C375" t="s">
        <v>1176</v>
      </c>
      <c r="D375" s="16" t="s">
        <v>14334</v>
      </c>
      <c r="E375" s="16" t="s">
        <v>14335</v>
      </c>
    </row>
    <row r="376" spans="1:5">
      <c r="A376">
        <v>375</v>
      </c>
      <c r="B376" s="16" t="s">
        <v>1780</v>
      </c>
      <c r="C376" t="s">
        <v>890</v>
      </c>
      <c r="D376" s="16" t="s">
        <v>14193</v>
      </c>
      <c r="E376" s="16" t="s">
        <v>14259</v>
      </c>
    </row>
    <row r="377" spans="1:5">
      <c r="A377">
        <v>376</v>
      </c>
      <c r="B377" s="16" t="s">
        <v>13790</v>
      </c>
      <c r="C377" t="s">
        <v>1176</v>
      </c>
      <c r="D377" s="16" t="s">
        <v>14336</v>
      </c>
      <c r="E377" s="16" t="s">
        <v>14337</v>
      </c>
    </row>
    <row r="378" spans="1:5">
      <c r="A378">
        <v>377</v>
      </c>
      <c r="B378" s="16" t="s">
        <v>13791</v>
      </c>
      <c r="C378" t="s">
        <v>890</v>
      </c>
      <c r="D378" s="16" t="s">
        <v>14309</v>
      </c>
      <c r="E378" s="16" t="s">
        <v>14338</v>
      </c>
    </row>
    <row r="379" spans="1:5">
      <c r="A379">
        <v>378</v>
      </c>
      <c r="B379" s="16" t="s">
        <v>13792</v>
      </c>
      <c r="C379" t="s">
        <v>1169</v>
      </c>
      <c r="D379" s="16" t="s">
        <v>14339</v>
      </c>
      <c r="E379" s="16" t="s">
        <v>14340</v>
      </c>
    </row>
    <row r="380" spans="1:5">
      <c r="A380">
        <v>379</v>
      </c>
      <c r="B380" s="16" t="s">
        <v>13793</v>
      </c>
      <c r="C380" t="s">
        <v>1179</v>
      </c>
      <c r="D380" s="16" t="s">
        <v>14341</v>
      </c>
      <c r="E380" s="16" t="s">
        <v>14342</v>
      </c>
    </row>
    <row r="381" spans="1:5">
      <c r="A381">
        <v>380</v>
      </c>
      <c r="B381" s="16" t="s">
        <v>8355</v>
      </c>
      <c r="C381" t="s">
        <v>1181</v>
      </c>
      <c r="D381" s="16" t="s">
        <v>8368</v>
      </c>
      <c r="E381" s="16" t="s">
        <v>8369</v>
      </c>
    </row>
    <row r="382" spans="1:5">
      <c r="A382">
        <v>381</v>
      </c>
      <c r="B382" s="16" t="s">
        <v>2828</v>
      </c>
      <c r="C382" t="s">
        <v>1210</v>
      </c>
      <c r="D382" s="16" t="s">
        <v>2878</v>
      </c>
      <c r="E382" s="16" t="s">
        <v>2879</v>
      </c>
    </row>
    <row r="383" spans="1:5">
      <c r="A383">
        <v>382</v>
      </c>
      <c r="B383" s="16" t="s">
        <v>1904</v>
      </c>
      <c r="C383" t="s">
        <v>1176</v>
      </c>
      <c r="D383" s="16" t="s">
        <v>14343</v>
      </c>
      <c r="E383" s="16" t="s">
        <v>14192</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9050</v>
      </c>
      <c r="C386" t="s">
        <v>876</v>
      </c>
      <c r="D386" s="16" t="s">
        <v>9118</v>
      </c>
      <c r="E386" s="16" t="s">
        <v>9119</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7962</v>
      </c>
      <c r="C389" t="s">
        <v>1176</v>
      </c>
      <c r="D389" s="16" t="s">
        <v>8100</v>
      </c>
      <c r="E389" s="16" t="s">
        <v>8101</v>
      </c>
    </row>
    <row r="390" spans="1:5">
      <c r="A390">
        <v>389</v>
      </c>
      <c r="B390" s="16" t="s">
        <v>13794</v>
      </c>
      <c r="C390" t="s">
        <v>1181</v>
      </c>
      <c r="D390" s="16" t="s">
        <v>14344</v>
      </c>
      <c r="E390" s="16" t="s">
        <v>14345</v>
      </c>
    </row>
    <row r="391" spans="1:5">
      <c r="A391">
        <v>390</v>
      </c>
      <c r="B391" s="16" t="s">
        <v>13795</v>
      </c>
      <c r="C391" t="s">
        <v>1180</v>
      </c>
      <c r="D391" s="16" t="s">
        <v>14346</v>
      </c>
      <c r="E391" s="16" t="s">
        <v>14347</v>
      </c>
    </row>
    <row r="392" spans="1:5">
      <c r="A392">
        <v>391</v>
      </c>
      <c r="B392" s="16" t="s">
        <v>13796</v>
      </c>
      <c r="C392" t="s">
        <v>1181</v>
      </c>
      <c r="D392" s="16" t="s">
        <v>14348</v>
      </c>
      <c r="E392" s="16" t="s">
        <v>14349</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13797</v>
      </c>
      <c r="C396" t="s">
        <v>1169</v>
      </c>
      <c r="D396" s="16" t="s">
        <v>14191</v>
      </c>
      <c r="E396" s="16" t="s">
        <v>14350</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13798</v>
      </c>
      <c r="C403" t="s">
        <v>1179</v>
      </c>
      <c r="D403" s="16" t="s">
        <v>14351</v>
      </c>
      <c r="E403" s="16" t="s">
        <v>14352</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13799</v>
      </c>
      <c r="C407" t="s">
        <v>1180</v>
      </c>
      <c r="D407" s="16" t="s">
        <v>14353</v>
      </c>
      <c r="E407" s="16" t="s">
        <v>14306</v>
      </c>
    </row>
    <row r="408" spans="1:5">
      <c r="A408">
        <v>407</v>
      </c>
      <c r="B408" s="16" t="s">
        <v>13800</v>
      </c>
      <c r="C408" t="s">
        <v>1179</v>
      </c>
      <c r="D408" s="16" t="s">
        <v>14354</v>
      </c>
      <c r="E408" s="16" t="s">
        <v>14355</v>
      </c>
    </row>
    <row r="409" spans="1:5">
      <c r="A409">
        <v>408</v>
      </c>
      <c r="B409" s="16" t="s">
        <v>218</v>
      </c>
      <c r="C409" t="s">
        <v>161</v>
      </c>
      <c r="D409" s="16" t="s">
        <v>603</v>
      </c>
      <c r="E409" s="16" t="s">
        <v>604</v>
      </c>
    </row>
    <row r="410" spans="1:5">
      <c r="A410">
        <v>409</v>
      </c>
      <c r="B410" s="16" t="s">
        <v>8350</v>
      </c>
      <c r="C410" t="s">
        <v>1181</v>
      </c>
      <c r="D410" s="16" t="s">
        <v>8372</v>
      </c>
      <c r="E410" s="16" t="s">
        <v>8373</v>
      </c>
    </row>
    <row r="411" spans="1:5">
      <c r="A411">
        <v>410</v>
      </c>
      <c r="B411" s="16" t="s">
        <v>13801</v>
      </c>
      <c r="C411" t="s">
        <v>1180</v>
      </c>
      <c r="D411" s="16" t="s">
        <v>14356</v>
      </c>
      <c r="E411" s="16" t="s">
        <v>14357</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8345</v>
      </c>
      <c r="C414" t="s">
        <v>1180</v>
      </c>
      <c r="D414" s="16" t="s">
        <v>8370</v>
      </c>
      <c r="E414" s="16" t="s">
        <v>8371</v>
      </c>
    </row>
    <row r="415" spans="1:5">
      <c r="A415">
        <v>414</v>
      </c>
      <c r="B415" s="16" t="s">
        <v>1326</v>
      </c>
      <c r="C415" t="s">
        <v>1176</v>
      </c>
      <c r="D415" s="16" t="e">
        <v>#N/A</v>
      </c>
      <c r="E415" s="16" t="e">
        <v>#N/A</v>
      </c>
    </row>
    <row r="416" spans="1:5">
      <c r="A416">
        <v>415</v>
      </c>
      <c r="B416" s="16" t="s">
        <v>13802</v>
      </c>
      <c r="C416" t="s">
        <v>1180</v>
      </c>
      <c r="D416" s="16" t="s">
        <v>14358</v>
      </c>
      <c r="E416" s="16" t="s">
        <v>14359</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13803</v>
      </c>
      <c r="C419" t="s">
        <v>890</v>
      </c>
      <c r="D419" s="16" t="s">
        <v>14360</v>
      </c>
      <c r="E419" s="16" t="s">
        <v>14361</v>
      </c>
    </row>
    <row r="420" spans="1:5">
      <c r="A420">
        <v>419</v>
      </c>
      <c r="B420" s="16" t="s">
        <v>1907</v>
      </c>
      <c r="C420" t="s">
        <v>1180</v>
      </c>
      <c r="D420" s="16" t="s">
        <v>14362</v>
      </c>
      <c r="E420" s="16" t="s">
        <v>14338</v>
      </c>
    </row>
    <row r="421" spans="1:5">
      <c r="A421">
        <v>420</v>
      </c>
      <c r="B421" s="16" t="s">
        <v>1794</v>
      </c>
      <c r="C421" t="s">
        <v>1169</v>
      </c>
      <c r="D421" s="16" t="s">
        <v>968</v>
      </c>
      <c r="E421" s="16" t="s">
        <v>969</v>
      </c>
    </row>
    <row r="422" spans="1:5">
      <c r="A422">
        <v>421</v>
      </c>
      <c r="B422" s="16" t="s">
        <v>1909</v>
      </c>
      <c r="C422" t="s">
        <v>888</v>
      </c>
      <c r="D422" s="16" t="s">
        <v>8251</v>
      </c>
      <c r="E422" s="16" t="s">
        <v>8252</v>
      </c>
    </row>
    <row r="423" spans="1:5">
      <c r="A423">
        <v>422</v>
      </c>
      <c r="B423" s="16" t="s">
        <v>129</v>
      </c>
      <c r="C423" t="s">
        <v>888</v>
      </c>
      <c r="D423" s="16" t="s">
        <v>489</v>
      </c>
      <c r="E423" s="16" t="s">
        <v>490</v>
      </c>
    </row>
    <row r="424" spans="1:5">
      <c r="A424">
        <v>423</v>
      </c>
      <c r="B424" s="16" t="s">
        <v>9066</v>
      </c>
      <c r="C424" t="s">
        <v>876</v>
      </c>
      <c r="D424" s="16" t="s">
        <v>9120</v>
      </c>
      <c r="E424" s="16" t="s">
        <v>9121</v>
      </c>
    </row>
    <row r="425" spans="1:5">
      <c r="A425">
        <v>424</v>
      </c>
      <c r="B425" s="16" t="s">
        <v>13804</v>
      </c>
      <c r="C425" t="s">
        <v>885</v>
      </c>
      <c r="D425" s="16" t="s">
        <v>14363</v>
      </c>
      <c r="E425" s="16" t="s">
        <v>14364</v>
      </c>
    </row>
    <row r="426" spans="1:5">
      <c r="A426">
        <v>425</v>
      </c>
      <c r="B426" s="16" t="s">
        <v>8337</v>
      </c>
      <c r="C426" t="s">
        <v>1176</v>
      </c>
      <c r="D426" s="16" t="s">
        <v>8376</v>
      </c>
      <c r="E426" s="16" t="s">
        <v>8377</v>
      </c>
    </row>
    <row r="427" spans="1:5">
      <c r="A427">
        <v>426</v>
      </c>
      <c r="B427" s="16" t="s">
        <v>1902</v>
      </c>
      <c r="C427" t="s">
        <v>1169</v>
      </c>
      <c r="D427" s="16" t="s">
        <v>14200</v>
      </c>
      <c r="E427" s="16" t="s">
        <v>14241</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13805</v>
      </c>
      <c r="C434" t="s">
        <v>882</v>
      </c>
      <c r="D434" s="16" t="s">
        <v>14365</v>
      </c>
      <c r="E434" s="16" t="s">
        <v>14366</v>
      </c>
    </row>
    <row r="435" spans="1:5">
      <c r="A435">
        <v>434</v>
      </c>
      <c r="B435" s="16" t="s">
        <v>13806</v>
      </c>
      <c r="C435" t="s">
        <v>882</v>
      </c>
      <c r="D435" s="16" t="s">
        <v>14252</v>
      </c>
      <c r="E435" s="16" t="s">
        <v>14367</v>
      </c>
    </row>
    <row r="436" spans="1:5">
      <c r="A436">
        <v>435</v>
      </c>
      <c r="B436" s="16" t="s">
        <v>128</v>
      </c>
      <c r="C436" t="s">
        <v>881</v>
      </c>
      <c r="D436" s="16" t="s">
        <v>487</v>
      </c>
      <c r="E436" s="16" t="s">
        <v>488</v>
      </c>
    </row>
    <row r="437" spans="1:5">
      <c r="A437">
        <v>436</v>
      </c>
      <c r="B437" s="16" t="s">
        <v>13807</v>
      </c>
      <c r="C437" t="s">
        <v>1180</v>
      </c>
      <c r="D437" s="16" t="s">
        <v>14368</v>
      </c>
      <c r="E437" s="16" t="s">
        <v>14310</v>
      </c>
    </row>
    <row r="438" spans="1:5">
      <c r="A438">
        <v>437</v>
      </c>
      <c r="B438" s="16" t="s">
        <v>8125</v>
      </c>
      <c r="C438" t="s">
        <v>885</v>
      </c>
      <c r="D438" s="16" t="s">
        <v>8253</v>
      </c>
      <c r="E438" s="16" t="s">
        <v>8254</v>
      </c>
    </row>
    <row r="439" spans="1:5">
      <c r="A439">
        <v>438</v>
      </c>
      <c r="B439" s="16" t="s">
        <v>127</v>
      </c>
      <c r="C439" t="s">
        <v>1180</v>
      </c>
      <c r="D439" s="16" t="s">
        <v>485</v>
      </c>
      <c r="E439" s="16" t="s">
        <v>486</v>
      </c>
    </row>
    <row r="440" spans="1:5">
      <c r="A440">
        <v>439</v>
      </c>
      <c r="B440" s="16" t="s">
        <v>13808</v>
      </c>
      <c r="C440" t="s">
        <v>1176</v>
      </c>
      <c r="D440" s="16" t="s">
        <v>14369</v>
      </c>
      <c r="E440" s="16" t="s">
        <v>14370</v>
      </c>
    </row>
    <row r="441" spans="1:5">
      <c r="A441">
        <v>440</v>
      </c>
      <c r="B441" s="16" t="s">
        <v>1911</v>
      </c>
      <c r="C441" t="s">
        <v>890</v>
      </c>
      <c r="D441" s="16" t="s">
        <v>14371</v>
      </c>
      <c r="E441" s="16" t="s">
        <v>14372</v>
      </c>
    </row>
    <row r="442" spans="1:5">
      <c r="A442">
        <v>441</v>
      </c>
      <c r="B442" s="16" t="s">
        <v>2533</v>
      </c>
      <c r="C442" t="s">
        <v>1179</v>
      </c>
      <c r="D442" s="16" t="s">
        <v>2559</v>
      </c>
      <c r="E442" s="16" t="s">
        <v>2560</v>
      </c>
    </row>
    <row r="443" spans="1:5">
      <c r="A443">
        <v>442</v>
      </c>
      <c r="B443" s="16" t="s">
        <v>13809</v>
      </c>
      <c r="C443" t="s">
        <v>1176</v>
      </c>
      <c r="D443" s="16" t="s">
        <v>14373</v>
      </c>
      <c r="E443" s="16" t="s">
        <v>14374</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13810</v>
      </c>
      <c r="C446" t="s">
        <v>1180</v>
      </c>
      <c r="D446" s="16" t="s">
        <v>14373</v>
      </c>
      <c r="E446" s="16" t="s">
        <v>14375</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13811</v>
      </c>
      <c r="C451" t="s">
        <v>882</v>
      </c>
      <c r="D451" s="16" t="s">
        <v>14223</v>
      </c>
      <c r="E451" s="16" t="s">
        <v>14186</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13812</v>
      </c>
      <c r="C454" t="s">
        <v>876</v>
      </c>
      <c r="D454" s="16" t="s">
        <v>14376</v>
      </c>
      <c r="E454" s="16" t="s">
        <v>14377</v>
      </c>
    </row>
    <row r="455" spans="1:5">
      <c r="A455">
        <v>454</v>
      </c>
      <c r="B455" s="16" t="s">
        <v>8334</v>
      </c>
      <c r="C455" t="s">
        <v>1181</v>
      </c>
      <c r="D455" s="16" t="s">
        <v>8378</v>
      </c>
      <c r="E455" s="16" t="s">
        <v>8379</v>
      </c>
    </row>
    <row r="456" spans="1:5">
      <c r="A456">
        <v>455</v>
      </c>
      <c r="B456" s="16" t="s">
        <v>8329</v>
      </c>
      <c r="C456" t="s">
        <v>882</v>
      </c>
      <c r="D456" s="16" t="s">
        <v>8380</v>
      </c>
      <c r="E456" s="16" t="s">
        <v>8381</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9385</v>
      </c>
      <c r="C460" t="s">
        <v>885</v>
      </c>
      <c r="D460" s="16" t="s">
        <v>11997</v>
      </c>
      <c r="E460" s="16" t="s">
        <v>11998</v>
      </c>
    </row>
    <row r="461" spans="1:5">
      <c r="A461">
        <v>460</v>
      </c>
      <c r="B461" s="16" t="s">
        <v>13813</v>
      </c>
      <c r="C461" t="s">
        <v>1179</v>
      </c>
      <c r="D461" s="16" t="s">
        <v>14378</v>
      </c>
      <c r="E461" s="16" t="s">
        <v>14188</v>
      </c>
    </row>
    <row r="462" spans="1:5">
      <c r="A462">
        <v>461</v>
      </c>
      <c r="B462" s="16" t="s">
        <v>8322</v>
      </c>
      <c r="C462" t="s">
        <v>876</v>
      </c>
      <c r="D462" s="16" t="s">
        <v>8382</v>
      </c>
      <c r="E462" s="16" t="s">
        <v>8383</v>
      </c>
    </row>
    <row r="463" spans="1:5">
      <c r="A463">
        <v>462</v>
      </c>
      <c r="B463" s="16" t="s">
        <v>13814</v>
      </c>
      <c r="C463" t="s">
        <v>876</v>
      </c>
      <c r="D463" s="16" t="s">
        <v>14379</v>
      </c>
      <c r="E463" s="16" t="s">
        <v>14259</v>
      </c>
    </row>
    <row r="464" spans="1:5">
      <c r="A464">
        <v>463</v>
      </c>
      <c r="B464" s="16" t="s">
        <v>3092</v>
      </c>
      <c r="C464" t="s">
        <v>1181</v>
      </c>
      <c r="D464" s="16" t="s">
        <v>3114</v>
      </c>
      <c r="E464" s="16" t="s">
        <v>3115</v>
      </c>
    </row>
    <row r="465" spans="1:5">
      <c r="A465">
        <v>464</v>
      </c>
      <c r="B465" s="16" t="s">
        <v>13815</v>
      </c>
      <c r="C465" t="s">
        <v>882</v>
      </c>
      <c r="D465" s="16" t="s">
        <v>14223</v>
      </c>
      <c r="E465" s="16" t="s">
        <v>14380</v>
      </c>
    </row>
    <row r="466" spans="1:5">
      <c r="A466">
        <v>465</v>
      </c>
      <c r="B466" s="16" t="s">
        <v>8318</v>
      </c>
      <c r="C466" t="s">
        <v>1180</v>
      </c>
      <c r="D466" s="16" t="s">
        <v>8384</v>
      </c>
      <c r="E466" s="16" t="s">
        <v>8385</v>
      </c>
    </row>
    <row r="467" spans="1:5">
      <c r="A467">
        <v>466</v>
      </c>
      <c r="B467" s="16" t="s">
        <v>8314</v>
      </c>
      <c r="C467" t="s">
        <v>885</v>
      </c>
      <c r="D467" s="16" t="s">
        <v>8386</v>
      </c>
      <c r="E467" s="16" t="s">
        <v>8387</v>
      </c>
    </row>
    <row r="468" spans="1:5">
      <c r="A468">
        <v>467</v>
      </c>
      <c r="B468" s="16" t="s">
        <v>3088</v>
      </c>
      <c r="C468" t="s">
        <v>1180</v>
      </c>
      <c r="D468" s="16" t="s">
        <v>3112</v>
      </c>
      <c r="E468" s="16" t="s">
        <v>3113</v>
      </c>
    </row>
    <row r="469" spans="1:5">
      <c r="A469">
        <v>468</v>
      </c>
      <c r="B469" s="16" t="s">
        <v>13816</v>
      </c>
      <c r="C469" t="s">
        <v>876</v>
      </c>
      <c r="D469" s="16" t="s">
        <v>14177</v>
      </c>
      <c r="E469" s="16" t="s">
        <v>14381</v>
      </c>
    </row>
    <row r="470" spans="1:5">
      <c r="A470">
        <v>469</v>
      </c>
      <c r="B470" s="16" t="s">
        <v>911</v>
      </c>
      <c r="C470" t="s">
        <v>888</v>
      </c>
      <c r="D470" s="16" t="s">
        <v>928</v>
      </c>
      <c r="E470" s="16" t="s">
        <v>929</v>
      </c>
    </row>
    <row r="471" spans="1:5">
      <c r="A471">
        <v>470</v>
      </c>
      <c r="B471" s="16" t="s">
        <v>13817</v>
      </c>
      <c r="C471" t="s">
        <v>890</v>
      </c>
      <c r="D471" s="16" t="s">
        <v>14379</v>
      </c>
      <c r="E471" s="16" t="s">
        <v>14335</v>
      </c>
    </row>
    <row r="472" spans="1:5">
      <c r="A472">
        <v>471</v>
      </c>
      <c r="B472" s="16" t="s">
        <v>13818</v>
      </c>
      <c r="C472" t="s">
        <v>1179</v>
      </c>
      <c r="D472" s="16" t="s">
        <v>14382</v>
      </c>
      <c r="E472" s="16" t="s">
        <v>14232</v>
      </c>
    </row>
    <row r="473" spans="1:5">
      <c r="A473">
        <v>472</v>
      </c>
      <c r="B473" s="16" t="s">
        <v>1914</v>
      </c>
      <c r="C473" t="s">
        <v>1181</v>
      </c>
      <c r="D473" s="16" t="s">
        <v>14383</v>
      </c>
      <c r="E473" s="16" t="s">
        <v>14384</v>
      </c>
    </row>
    <row r="474" spans="1:5">
      <c r="A474">
        <v>473</v>
      </c>
      <c r="B474" s="16" t="s">
        <v>13819</v>
      </c>
      <c r="C474" t="s">
        <v>882</v>
      </c>
      <c r="D474" s="16" t="s">
        <v>14385</v>
      </c>
      <c r="E474" s="16" t="s">
        <v>14386</v>
      </c>
    </row>
    <row r="475" spans="1:5">
      <c r="A475">
        <v>474</v>
      </c>
      <c r="B475" s="16" t="s">
        <v>125</v>
      </c>
      <c r="C475" t="s">
        <v>1181</v>
      </c>
      <c r="D475" s="16" t="s">
        <v>481</v>
      </c>
      <c r="E475" s="16" t="s">
        <v>482</v>
      </c>
    </row>
    <row r="476" spans="1:5">
      <c r="A476">
        <v>475</v>
      </c>
      <c r="B476" s="16" t="s">
        <v>13820</v>
      </c>
      <c r="C476" t="s">
        <v>161</v>
      </c>
      <c r="D476" s="16" t="s">
        <v>14387</v>
      </c>
      <c r="E476" s="16" t="s">
        <v>14388</v>
      </c>
    </row>
    <row r="477" spans="1:5">
      <c r="A477">
        <v>476</v>
      </c>
      <c r="B477" s="16" t="s">
        <v>6696</v>
      </c>
      <c r="C477" t="s">
        <v>1176</v>
      </c>
      <c r="D477" s="16" t="s">
        <v>7132</v>
      </c>
      <c r="E477" s="16" t="s">
        <v>7133</v>
      </c>
    </row>
    <row r="478" spans="1:5">
      <c r="A478">
        <v>477</v>
      </c>
      <c r="B478" s="16" t="s">
        <v>8311</v>
      </c>
      <c r="C478" t="s">
        <v>1180</v>
      </c>
      <c r="D478" s="16" t="s">
        <v>8388</v>
      </c>
      <c r="E478" s="16" t="s">
        <v>8389</v>
      </c>
    </row>
    <row r="479" spans="1:5">
      <c r="A479">
        <v>478</v>
      </c>
      <c r="B479" s="16" t="s">
        <v>13821</v>
      </c>
      <c r="C479" t="s">
        <v>882</v>
      </c>
      <c r="D479" s="16" t="s">
        <v>14389</v>
      </c>
      <c r="E479" s="16" t="s">
        <v>14390</v>
      </c>
    </row>
    <row r="480" spans="1:5">
      <c r="A480">
        <v>479</v>
      </c>
      <c r="B480" s="16" t="s">
        <v>13822</v>
      </c>
      <c r="C480" t="s">
        <v>882</v>
      </c>
      <c r="D480" s="16" t="s">
        <v>14385</v>
      </c>
      <c r="E480" s="16" t="s">
        <v>14171</v>
      </c>
    </row>
    <row r="481" spans="1:5">
      <c r="A481">
        <v>480</v>
      </c>
      <c r="B481" s="16" t="s">
        <v>13823</v>
      </c>
      <c r="C481" t="s">
        <v>1180</v>
      </c>
      <c r="D481" s="16" t="s">
        <v>14391</v>
      </c>
      <c r="E481" s="16" t="s">
        <v>14392</v>
      </c>
    </row>
    <row r="482" spans="1:5">
      <c r="A482">
        <v>481</v>
      </c>
      <c r="B482" s="16" t="s">
        <v>3755</v>
      </c>
      <c r="C482" t="s">
        <v>876</v>
      </c>
      <c r="D482" s="16" t="s">
        <v>4023</v>
      </c>
      <c r="E482" s="16" t="s">
        <v>4024</v>
      </c>
    </row>
    <row r="483" spans="1:5">
      <c r="A483">
        <v>482</v>
      </c>
      <c r="B483" s="16" t="s">
        <v>8306</v>
      </c>
      <c r="C483" t="s">
        <v>890</v>
      </c>
      <c r="D483" s="16" t="s">
        <v>8390</v>
      </c>
      <c r="E483" s="16" t="s">
        <v>8391</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13824</v>
      </c>
      <c r="C486" t="s">
        <v>1180</v>
      </c>
      <c r="D486" s="16" t="s">
        <v>14393</v>
      </c>
      <c r="E486" s="16" t="s">
        <v>14234</v>
      </c>
    </row>
    <row r="487" spans="1:5">
      <c r="A487">
        <v>486</v>
      </c>
      <c r="B487" s="16" t="s">
        <v>7446</v>
      </c>
      <c r="C487" t="s">
        <v>1210</v>
      </c>
      <c r="D487" s="16" t="s">
        <v>8102</v>
      </c>
      <c r="E487" s="16" t="s">
        <v>8103</v>
      </c>
    </row>
    <row r="488" spans="1:5">
      <c r="A488">
        <v>487</v>
      </c>
      <c r="B488" s="16" t="s">
        <v>13825</v>
      </c>
      <c r="C488" t="s">
        <v>1180</v>
      </c>
      <c r="D488" s="16" t="s">
        <v>14394</v>
      </c>
      <c r="E488" s="16" t="s">
        <v>14247</v>
      </c>
    </row>
    <row r="489" spans="1:5">
      <c r="A489">
        <v>488</v>
      </c>
      <c r="B489" s="16" t="s">
        <v>13826</v>
      </c>
      <c r="C489" t="s">
        <v>1210</v>
      </c>
      <c r="D489" s="16" t="s">
        <v>14395</v>
      </c>
      <c r="E489" s="16" t="s">
        <v>14396</v>
      </c>
    </row>
    <row r="490" spans="1:5">
      <c r="A490">
        <v>489</v>
      </c>
      <c r="B490" s="16" t="s">
        <v>13827</v>
      </c>
      <c r="C490" t="s">
        <v>1179</v>
      </c>
      <c r="D490" s="16" t="s">
        <v>14397</v>
      </c>
      <c r="E490" s="16" t="s">
        <v>14398</v>
      </c>
    </row>
    <row r="491" spans="1:5">
      <c r="A491">
        <v>490</v>
      </c>
      <c r="B491" s="16" t="s">
        <v>4752</v>
      </c>
      <c r="C491" t="s">
        <v>1176</v>
      </c>
      <c r="D491" s="16" t="s">
        <v>4872</v>
      </c>
      <c r="E491" s="16" t="s">
        <v>4873</v>
      </c>
    </row>
    <row r="492" spans="1:5">
      <c r="A492">
        <v>491</v>
      </c>
      <c r="B492" s="16" t="s">
        <v>9393</v>
      </c>
      <c r="C492" t="s">
        <v>1176</v>
      </c>
      <c r="D492" s="16" t="s">
        <v>11999</v>
      </c>
      <c r="E492" s="16" t="s">
        <v>12000</v>
      </c>
    </row>
    <row r="493" spans="1:5">
      <c r="A493">
        <v>492</v>
      </c>
      <c r="B493" s="16" t="s">
        <v>13828</v>
      </c>
      <c r="C493" t="s">
        <v>1180</v>
      </c>
      <c r="D493" s="16" t="s">
        <v>14399</v>
      </c>
      <c r="E493" s="16" t="s">
        <v>14230</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13829</v>
      </c>
      <c r="C497" t="s">
        <v>876</v>
      </c>
      <c r="D497" s="16" t="s">
        <v>14400</v>
      </c>
      <c r="E497" s="16" t="s">
        <v>14401</v>
      </c>
    </row>
    <row r="498" spans="1:5">
      <c r="A498">
        <v>497</v>
      </c>
      <c r="B498" s="16" t="s">
        <v>13830</v>
      </c>
      <c r="C498" t="s">
        <v>1176</v>
      </c>
      <c r="D498" s="16" t="s">
        <v>14402</v>
      </c>
      <c r="E498" s="16" t="s">
        <v>14403</v>
      </c>
    </row>
    <row r="499" spans="1:5">
      <c r="A499">
        <v>498</v>
      </c>
      <c r="B499" s="16" t="s">
        <v>2044</v>
      </c>
      <c r="C499" t="s">
        <v>882</v>
      </c>
      <c r="D499" s="16" t="s">
        <v>2095</v>
      </c>
      <c r="E499" s="16" t="s">
        <v>2096</v>
      </c>
    </row>
    <row r="500" spans="1:5">
      <c r="A500">
        <v>499</v>
      </c>
      <c r="B500" s="16" t="s">
        <v>13831</v>
      </c>
      <c r="C500" t="s">
        <v>885</v>
      </c>
      <c r="D500" s="16" t="s">
        <v>14404</v>
      </c>
      <c r="E500" s="16" t="s">
        <v>14405</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13832</v>
      </c>
      <c r="C503" t="s">
        <v>1181</v>
      </c>
      <c r="D503" s="16" t="s">
        <v>14406</v>
      </c>
      <c r="E503" s="16" t="s">
        <v>14407</v>
      </c>
    </row>
    <row r="504" spans="1:5">
      <c r="A504">
        <v>503</v>
      </c>
      <c r="B504" s="16" t="s">
        <v>8300</v>
      </c>
      <c r="C504" t="s">
        <v>888</v>
      </c>
      <c r="D504" s="16" t="s">
        <v>8394</v>
      </c>
      <c r="E504" s="16" t="s">
        <v>8395</v>
      </c>
    </row>
    <row r="505" spans="1:5">
      <c r="A505">
        <v>504</v>
      </c>
      <c r="B505" s="16" t="s">
        <v>13833</v>
      </c>
      <c r="C505" t="s">
        <v>1176</v>
      </c>
      <c r="D505" s="16" t="s">
        <v>14408</v>
      </c>
      <c r="E505" s="16" t="s">
        <v>14409</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8295</v>
      </c>
      <c r="C508" t="s">
        <v>1180</v>
      </c>
      <c r="D508" s="16" t="s">
        <v>8396</v>
      </c>
      <c r="E508" s="16" t="s">
        <v>8397</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13834</v>
      </c>
      <c r="C511" t="s">
        <v>876</v>
      </c>
      <c r="D511" s="16" t="s">
        <v>14379</v>
      </c>
      <c r="E511" s="16" t="s">
        <v>14410</v>
      </c>
    </row>
    <row r="512" spans="1:5">
      <c r="A512">
        <v>511</v>
      </c>
      <c r="B512" s="16" t="s">
        <v>121</v>
      </c>
      <c r="C512" t="s">
        <v>1179</v>
      </c>
      <c r="D512" s="16" t="s">
        <v>473</v>
      </c>
      <c r="E512" s="16" t="s">
        <v>474</v>
      </c>
    </row>
    <row r="513" spans="1:5">
      <c r="A513">
        <v>512</v>
      </c>
      <c r="B513" s="16" t="s">
        <v>8733</v>
      </c>
      <c r="C513" t="s">
        <v>1210</v>
      </c>
      <c r="D513" s="16" t="s">
        <v>8791</v>
      </c>
      <c r="E513" s="16" t="s">
        <v>8792</v>
      </c>
    </row>
    <row r="514" spans="1:5">
      <c r="A514">
        <v>513</v>
      </c>
      <c r="B514" s="16" t="s">
        <v>13835</v>
      </c>
      <c r="C514" t="s">
        <v>1180</v>
      </c>
      <c r="D514" s="16" t="s">
        <v>14411</v>
      </c>
      <c r="E514" s="16" t="s">
        <v>14412</v>
      </c>
    </row>
    <row r="515" spans="1:5">
      <c r="A515">
        <v>514</v>
      </c>
      <c r="B515" s="16" t="s">
        <v>12293</v>
      </c>
      <c r="C515" t="s">
        <v>1176</v>
      </c>
      <c r="D515" s="16" t="s">
        <v>12698</v>
      </c>
      <c r="E515" s="16" t="s">
        <v>12699</v>
      </c>
    </row>
    <row r="516" spans="1:5">
      <c r="A516">
        <v>515</v>
      </c>
      <c r="B516" s="16" t="s">
        <v>13836</v>
      </c>
      <c r="C516" t="s">
        <v>890</v>
      </c>
      <c r="D516" s="16" t="s">
        <v>14413</v>
      </c>
      <c r="E516" s="16" t="s">
        <v>14414</v>
      </c>
    </row>
    <row r="517" spans="1:5">
      <c r="A517">
        <v>516</v>
      </c>
      <c r="B517" s="16" t="s">
        <v>9426</v>
      </c>
      <c r="C517" t="s">
        <v>876</v>
      </c>
      <c r="D517" s="16" t="s">
        <v>12001</v>
      </c>
      <c r="E517" s="16" t="s">
        <v>12002</v>
      </c>
    </row>
    <row r="518" spans="1:5">
      <c r="A518">
        <v>517</v>
      </c>
      <c r="B518" s="16" t="s">
        <v>13837</v>
      </c>
      <c r="C518" t="s">
        <v>1179</v>
      </c>
      <c r="D518" s="16" t="s">
        <v>14415</v>
      </c>
      <c r="E518" s="16" t="s">
        <v>14176</v>
      </c>
    </row>
    <row r="519" spans="1:5">
      <c r="A519">
        <v>518</v>
      </c>
      <c r="B519" s="16" t="s">
        <v>9431</v>
      </c>
      <c r="C519" t="s">
        <v>1179</v>
      </c>
      <c r="D519" s="16" t="s">
        <v>12003</v>
      </c>
      <c r="E519" s="16" t="s">
        <v>12004</v>
      </c>
    </row>
    <row r="520" spans="1:5">
      <c r="A520">
        <v>519</v>
      </c>
      <c r="B520" s="16" t="s">
        <v>13838</v>
      </c>
      <c r="C520" t="s">
        <v>1180</v>
      </c>
      <c r="D520" s="16">
        <v>0</v>
      </c>
      <c r="E520" s="16">
        <v>0</v>
      </c>
    </row>
    <row r="521" spans="1:5">
      <c r="A521">
        <v>520</v>
      </c>
      <c r="B521" s="16" t="s">
        <v>8728</v>
      </c>
      <c r="C521" t="s">
        <v>882</v>
      </c>
      <c r="D521" s="16" t="s">
        <v>8793</v>
      </c>
      <c r="E521" s="16" t="s">
        <v>8794</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8721</v>
      </c>
      <c r="C524" t="s">
        <v>882</v>
      </c>
      <c r="D524" s="16" t="s">
        <v>8795</v>
      </c>
      <c r="E524" s="16" t="s">
        <v>8796</v>
      </c>
    </row>
    <row r="525" spans="1:5">
      <c r="A525">
        <v>524</v>
      </c>
      <c r="B525" s="16" t="s">
        <v>13839</v>
      </c>
      <c r="C525" t="s">
        <v>890</v>
      </c>
      <c r="D525" s="16" t="s">
        <v>14416</v>
      </c>
      <c r="E525" s="16" t="s">
        <v>14253</v>
      </c>
    </row>
    <row r="526" spans="1:5">
      <c r="A526">
        <v>525</v>
      </c>
      <c r="B526" s="16" t="s">
        <v>13840</v>
      </c>
      <c r="C526" t="s">
        <v>885</v>
      </c>
      <c r="D526" s="16" t="s">
        <v>14175</v>
      </c>
      <c r="E526" s="16" t="s">
        <v>14417</v>
      </c>
    </row>
    <row r="527" spans="1:5">
      <c r="A527">
        <v>526</v>
      </c>
      <c r="B527" s="16" t="s">
        <v>13841</v>
      </c>
      <c r="C527" t="s">
        <v>882</v>
      </c>
      <c r="D527" s="16" t="s">
        <v>14229</v>
      </c>
      <c r="E527" s="16" t="s">
        <v>14418</v>
      </c>
    </row>
    <row r="528" spans="1:5">
      <c r="A528">
        <v>527</v>
      </c>
      <c r="B528" s="16" t="s">
        <v>13842</v>
      </c>
      <c r="C528" t="s">
        <v>1169</v>
      </c>
      <c r="D528" s="16" t="s">
        <v>14419</v>
      </c>
      <c r="E528" s="16" t="s">
        <v>14293</v>
      </c>
    </row>
    <row r="529" spans="1:5">
      <c r="A529">
        <v>528</v>
      </c>
      <c r="B529" s="16" t="s">
        <v>9452</v>
      </c>
      <c r="C529" t="s">
        <v>1176</v>
      </c>
      <c r="D529" s="16" t="s">
        <v>12005</v>
      </c>
      <c r="E529" s="16" t="s">
        <v>12006</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13843</v>
      </c>
      <c r="C532" t="s">
        <v>1180</v>
      </c>
      <c r="D532" s="16" t="s">
        <v>14420</v>
      </c>
      <c r="E532" s="16" t="s">
        <v>14357</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8104</v>
      </c>
    </row>
    <row r="536" spans="1:5">
      <c r="A536">
        <v>535</v>
      </c>
      <c r="B536" s="16" t="s">
        <v>13844</v>
      </c>
      <c r="C536" t="s">
        <v>890</v>
      </c>
      <c r="D536" s="16" t="s">
        <v>14376</v>
      </c>
      <c r="E536" s="16" t="s">
        <v>14421</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13845</v>
      </c>
      <c r="C541" t="s">
        <v>890</v>
      </c>
      <c r="D541" s="16" t="s">
        <v>14413</v>
      </c>
      <c r="E541" s="16" t="s">
        <v>14422</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13846</v>
      </c>
      <c r="C544" t="s">
        <v>1176</v>
      </c>
      <c r="D544" s="16" t="s">
        <v>14423</v>
      </c>
      <c r="E544" s="16" t="s">
        <v>14424</v>
      </c>
    </row>
    <row r="545" spans="1:5">
      <c r="A545">
        <v>544</v>
      </c>
      <c r="B545" s="16" t="s">
        <v>8716</v>
      </c>
      <c r="C545" t="s">
        <v>876</v>
      </c>
      <c r="D545" s="16" t="s">
        <v>8797</v>
      </c>
      <c r="E545" s="16" t="s">
        <v>8798</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14248</v>
      </c>
      <c r="E548" s="16" t="s">
        <v>14425</v>
      </c>
    </row>
    <row r="549" spans="1:5">
      <c r="A549">
        <v>548</v>
      </c>
      <c r="B549" s="16" t="s">
        <v>7084</v>
      </c>
      <c r="C549" t="s">
        <v>876</v>
      </c>
      <c r="D549" s="16" t="s">
        <v>7140</v>
      </c>
      <c r="E549" s="16" t="s">
        <v>7141</v>
      </c>
    </row>
    <row r="550" spans="1:5">
      <c r="A550">
        <v>549</v>
      </c>
      <c r="B550" s="16" t="s">
        <v>13324</v>
      </c>
      <c r="C550" t="s">
        <v>1176</v>
      </c>
      <c r="D550" s="16" t="s">
        <v>13521</v>
      </c>
      <c r="E550" s="16" t="s">
        <v>13522</v>
      </c>
    </row>
    <row r="551" spans="1:5">
      <c r="A551">
        <v>550</v>
      </c>
      <c r="B551" s="16" t="s">
        <v>13847</v>
      </c>
      <c r="C551" t="s">
        <v>1180</v>
      </c>
      <c r="D551" s="16" t="s">
        <v>14426</v>
      </c>
      <c r="E551" s="16" t="s">
        <v>14381</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14301</v>
      </c>
      <c r="E554" s="16" t="s">
        <v>14418</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13848</v>
      </c>
      <c r="C558" t="s">
        <v>1181</v>
      </c>
      <c r="D558" s="16" t="s">
        <v>14323</v>
      </c>
      <c r="E558" s="16" t="s">
        <v>14427</v>
      </c>
    </row>
    <row r="559" spans="1:5">
      <c r="A559">
        <v>558</v>
      </c>
      <c r="B559" s="16" t="s">
        <v>13849</v>
      </c>
      <c r="C559" t="s">
        <v>1179</v>
      </c>
      <c r="D559" s="16" t="s">
        <v>14428</v>
      </c>
      <c r="E559" s="16" t="s">
        <v>14429</v>
      </c>
    </row>
    <row r="560" spans="1:5">
      <c r="A560">
        <v>559</v>
      </c>
      <c r="B560" s="16" t="s">
        <v>3135</v>
      </c>
      <c r="C560" t="s">
        <v>882</v>
      </c>
      <c r="D560" s="16" t="s">
        <v>3165</v>
      </c>
      <c r="E560" s="16" t="s">
        <v>3166</v>
      </c>
    </row>
    <row r="561" spans="1:5">
      <c r="A561">
        <v>560</v>
      </c>
      <c r="B561" s="16" t="s">
        <v>8711</v>
      </c>
      <c r="C561" t="s">
        <v>885</v>
      </c>
      <c r="D561" s="16" t="s">
        <v>8799</v>
      </c>
      <c r="E561" s="16" t="s">
        <v>8800</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12476</v>
      </c>
      <c r="C564" t="s">
        <v>1176</v>
      </c>
      <c r="D564" s="16" t="s">
        <v>12700</v>
      </c>
      <c r="E564" s="16" t="s">
        <v>12701</v>
      </c>
    </row>
    <row r="565" spans="1:5">
      <c r="A565">
        <v>564</v>
      </c>
      <c r="B565" s="16" t="s">
        <v>13850</v>
      </c>
      <c r="C565" t="s">
        <v>1180</v>
      </c>
      <c r="D565" s="16" t="s">
        <v>14430</v>
      </c>
      <c r="E565" s="16" t="s">
        <v>14316</v>
      </c>
    </row>
    <row r="566" spans="1:5">
      <c r="A566">
        <v>565</v>
      </c>
      <c r="B566" s="16" t="s">
        <v>3139</v>
      </c>
      <c r="C566" t="s">
        <v>881</v>
      </c>
      <c r="D566" s="16" t="s">
        <v>3167</v>
      </c>
      <c r="E566" s="16" t="s">
        <v>3168</v>
      </c>
    </row>
    <row r="567" spans="1:5">
      <c r="A567">
        <v>566</v>
      </c>
      <c r="B567" s="16" t="s">
        <v>7994</v>
      </c>
      <c r="C567" t="s">
        <v>876</v>
      </c>
      <c r="D567" s="16" t="s">
        <v>8105</v>
      </c>
      <c r="E567" s="16" t="s">
        <v>8106</v>
      </c>
    </row>
    <row r="568" spans="1:5">
      <c r="A568">
        <v>567</v>
      </c>
      <c r="B568" s="16" t="s">
        <v>120</v>
      </c>
      <c r="C568" t="s">
        <v>882</v>
      </c>
      <c r="D568" s="16" t="s">
        <v>471</v>
      </c>
      <c r="E568" s="16" t="s">
        <v>472</v>
      </c>
    </row>
    <row r="569" spans="1:5">
      <c r="A569">
        <v>568</v>
      </c>
      <c r="B569" s="16" t="s">
        <v>13851</v>
      </c>
      <c r="C569" t="s">
        <v>882</v>
      </c>
      <c r="D569" s="16" t="s">
        <v>14252</v>
      </c>
      <c r="E569" s="16" t="s">
        <v>14431</v>
      </c>
    </row>
    <row r="570" spans="1:5">
      <c r="A570">
        <v>569</v>
      </c>
      <c r="B570" s="16" t="s">
        <v>13852</v>
      </c>
      <c r="C570" t="s">
        <v>890</v>
      </c>
      <c r="D570" s="16" t="s">
        <v>14227</v>
      </c>
      <c r="E570" s="16" t="s">
        <v>14432</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13853</v>
      </c>
      <c r="C574" t="s">
        <v>1181</v>
      </c>
      <c r="D574" s="16" t="s">
        <v>14433</v>
      </c>
      <c r="E574" s="16" t="s">
        <v>14434</v>
      </c>
    </row>
    <row r="575" spans="1:5">
      <c r="A575">
        <v>574</v>
      </c>
      <c r="B575" s="16" t="s">
        <v>13854</v>
      </c>
      <c r="C575" t="s">
        <v>1179</v>
      </c>
      <c r="D575" s="16" t="s">
        <v>14235</v>
      </c>
      <c r="E575" s="16" t="s">
        <v>14435</v>
      </c>
    </row>
    <row r="576" spans="1:5">
      <c r="A576">
        <v>575</v>
      </c>
      <c r="B576" s="16" t="s">
        <v>3143</v>
      </c>
      <c r="C576" t="s">
        <v>882</v>
      </c>
      <c r="D576" s="16" t="s">
        <v>3169</v>
      </c>
      <c r="E576" s="16" t="s">
        <v>3170</v>
      </c>
    </row>
    <row r="577" spans="1:5">
      <c r="A577">
        <v>576</v>
      </c>
      <c r="B577" s="16" t="s">
        <v>8707</v>
      </c>
      <c r="C577" t="s">
        <v>1181</v>
      </c>
      <c r="D577" s="16" t="s">
        <v>8801</v>
      </c>
      <c r="E577" s="16" t="s">
        <v>8802</v>
      </c>
    </row>
    <row r="578" spans="1:5">
      <c r="A578">
        <v>577</v>
      </c>
      <c r="B578" s="16" t="s">
        <v>13855</v>
      </c>
      <c r="C578" t="s">
        <v>885</v>
      </c>
      <c r="D578" s="16" t="s">
        <v>14436</v>
      </c>
      <c r="E578" s="16" t="s">
        <v>14345</v>
      </c>
    </row>
    <row r="579" spans="1:5">
      <c r="A579">
        <v>578</v>
      </c>
      <c r="B579" s="16" t="s">
        <v>2948</v>
      </c>
      <c r="C579" t="s">
        <v>1169</v>
      </c>
      <c r="D579" s="16" t="s">
        <v>3033</v>
      </c>
      <c r="E579" s="16" t="s">
        <v>3034</v>
      </c>
    </row>
    <row r="580" spans="1:5">
      <c r="A580">
        <v>579</v>
      </c>
      <c r="B580" s="16" t="s">
        <v>13856</v>
      </c>
      <c r="C580" t="s">
        <v>876</v>
      </c>
      <c r="D580" s="16" t="s">
        <v>14437</v>
      </c>
      <c r="E580" s="16" t="s">
        <v>14438</v>
      </c>
    </row>
    <row r="581" spans="1:5">
      <c r="A581">
        <v>580</v>
      </c>
      <c r="B581" s="16" t="s">
        <v>8704</v>
      </c>
      <c r="C581" t="s">
        <v>890</v>
      </c>
      <c r="D581" s="16" t="s">
        <v>8803</v>
      </c>
      <c r="E581" s="16" t="s">
        <v>8804</v>
      </c>
    </row>
    <row r="582" spans="1:5">
      <c r="A582">
        <v>581</v>
      </c>
      <c r="B582" s="16" t="s">
        <v>8699</v>
      </c>
      <c r="C582" t="s">
        <v>1181</v>
      </c>
      <c r="D582" s="16" t="s">
        <v>8805</v>
      </c>
      <c r="E582" s="16" t="s">
        <v>8806</v>
      </c>
    </row>
    <row r="583" spans="1:5">
      <c r="A583">
        <v>582</v>
      </c>
      <c r="B583" s="16" t="s">
        <v>13857</v>
      </c>
      <c r="C583" t="s">
        <v>1180</v>
      </c>
      <c r="D583" s="16" t="s">
        <v>20827</v>
      </c>
      <c r="E583" s="16" t="s">
        <v>20828</v>
      </c>
    </row>
    <row r="584" spans="1:5">
      <c r="A584">
        <v>583</v>
      </c>
      <c r="B584" s="16" t="s">
        <v>13858</v>
      </c>
      <c r="C584" t="s">
        <v>890</v>
      </c>
      <c r="D584" s="16" t="s">
        <v>14229</v>
      </c>
      <c r="E584" s="16" t="s">
        <v>14439</v>
      </c>
    </row>
    <row r="585" spans="1:5">
      <c r="A585">
        <v>584</v>
      </c>
      <c r="B585" s="16" t="s">
        <v>8694</v>
      </c>
      <c r="C585" t="s">
        <v>881</v>
      </c>
      <c r="D585" s="16" t="s">
        <v>8807</v>
      </c>
      <c r="E585" s="16" t="s">
        <v>8808</v>
      </c>
    </row>
    <row r="586" spans="1:5">
      <c r="A586">
        <v>585</v>
      </c>
      <c r="B586" s="16" t="s">
        <v>13859</v>
      </c>
      <c r="C586" t="s">
        <v>1169</v>
      </c>
      <c r="D586" s="16" t="s">
        <v>14339</v>
      </c>
      <c r="E586" s="16" t="s">
        <v>14412</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13860</v>
      </c>
      <c r="C595" t="s">
        <v>1176</v>
      </c>
      <c r="D595" s="16" t="s">
        <v>14440</v>
      </c>
      <c r="E595" s="16" t="s">
        <v>14441</v>
      </c>
    </row>
    <row r="596" spans="1:5">
      <c r="A596">
        <v>595</v>
      </c>
      <c r="B596" s="16" t="s">
        <v>1693</v>
      </c>
      <c r="C596" t="s">
        <v>885</v>
      </c>
      <c r="D596" s="16" t="s">
        <v>846</v>
      </c>
      <c r="E596" s="16" t="s">
        <v>847</v>
      </c>
    </row>
    <row r="597" spans="1:5">
      <c r="A597">
        <v>596</v>
      </c>
      <c r="B597" s="16" t="s">
        <v>13861</v>
      </c>
      <c r="C597" t="s">
        <v>876</v>
      </c>
      <c r="D597" s="16" t="s">
        <v>14406</v>
      </c>
      <c r="E597" s="16" t="s">
        <v>14442</v>
      </c>
    </row>
    <row r="598" spans="1:5">
      <c r="A598">
        <v>597</v>
      </c>
      <c r="B598" s="16" t="s">
        <v>13862</v>
      </c>
      <c r="C598" t="s">
        <v>885</v>
      </c>
      <c r="D598" s="16" t="s">
        <v>14443</v>
      </c>
      <c r="E598" s="16" t="s">
        <v>14444</v>
      </c>
    </row>
    <row r="599" spans="1:5">
      <c r="A599">
        <v>598</v>
      </c>
      <c r="B599" s="16" t="s">
        <v>2884</v>
      </c>
      <c r="C599" t="s">
        <v>1180</v>
      </c>
      <c r="D599" s="16" t="s">
        <v>2910</v>
      </c>
      <c r="E599" s="16" t="s">
        <v>2911</v>
      </c>
    </row>
    <row r="600" spans="1:5">
      <c r="A600">
        <v>599</v>
      </c>
      <c r="B600" s="16" t="s">
        <v>13863</v>
      </c>
      <c r="C600" t="s">
        <v>1179</v>
      </c>
      <c r="D600" s="16" t="s">
        <v>14399</v>
      </c>
      <c r="E600" s="16" t="s">
        <v>14445</v>
      </c>
    </row>
    <row r="601" spans="1:5">
      <c r="A601">
        <v>600</v>
      </c>
      <c r="B601" s="16" t="s">
        <v>13864</v>
      </c>
      <c r="C601" t="s">
        <v>1180</v>
      </c>
      <c r="D601" s="16" t="s">
        <v>14446</v>
      </c>
      <c r="E601" s="16" t="s">
        <v>14447</v>
      </c>
    </row>
    <row r="602" spans="1:5">
      <c r="A602">
        <v>601</v>
      </c>
      <c r="B602" s="16" t="s">
        <v>13865</v>
      </c>
      <c r="C602" t="s">
        <v>885</v>
      </c>
      <c r="D602" s="16" t="s">
        <v>14339</v>
      </c>
      <c r="E602" s="16" t="s">
        <v>14448</v>
      </c>
    </row>
    <row r="603" spans="1:5">
      <c r="A603">
        <v>602</v>
      </c>
      <c r="B603" s="16" t="s">
        <v>3117</v>
      </c>
      <c r="C603" t="s">
        <v>1179</v>
      </c>
      <c r="D603" s="16" t="s">
        <v>3155</v>
      </c>
      <c r="E603" s="16" t="s">
        <v>3156</v>
      </c>
    </row>
    <row r="604" spans="1:5">
      <c r="A604">
        <v>603</v>
      </c>
      <c r="B604" s="16" t="s">
        <v>13866</v>
      </c>
      <c r="C604" t="s">
        <v>1176</v>
      </c>
      <c r="D604" s="16" t="s">
        <v>14449</v>
      </c>
      <c r="E604" s="16" t="s">
        <v>14450</v>
      </c>
    </row>
    <row r="605" spans="1:5">
      <c r="A605">
        <v>604</v>
      </c>
      <c r="B605" s="16" t="s">
        <v>13867</v>
      </c>
      <c r="C605" t="s">
        <v>1176</v>
      </c>
      <c r="D605" s="16" t="s">
        <v>14451</v>
      </c>
      <c r="E605" s="16" t="s">
        <v>14452</v>
      </c>
    </row>
    <row r="606" spans="1:5">
      <c r="A606">
        <v>605</v>
      </c>
      <c r="B606" s="16" t="s">
        <v>1925</v>
      </c>
      <c r="C606" t="s">
        <v>1169</v>
      </c>
      <c r="D606" s="16" t="s">
        <v>1095</v>
      </c>
      <c r="E606" s="16" t="s">
        <v>1096</v>
      </c>
    </row>
    <row r="607" spans="1:5">
      <c r="A607">
        <v>606</v>
      </c>
      <c r="B607" s="16" t="s">
        <v>12453</v>
      </c>
      <c r="C607" t="s">
        <v>1210</v>
      </c>
      <c r="D607" s="16" t="s">
        <v>12702</v>
      </c>
      <c r="E607" s="16" t="s">
        <v>12703</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14453</v>
      </c>
      <c r="E615" s="16" t="s">
        <v>14275</v>
      </c>
    </row>
    <row r="616" spans="1:5">
      <c r="A616">
        <v>615</v>
      </c>
      <c r="B616" s="16" t="s">
        <v>3387</v>
      </c>
      <c r="C616" t="s">
        <v>1169</v>
      </c>
      <c r="D616" s="16" t="s">
        <v>3396</v>
      </c>
      <c r="E616" s="16" t="s">
        <v>3397</v>
      </c>
    </row>
    <row r="617" spans="1:5">
      <c r="A617">
        <v>616</v>
      </c>
      <c r="B617" s="16" t="s">
        <v>13868</v>
      </c>
      <c r="C617" t="s">
        <v>885</v>
      </c>
      <c r="D617" s="16" t="s">
        <v>14454</v>
      </c>
      <c r="E617" s="16" t="s">
        <v>14279</v>
      </c>
    </row>
    <row r="618" spans="1:5">
      <c r="A618">
        <v>617</v>
      </c>
      <c r="B618" s="16" t="s">
        <v>13869</v>
      </c>
      <c r="C618" t="s">
        <v>882</v>
      </c>
      <c r="D618" s="16" t="s">
        <v>14455</v>
      </c>
      <c r="E618" s="16" t="s">
        <v>14456</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13870</v>
      </c>
      <c r="C622" t="s">
        <v>1169</v>
      </c>
      <c r="D622" s="16" t="s">
        <v>14457</v>
      </c>
      <c r="E622" s="16" t="s">
        <v>14458</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8107</v>
      </c>
      <c r="E625" s="16" t="s">
        <v>8108</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13871</v>
      </c>
      <c r="C628" t="s">
        <v>885</v>
      </c>
      <c r="D628" s="16" t="s">
        <v>14459</v>
      </c>
      <c r="E628" s="16" t="s">
        <v>14460</v>
      </c>
    </row>
    <row r="629" spans="1:5">
      <c r="A629">
        <v>628</v>
      </c>
      <c r="B629" s="16" t="s">
        <v>13872</v>
      </c>
      <c r="C629" t="s">
        <v>1179</v>
      </c>
      <c r="D629" s="16" t="s">
        <v>14341</v>
      </c>
      <c r="E629" s="16" t="s">
        <v>14461</v>
      </c>
    </row>
    <row r="630" spans="1:5">
      <c r="A630">
        <v>629</v>
      </c>
      <c r="B630" s="16" t="s">
        <v>3285</v>
      </c>
      <c r="C630" t="s">
        <v>885</v>
      </c>
      <c r="D630" s="16" t="s">
        <v>3324</v>
      </c>
      <c r="E630" s="16" t="s">
        <v>3346</v>
      </c>
    </row>
    <row r="631" spans="1:5">
      <c r="A631">
        <v>630</v>
      </c>
      <c r="B631" s="16" t="s">
        <v>13873</v>
      </c>
      <c r="C631" t="s">
        <v>1169</v>
      </c>
      <c r="D631" s="16" t="s">
        <v>14244</v>
      </c>
      <c r="E631" s="16" t="s">
        <v>14241</v>
      </c>
    </row>
    <row r="632" spans="1:5">
      <c r="A632">
        <v>631</v>
      </c>
      <c r="B632" s="16" t="s">
        <v>13874</v>
      </c>
      <c r="C632" t="s">
        <v>876</v>
      </c>
      <c r="D632" s="16" t="s">
        <v>14436</v>
      </c>
      <c r="E632" s="16" t="s">
        <v>14310</v>
      </c>
    </row>
    <row r="633" spans="1:5">
      <c r="A633">
        <v>632</v>
      </c>
      <c r="B633" s="16" t="s">
        <v>8688</v>
      </c>
      <c r="C633" t="s">
        <v>882</v>
      </c>
      <c r="D633" s="16" t="s">
        <v>8809</v>
      </c>
      <c r="E633" s="16" t="s">
        <v>8810</v>
      </c>
    </row>
    <row r="634" spans="1:5">
      <c r="A634">
        <v>633</v>
      </c>
      <c r="B634" s="16" t="s">
        <v>13875</v>
      </c>
      <c r="C634" t="s">
        <v>888</v>
      </c>
      <c r="D634" s="16" t="s">
        <v>14231</v>
      </c>
      <c r="E634" s="16" t="s">
        <v>14462</v>
      </c>
    </row>
    <row r="635" spans="1:5">
      <c r="A635">
        <v>634</v>
      </c>
      <c r="B635" s="16" t="s">
        <v>1104</v>
      </c>
      <c r="C635" t="s">
        <v>1180</v>
      </c>
      <c r="D635" s="16" t="s">
        <v>1117</v>
      </c>
      <c r="E635" s="16" t="s">
        <v>1118</v>
      </c>
    </row>
    <row r="636" spans="1:5">
      <c r="A636">
        <v>635</v>
      </c>
      <c r="B636" s="16" t="s">
        <v>8683</v>
      </c>
      <c r="C636" t="s">
        <v>882</v>
      </c>
      <c r="D636" s="16" t="s">
        <v>8811</v>
      </c>
      <c r="E636" s="16" t="s">
        <v>8812</v>
      </c>
    </row>
    <row r="637" spans="1:5">
      <c r="A637">
        <v>636</v>
      </c>
      <c r="B637" s="16" t="s">
        <v>3287</v>
      </c>
      <c r="C637" t="s">
        <v>882</v>
      </c>
      <c r="D637" s="16" t="s">
        <v>3325</v>
      </c>
      <c r="E637" s="16" t="s">
        <v>3347</v>
      </c>
    </row>
    <row r="638" spans="1:5">
      <c r="A638">
        <v>637</v>
      </c>
      <c r="B638" s="16" t="s">
        <v>13876</v>
      </c>
      <c r="C638" t="s">
        <v>876</v>
      </c>
      <c r="D638" s="16" t="s">
        <v>14463</v>
      </c>
      <c r="E638" s="16" t="s">
        <v>14186</v>
      </c>
    </row>
    <row r="639" spans="1:5">
      <c r="A639">
        <v>638</v>
      </c>
      <c r="B639" s="16" t="s">
        <v>2955</v>
      </c>
      <c r="C639" t="s">
        <v>1169</v>
      </c>
      <c r="D639" s="16" t="s">
        <v>3037</v>
      </c>
      <c r="E639" s="16" t="s">
        <v>3038</v>
      </c>
    </row>
    <row r="640" spans="1:5">
      <c r="A640">
        <v>639</v>
      </c>
      <c r="B640" s="16" t="s">
        <v>8676</v>
      </c>
      <c r="C640" t="s">
        <v>882</v>
      </c>
      <c r="D640" s="16" t="s">
        <v>8813</v>
      </c>
      <c r="E640" s="16" t="s">
        <v>8814</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9058</v>
      </c>
      <c r="C643" t="s">
        <v>882</v>
      </c>
      <c r="D643" s="16" t="s">
        <v>9122</v>
      </c>
      <c r="E643" s="16" t="s">
        <v>9123</v>
      </c>
    </row>
    <row r="644" spans="1:5">
      <c r="A644">
        <v>643</v>
      </c>
      <c r="B644" s="16" t="s">
        <v>8671</v>
      </c>
      <c r="C644" t="s">
        <v>1180</v>
      </c>
      <c r="D644" s="16" t="s">
        <v>8815</v>
      </c>
      <c r="E644" s="16" t="s">
        <v>8816</v>
      </c>
    </row>
    <row r="645" spans="1:5">
      <c r="A645">
        <v>644</v>
      </c>
      <c r="B645" s="16" t="s">
        <v>12276</v>
      </c>
      <c r="C645" t="s">
        <v>1179</v>
      </c>
      <c r="D645" s="16" t="s">
        <v>12704</v>
      </c>
      <c r="E645" s="16" t="s">
        <v>12705</v>
      </c>
    </row>
    <row r="646" spans="1:5">
      <c r="A646">
        <v>645</v>
      </c>
      <c r="B646" s="16" t="s">
        <v>4747</v>
      </c>
      <c r="C646" t="s">
        <v>876</v>
      </c>
      <c r="D646" s="16" t="s">
        <v>4862</v>
      </c>
      <c r="E646" s="16" t="s">
        <v>4863</v>
      </c>
    </row>
    <row r="647" spans="1:5">
      <c r="A647">
        <v>646</v>
      </c>
      <c r="B647" s="16" t="s">
        <v>13877</v>
      </c>
      <c r="C647" t="s">
        <v>876</v>
      </c>
      <c r="D647" s="16" t="s">
        <v>14383</v>
      </c>
      <c r="E647" s="16" t="s">
        <v>14448</v>
      </c>
    </row>
    <row r="648" spans="1:5">
      <c r="A648">
        <v>647</v>
      </c>
      <c r="B648" s="16" t="s">
        <v>3289</v>
      </c>
      <c r="C648" t="s">
        <v>881</v>
      </c>
      <c r="D648" s="16" t="s">
        <v>3326</v>
      </c>
      <c r="E648" s="16" t="s">
        <v>3348</v>
      </c>
    </row>
    <row r="649" spans="1:5">
      <c r="A649">
        <v>648</v>
      </c>
      <c r="B649" s="16" t="s">
        <v>13054</v>
      </c>
      <c r="C649" t="s">
        <v>1180</v>
      </c>
      <c r="D649" s="16" t="s">
        <v>13523</v>
      </c>
      <c r="E649" s="16" t="s">
        <v>13524</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13878</v>
      </c>
      <c r="C652" t="s">
        <v>1181</v>
      </c>
      <c r="D652" s="16" t="s">
        <v>14464</v>
      </c>
      <c r="E652" s="16" t="s">
        <v>14314</v>
      </c>
    </row>
    <row r="653" spans="1:5">
      <c r="A653">
        <v>652</v>
      </c>
      <c r="B653" s="16" t="s">
        <v>8667</v>
      </c>
      <c r="C653" t="s">
        <v>882</v>
      </c>
      <c r="D653" s="16" t="s">
        <v>8817</v>
      </c>
      <c r="E653" s="16" t="s">
        <v>8818</v>
      </c>
    </row>
    <row r="654" spans="1:5">
      <c r="A654">
        <v>653</v>
      </c>
      <c r="B654" s="16" t="s">
        <v>13879</v>
      </c>
      <c r="C654" t="s">
        <v>1169</v>
      </c>
      <c r="D654" s="16" t="s">
        <v>14465</v>
      </c>
      <c r="E654" s="16" t="s">
        <v>14466</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13880</v>
      </c>
      <c r="C657" t="s">
        <v>885</v>
      </c>
      <c r="D657" s="16" t="s">
        <v>14436</v>
      </c>
      <c r="E657" s="16" t="s">
        <v>14417</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13881</v>
      </c>
      <c r="C661" t="s">
        <v>881</v>
      </c>
      <c r="D661" s="16" t="s">
        <v>14467</v>
      </c>
      <c r="E661" s="16" t="s">
        <v>14468</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13882</v>
      </c>
      <c r="C665" t="s">
        <v>1179</v>
      </c>
      <c r="D665" s="16" t="s">
        <v>14469</v>
      </c>
      <c r="E665" s="16" t="s">
        <v>14470</v>
      </c>
    </row>
    <row r="666" spans="1:5">
      <c r="A666">
        <v>665</v>
      </c>
      <c r="B666" s="16" t="s">
        <v>13883</v>
      </c>
      <c r="C666" t="s">
        <v>1181</v>
      </c>
      <c r="D666" s="16" t="s">
        <v>14471</v>
      </c>
      <c r="E666" s="16" t="s">
        <v>14472</v>
      </c>
    </row>
    <row r="667" spans="1:5">
      <c r="A667">
        <v>666</v>
      </c>
      <c r="B667" s="16" t="s">
        <v>1583</v>
      </c>
      <c r="C667" t="s">
        <v>1176</v>
      </c>
      <c r="D667" s="16" t="s">
        <v>657</v>
      </c>
      <c r="E667" s="16" t="s">
        <v>658</v>
      </c>
    </row>
    <row r="668" spans="1:5">
      <c r="A668">
        <v>667</v>
      </c>
      <c r="B668" s="16" t="s">
        <v>11906</v>
      </c>
      <c r="C668" t="s">
        <v>882</v>
      </c>
      <c r="D668" s="16" t="s">
        <v>12009</v>
      </c>
      <c r="E668" s="16" t="s">
        <v>12010</v>
      </c>
    </row>
    <row r="669" spans="1:5">
      <c r="A669">
        <v>668</v>
      </c>
      <c r="B669" s="16" t="s">
        <v>13884</v>
      </c>
      <c r="C669" t="s">
        <v>1181</v>
      </c>
      <c r="D669" s="16" t="s">
        <v>14413</v>
      </c>
      <c r="E669" s="16" t="s">
        <v>14314</v>
      </c>
    </row>
    <row r="670" spans="1:5">
      <c r="A670">
        <v>669</v>
      </c>
      <c r="B670" s="16" t="s">
        <v>13885</v>
      </c>
      <c r="C670" t="s">
        <v>1169</v>
      </c>
      <c r="D670" s="16" t="e">
        <v>#N/A</v>
      </c>
      <c r="E670" s="16" t="e">
        <v>#N/A</v>
      </c>
    </row>
    <row r="671" spans="1:5">
      <c r="A671">
        <v>670</v>
      </c>
      <c r="B671" s="16" t="s">
        <v>13886</v>
      </c>
      <c r="C671" t="s">
        <v>1181</v>
      </c>
      <c r="D671" s="16" t="s">
        <v>14271</v>
      </c>
      <c r="E671" s="16" t="s">
        <v>14473</v>
      </c>
    </row>
    <row r="672" spans="1:5">
      <c r="A672">
        <v>671</v>
      </c>
      <c r="B672" s="16" t="s">
        <v>8286</v>
      </c>
      <c r="C672" t="s">
        <v>1176</v>
      </c>
      <c r="D672" s="16" t="s">
        <v>8398</v>
      </c>
      <c r="E672" s="16" t="s">
        <v>8399</v>
      </c>
    </row>
    <row r="673" spans="1:5">
      <c r="A673">
        <v>672</v>
      </c>
      <c r="B673" s="16" t="s">
        <v>8659</v>
      </c>
      <c r="C673" t="s">
        <v>888</v>
      </c>
      <c r="D673" s="16" t="s">
        <v>8819</v>
      </c>
      <c r="E673" s="16" t="s">
        <v>8820</v>
      </c>
    </row>
    <row r="674" spans="1:5">
      <c r="A674">
        <v>673</v>
      </c>
      <c r="B674" s="16" t="s">
        <v>8655</v>
      </c>
      <c r="C674" t="s">
        <v>1210</v>
      </c>
      <c r="D674" s="16" t="s">
        <v>8821</v>
      </c>
      <c r="E674" s="16" t="s">
        <v>8822</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13043</v>
      </c>
      <c r="C677" t="s">
        <v>876</v>
      </c>
      <c r="D677" s="16" t="s">
        <v>13525</v>
      </c>
      <c r="E677" s="16" t="s">
        <v>13526</v>
      </c>
    </row>
    <row r="678" spans="1:5">
      <c r="A678">
        <v>677</v>
      </c>
      <c r="B678" s="16" t="s">
        <v>13887</v>
      </c>
      <c r="C678" t="s">
        <v>882</v>
      </c>
      <c r="D678" s="16" t="s">
        <v>14474</v>
      </c>
      <c r="E678" s="16" t="s">
        <v>14475</v>
      </c>
    </row>
    <row r="679" spans="1:5">
      <c r="A679">
        <v>678</v>
      </c>
      <c r="B679" s="16" t="s">
        <v>1588</v>
      </c>
      <c r="C679" t="s">
        <v>1169</v>
      </c>
      <c r="D679" s="16" t="s">
        <v>659</v>
      </c>
      <c r="E679" s="16" t="s">
        <v>660</v>
      </c>
    </row>
    <row r="680" spans="1:5">
      <c r="A680">
        <v>679</v>
      </c>
      <c r="B680" s="16" t="s">
        <v>13888</v>
      </c>
      <c r="C680" t="s">
        <v>890</v>
      </c>
      <c r="D680" s="16" t="s">
        <v>14389</v>
      </c>
      <c r="E680" s="16" t="s">
        <v>14476</v>
      </c>
    </row>
    <row r="681" spans="1:5">
      <c r="A681">
        <v>680</v>
      </c>
      <c r="B681" s="16" t="s">
        <v>1822</v>
      </c>
      <c r="C681" t="s">
        <v>885</v>
      </c>
      <c r="D681" s="16" t="s">
        <v>14454</v>
      </c>
      <c r="E681" s="16" t="s">
        <v>14477</v>
      </c>
    </row>
    <row r="682" spans="1:5">
      <c r="A682">
        <v>681</v>
      </c>
      <c r="B682" s="16" t="s">
        <v>13889</v>
      </c>
      <c r="C682" t="s">
        <v>1181</v>
      </c>
      <c r="D682" s="16" t="s">
        <v>14271</v>
      </c>
      <c r="E682" s="16" t="s">
        <v>14478</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14479</v>
      </c>
      <c r="E685" s="16" t="s">
        <v>14480</v>
      </c>
    </row>
    <row r="686" spans="1:5">
      <c r="A686">
        <v>685</v>
      </c>
      <c r="B686" s="16" t="s">
        <v>13890</v>
      </c>
      <c r="C686" t="s">
        <v>882</v>
      </c>
      <c r="D686" s="16" t="s">
        <v>14278</v>
      </c>
      <c r="E686" s="16" t="s">
        <v>14417</v>
      </c>
    </row>
    <row r="687" spans="1:5">
      <c r="A687">
        <v>686</v>
      </c>
      <c r="B687" s="16" t="s">
        <v>1108</v>
      </c>
      <c r="C687" t="s">
        <v>885</v>
      </c>
      <c r="D687" s="16" t="s">
        <v>1121</v>
      </c>
      <c r="E687" s="16" t="s">
        <v>1122</v>
      </c>
    </row>
    <row r="688" spans="1:5">
      <c r="A688">
        <v>687</v>
      </c>
      <c r="B688" s="16" t="s">
        <v>13891</v>
      </c>
      <c r="C688" t="s">
        <v>161</v>
      </c>
      <c r="D688" s="16" t="s">
        <v>14348</v>
      </c>
      <c r="E688" s="16" t="s">
        <v>14412</v>
      </c>
    </row>
    <row r="689" spans="1:5">
      <c r="A689">
        <v>688</v>
      </c>
      <c r="B689" s="16" t="s">
        <v>13892</v>
      </c>
      <c r="C689" t="s">
        <v>1179</v>
      </c>
      <c r="D689" s="16" t="s">
        <v>14356</v>
      </c>
      <c r="E689" s="16" t="s">
        <v>14355</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13893</v>
      </c>
      <c r="C692" t="s">
        <v>876</v>
      </c>
      <c r="D692" s="16" t="s">
        <v>14406</v>
      </c>
      <c r="E692" s="16" t="s">
        <v>14481</v>
      </c>
    </row>
    <row r="693" spans="1:5">
      <c r="A693">
        <v>692</v>
      </c>
      <c r="B693" s="16" t="s">
        <v>8653</v>
      </c>
      <c r="C693" t="s">
        <v>876</v>
      </c>
      <c r="D693" s="16" t="s">
        <v>8823</v>
      </c>
      <c r="E693" s="16" t="s">
        <v>8824</v>
      </c>
    </row>
    <row r="694" spans="1:5">
      <c r="A694">
        <v>693</v>
      </c>
      <c r="B694" s="16" t="s">
        <v>13894</v>
      </c>
      <c r="C694" t="s">
        <v>882</v>
      </c>
      <c r="D694" s="16" t="s">
        <v>14189</v>
      </c>
      <c r="E694" s="16" t="s">
        <v>14466</v>
      </c>
    </row>
    <row r="695" spans="1:5">
      <c r="A695">
        <v>694</v>
      </c>
      <c r="B695" s="16" t="s">
        <v>1732</v>
      </c>
      <c r="C695" t="s">
        <v>1176</v>
      </c>
      <c r="D695" s="16" t="s">
        <v>872</v>
      </c>
      <c r="E695" s="16" t="s">
        <v>873</v>
      </c>
    </row>
    <row r="696" spans="1:5">
      <c r="A696">
        <v>695</v>
      </c>
      <c r="B696" s="16" t="s">
        <v>13895</v>
      </c>
      <c r="C696" t="s">
        <v>1169</v>
      </c>
      <c r="D696" s="16" t="s">
        <v>14482</v>
      </c>
      <c r="E696" s="16" t="s">
        <v>14483</v>
      </c>
    </row>
    <row r="697" spans="1:5">
      <c r="A697">
        <v>696</v>
      </c>
      <c r="B697" s="16" t="s">
        <v>8650</v>
      </c>
      <c r="C697" t="s">
        <v>1181</v>
      </c>
      <c r="D697" s="16" t="s">
        <v>8825</v>
      </c>
      <c r="E697" s="16" t="s">
        <v>8826</v>
      </c>
    </row>
    <row r="698" spans="1:5">
      <c r="A698">
        <v>697</v>
      </c>
      <c r="B698" s="16" t="s">
        <v>12431</v>
      </c>
      <c r="C698" t="s">
        <v>876</v>
      </c>
      <c r="D698" s="16" t="s">
        <v>12706</v>
      </c>
      <c r="E698" s="16" t="s">
        <v>12707</v>
      </c>
    </row>
    <row r="699" spans="1:5">
      <c r="A699">
        <v>698</v>
      </c>
      <c r="B699" s="16" t="s">
        <v>13896</v>
      </c>
      <c r="C699" t="s">
        <v>1181</v>
      </c>
      <c r="D699" s="16">
        <v>0</v>
      </c>
      <c r="E699" s="16">
        <v>0</v>
      </c>
    </row>
    <row r="700" spans="1:5">
      <c r="A700">
        <v>699</v>
      </c>
      <c r="B700" s="16" t="s">
        <v>13897</v>
      </c>
      <c r="C700" t="s">
        <v>1180</v>
      </c>
      <c r="D700" s="16" t="s">
        <v>14256</v>
      </c>
      <c r="E700" s="16" t="s">
        <v>14192</v>
      </c>
    </row>
    <row r="701" spans="1:5">
      <c r="A701">
        <v>700</v>
      </c>
      <c r="B701" s="16" t="s">
        <v>13898</v>
      </c>
      <c r="C701" t="s">
        <v>890</v>
      </c>
      <c r="D701" s="16" t="s">
        <v>14484</v>
      </c>
      <c r="E701" s="16" t="s">
        <v>14414</v>
      </c>
    </row>
    <row r="702" spans="1:5">
      <c r="A702">
        <v>701</v>
      </c>
      <c r="B702" s="16" t="s">
        <v>8647</v>
      </c>
      <c r="C702" t="s">
        <v>881</v>
      </c>
      <c r="D702" s="16" t="s">
        <v>8827</v>
      </c>
      <c r="E702" s="16" t="s">
        <v>8828</v>
      </c>
    </row>
    <row r="703" spans="1:5">
      <c r="A703">
        <v>702</v>
      </c>
      <c r="B703" s="16" t="s">
        <v>8643</v>
      </c>
      <c r="C703" t="s">
        <v>882</v>
      </c>
      <c r="D703" s="16" t="s">
        <v>8829</v>
      </c>
      <c r="E703" s="16" t="s">
        <v>8830</v>
      </c>
    </row>
    <row r="704" spans="1:5">
      <c r="A704">
        <v>703</v>
      </c>
      <c r="B704" s="16" t="s">
        <v>3292</v>
      </c>
      <c r="C704" t="s">
        <v>882</v>
      </c>
      <c r="D704" s="16" t="s">
        <v>3327</v>
      </c>
      <c r="E704" s="16" t="s">
        <v>3349</v>
      </c>
    </row>
    <row r="705" spans="1:5">
      <c r="A705">
        <v>704</v>
      </c>
      <c r="B705" s="16" t="s">
        <v>13899</v>
      </c>
      <c r="C705" t="s">
        <v>1181</v>
      </c>
      <c r="D705" s="16" t="s">
        <v>14485</v>
      </c>
      <c r="E705" s="16" t="s">
        <v>14238</v>
      </c>
    </row>
    <row r="706" spans="1:5">
      <c r="A706">
        <v>705</v>
      </c>
      <c r="B706" s="16" t="s">
        <v>13900</v>
      </c>
      <c r="C706" t="s">
        <v>1181</v>
      </c>
      <c r="D706" s="16" t="s">
        <v>14486</v>
      </c>
      <c r="E706" s="16" t="s">
        <v>14473</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13901</v>
      </c>
      <c r="C711" t="s">
        <v>1176</v>
      </c>
      <c r="D711" s="16" t="s">
        <v>14487</v>
      </c>
      <c r="E711" s="16" t="s">
        <v>14488</v>
      </c>
    </row>
    <row r="712" spans="1:5">
      <c r="A712">
        <v>711</v>
      </c>
      <c r="B712" s="16" t="s">
        <v>13902</v>
      </c>
      <c r="C712" t="s">
        <v>888</v>
      </c>
      <c r="D712" s="16" t="s">
        <v>14467</v>
      </c>
      <c r="E712" s="16" t="s">
        <v>14489</v>
      </c>
    </row>
    <row r="713" spans="1:5">
      <c r="A713">
        <v>712</v>
      </c>
      <c r="B713" s="16" t="s">
        <v>1828</v>
      </c>
      <c r="C713" t="s">
        <v>1176</v>
      </c>
      <c r="D713" s="16" t="s">
        <v>14490</v>
      </c>
      <c r="E713" s="16" t="s">
        <v>14491</v>
      </c>
    </row>
    <row r="714" spans="1:5">
      <c r="A714">
        <v>713</v>
      </c>
      <c r="B714" s="16" t="s">
        <v>13903</v>
      </c>
      <c r="C714" t="s">
        <v>1180</v>
      </c>
      <c r="D714" s="16" t="s">
        <v>14397</v>
      </c>
      <c r="E714" s="16" t="s">
        <v>14234</v>
      </c>
    </row>
    <row r="715" spans="1:5">
      <c r="A715">
        <v>714</v>
      </c>
      <c r="B715" s="16" t="s">
        <v>13904</v>
      </c>
      <c r="C715" t="s">
        <v>1176</v>
      </c>
      <c r="D715" s="16" t="s">
        <v>14492</v>
      </c>
      <c r="E715" s="16" t="s">
        <v>14374</v>
      </c>
    </row>
    <row r="716" spans="1:5">
      <c r="A716">
        <v>715</v>
      </c>
      <c r="B716" s="16" t="s">
        <v>13905</v>
      </c>
      <c r="C716" t="s">
        <v>1180</v>
      </c>
      <c r="D716" s="16" t="s">
        <v>14493</v>
      </c>
      <c r="E716" s="16" t="s">
        <v>14494</v>
      </c>
    </row>
    <row r="717" spans="1:5">
      <c r="A717">
        <v>716</v>
      </c>
      <c r="B717" s="16" t="s">
        <v>13906</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13907</v>
      </c>
      <c r="C720" t="s">
        <v>1181</v>
      </c>
      <c r="D720" s="16" t="s">
        <v>14395</v>
      </c>
      <c r="E720" s="16" t="s">
        <v>14495</v>
      </c>
    </row>
    <row r="721" spans="1:5">
      <c r="A721">
        <v>720</v>
      </c>
      <c r="B721" s="16" t="s">
        <v>13908</v>
      </c>
      <c r="C721" t="s">
        <v>1181</v>
      </c>
      <c r="D721" s="16" t="s">
        <v>14496</v>
      </c>
      <c r="E721" s="16" t="s">
        <v>14497</v>
      </c>
    </row>
    <row r="722" spans="1:5">
      <c r="A722">
        <v>721</v>
      </c>
      <c r="B722" s="16" t="s">
        <v>13909</v>
      </c>
      <c r="C722" t="s">
        <v>1180</v>
      </c>
      <c r="D722" s="16" t="s">
        <v>14356</v>
      </c>
      <c r="E722" s="16" t="s">
        <v>14498</v>
      </c>
    </row>
    <row r="723" spans="1:5">
      <c r="A723">
        <v>722</v>
      </c>
      <c r="B723" s="16" t="s">
        <v>7620</v>
      </c>
      <c r="C723" t="s">
        <v>1180</v>
      </c>
      <c r="D723" s="16" t="s">
        <v>8111</v>
      </c>
      <c r="E723" s="16" t="s">
        <v>8112</v>
      </c>
    </row>
    <row r="724" spans="1:5">
      <c r="A724">
        <v>723</v>
      </c>
      <c r="B724" s="16" t="s">
        <v>1110</v>
      </c>
      <c r="C724" t="s">
        <v>1181</v>
      </c>
      <c r="D724" s="16" t="s">
        <v>1123</v>
      </c>
      <c r="E724" s="16" t="s">
        <v>1124</v>
      </c>
    </row>
    <row r="725" spans="1:5">
      <c r="A725">
        <v>724</v>
      </c>
      <c r="B725" s="16" t="s">
        <v>13910</v>
      </c>
      <c r="C725" t="s">
        <v>882</v>
      </c>
      <c r="D725" s="16" t="s">
        <v>14283</v>
      </c>
      <c r="E725" s="16" t="s">
        <v>14186</v>
      </c>
    </row>
    <row r="726" spans="1:5">
      <c r="A726">
        <v>725</v>
      </c>
      <c r="B726" s="16" t="s">
        <v>1831</v>
      </c>
      <c r="C726" t="s">
        <v>876</v>
      </c>
      <c r="D726" s="16" t="s">
        <v>14210</v>
      </c>
      <c r="E726" s="16" t="s">
        <v>14499</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13911</v>
      </c>
      <c r="C732" t="s">
        <v>876</v>
      </c>
      <c r="D732" s="16" t="s">
        <v>14500</v>
      </c>
      <c r="E732" s="16" t="s">
        <v>14501</v>
      </c>
    </row>
    <row r="733" spans="1:5">
      <c r="A733">
        <v>732</v>
      </c>
      <c r="B733" s="16" t="s">
        <v>1112</v>
      </c>
      <c r="C733" t="s">
        <v>1181</v>
      </c>
      <c r="D733" s="16" t="s">
        <v>1125</v>
      </c>
      <c r="E733" s="16" t="s">
        <v>1126</v>
      </c>
    </row>
    <row r="734" spans="1:5">
      <c r="A734">
        <v>733</v>
      </c>
      <c r="B734" s="16" t="s">
        <v>13912</v>
      </c>
      <c r="C734" t="s">
        <v>885</v>
      </c>
      <c r="D734" s="16" t="s">
        <v>14502</v>
      </c>
      <c r="E734" s="16" t="s">
        <v>14342</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8628</v>
      </c>
      <c r="C737" t="s">
        <v>1176</v>
      </c>
      <c r="D737" s="16" t="s">
        <v>8831</v>
      </c>
      <c r="E737" s="16" t="s">
        <v>8832</v>
      </c>
    </row>
    <row r="738" spans="1:5">
      <c r="A738">
        <v>737</v>
      </c>
      <c r="B738" s="16" t="s">
        <v>13913</v>
      </c>
      <c r="C738" t="s">
        <v>1181</v>
      </c>
      <c r="D738" s="16" t="s">
        <v>14235</v>
      </c>
      <c r="E738" s="16" t="s">
        <v>14171</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8625</v>
      </c>
      <c r="C741" t="s">
        <v>1176</v>
      </c>
      <c r="D741" s="16" t="s">
        <v>8833</v>
      </c>
      <c r="E741" s="16" t="s">
        <v>8834</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8741</v>
      </c>
      <c r="C744" t="s">
        <v>1181</v>
      </c>
      <c r="D744" s="16" t="s">
        <v>8835</v>
      </c>
      <c r="E744" s="16" t="s">
        <v>8836</v>
      </c>
    </row>
    <row r="745" spans="1:5">
      <c r="A745">
        <v>744</v>
      </c>
      <c r="B745" s="16" t="s">
        <v>13914</v>
      </c>
      <c r="C745" t="s">
        <v>1181</v>
      </c>
      <c r="D745" s="16" t="s">
        <v>14503</v>
      </c>
      <c r="E745" s="16" t="s">
        <v>14478</v>
      </c>
    </row>
    <row r="746" spans="1:5">
      <c r="A746">
        <v>745</v>
      </c>
      <c r="B746" s="16" t="s">
        <v>4719</v>
      </c>
      <c r="C746" t="s">
        <v>890</v>
      </c>
      <c r="D746" s="16" t="s">
        <v>13527</v>
      </c>
      <c r="E746" s="16" t="s">
        <v>13528</v>
      </c>
    </row>
    <row r="747" spans="1:5">
      <c r="A747">
        <v>746</v>
      </c>
      <c r="B747" s="16" t="s">
        <v>13915</v>
      </c>
      <c r="C747" t="s">
        <v>1176</v>
      </c>
      <c r="D747" s="16" t="s">
        <v>14479</v>
      </c>
      <c r="E747" s="16" t="s">
        <v>14504</v>
      </c>
    </row>
    <row r="748" spans="1:5">
      <c r="A748">
        <v>747</v>
      </c>
      <c r="B748" s="16" t="s">
        <v>3258</v>
      </c>
      <c r="C748" t="s">
        <v>876</v>
      </c>
      <c r="D748" s="16" t="s">
        <v>3315</v>
      </c>
      <c r="E748" s="16" t="s">
        <v>3337</v>
      </c>
    </row>
    <row r="749" spans="1:5">
      <c r="A749">
        <v>748</v>
      </c>
      <c r="B749" s="16" t="s">
        <v>8751</v>
      </c>
      <c r="C749" t="s">
        <v>1176</v>
      </c>
      <c r="D749" s="16" t="s">
        <v>8837</v>
      </c>
      <c r="E749" s="16" t="s">
        <v>8838</v>
      </c>
    </row>
    <row r="750" spans="1:5">
      <c r="A750">
        <v>749</v>
      </c>
      <c r="B750" s="16" t="s">
        <v>8746</v>
      </c>
      <c r="C750" t="s">
        <v>1169</v>
      </c>
      <c r="D750" s="16" t="s">
        <v>8839</v>
      </c>
      <c r="E750" s="16" t="s">
        <v>8840</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13916</v>
      </c>
      <c r="C756" t="s">
        <v>885</v>
      </c>
      <c r="D756" s="16" t="s">
        <v>20829</v>
      </c>
      <c r="E756" s="16" t="s">
        <v>20830</v>
      </c>
    </row>
    <row r="757" spans="1:5">
      <c r="A757">
        <v>756</v>
      </c>
      <c r="B757" s="16" t="s">
        <v>13917</v>
      </c>
      <c r="C757" t="s">
        <v>1176</v>
      </c>
      <c r="D757" s="16" t="s">
        <v>14505</v>
      </c>
      <c r="E757" s="16" t="s">
        <v>14506</v>
      </c>
    </row>
    <row r="758" spans="1:5">
      <c r="A758">
        <v>757</v>
      </c>
      <c r="B758" s="16" t="s">
        <v>1633</v>
      </c>
      <c r="C758" t="s">
        <v>882</v>
      </c>
      <c r="D758" s="16" t="s">
        <v>788</v>
      </c>
      <c r="E758" s="16" t="s">
        <v>789</v>
      </c>
    </row>
    <row r="759" spans="1:5">
      <c r="A759">
        <v>758</v>
      </c>
      <c r="B759" s="16" t="s">
        <v>13918</v>
      </c>
      <c r="C759" t="s">
        <v>882</v>
      </c>
      <c r="D759" s="16" t="s">
        <v>14507</v>
      </c>
      <c r="E759" s="16" t="s">
        <v>14448</v>
      </c>
    </row>
    <row r="760" spans="1:5">
      <c r="A760">
        <v>759</v>
      </c>
      <c r="B760" s="16" t="s">
        <v>8756</v>
      </c>
      <c r="C760" t="s">
        <v>1176</v>
      </c>
      <c r="D760" s="16" t="s">
        <v>8841</v>
      </c>
      <c r="E760" s="16" t="s">
        <v>8842</v>
      </c>
    </row>
    <row r="761" spans="1:5">
      <c r="A761">
        <v>760</v>
      </c>
      <c r="B761" s="16" t="s">
        <v>8761</v>
      </c>
      <c r="C761" t="s">
        <v>161</v>
      </c>
      <c r="D761" s="16" t="s">
        <v>8843</v>
      </c>
      <c r="E761" s="16" t="s">
        <v>8844</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14508</v>
      </c>
      <c r="E764" s="16" t="s">
        <v>14509</v>
      </c>
    </row>
    <row r="765" spans="1:5">
      <c r="A765">
        <v>764</v>
      </c>
      <c r="B765" s="16" t="s">
        <v>1173</v>
      </c>
      <c r="C765" t="s">
        <v>885</v>
      </c>
      <c r="D765" s="16" t="s">
        <v>1174</v>
      </c>
      <c r="E765" s="16" t="s">
        <v>1175</v>
      </c>
    </row>
    <row r="766" spans="1:5">
      <c r="A766">
        <v>765</v>
      </c>
      <c r="B766" s="16" t="s">
        <v>8766</v>
      </c>
      <c r="C766" t="s">
        <v>1176</v>
      </c>
      <c r="D766" s="16" t="s">
        <v>8845</v>
      </c>
      <c r="E766" s="16" t="s">
        <v>8846</v>
      </c>
    </row>
    <row r="767" spans="1:5">
      <c r="A767">
        <v>766</v>
      </c>
      <c r="B767" s="16" t="s">
        <v>8771</v>
      </c>
      <c r="C767" t="s">
        <v>876</v>
      </c>
      <c r="D767" s="16" t="s">
        <v>8847</v>
      </c>
      <c r="E767" s="16" t="s">
        <v>8848</v>
      </c>
    </row>
    <row r="768" spans="1:5">
      <c r="A768">
        <v>767</v>
      </c>
      <c r="B768" s="16" t="s">
        <v>13919</v>
      </c>
      <c r="C768" t="s">
        <v>890</v>
      </c>
      <c r="D768" s="16" t="s">
        <v>14510</v>
      </c>
      <c r="E768" s="16" t="s">
        <v>14226</v>
      </c>
    </row>
    <row r="769" spans="1:5">
      <c r="A769">
        <v>768</v>
      </c>
      <c r="B769" s="16" t="s">
        <v>4005</v>
      </c>
      <c r="C769" t="s">
        <v>888</v>
      </c>
      <c r="D769" s="16" t="s">
        <v>4031</v>
      </c>
      <c r="E769" s="16" t="s">
        <v>4032</v>
      </c>
    </row>
    <row r="770" spans="1:5">
      <c r="A770">
        <v>769</v>
      </c>
      <c r="B770" s="16" t="s">
        <v>13920</v>
      </c>
      <c r="C770" t="s">
        <v>1179</v>
      </c>
      <c r="D770" s="16" t="s">
        <v>14511</v>
      </c>
      <c r="E770" s="16" t="s">
        <v>14512</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8776</v>
      </c>
      <c r="C773" t="s">
        <v>1176</v>
      </c>
      <c r="D773" s="16" t="s">
        <v>8849</v>
      </c>
      <c r="E773" s="16" t="s">
        <v>8850</v>
      </c>
    </row>
    <row r="774" spans="1:5">
      <c r="A774">
        <v>773</v>
      </c>
      <c r="B774" s="16" t="s">
        <v>12406</v>
      </c>
      <c r="C774" t="s">
        <v>161</v>
      </c>
      <c r="D774" s="16" t="s">
        <v>12710</v>
      </c>
      <c r="E774" s="16" t="s">
        <v>12711</v>
      </c>
    </row>
    <row r="775" spans="1:5">
      <c r="A775">
        <v>774</v>
      </c>
      <c r="B775" s="16" t="s">
        <v>167</v>
      </c>
      <c r="C775" t="s">
        <v>876</v>
      </c>
      <c r="D775" s="16" t="s">
        <v>2462</v>
      </c>
      <c r="E775" s="16" t="s">
        <v>2463</v>
      </c>
    </row>
    <row r="776" spans="1:5">
      <c r="A776">
        <v>775</v>
      </c>
      <c r="B776" s="16" t="s">
        <v>13013</v>
      </c>
      <c r="C776" t="s">
        <v>1179</v>
      </c>
      <c r="D776" s="16" t="s">
        <v>13529</v>
      </c>
      <c r="E776" s="16" t="s">
        <v>13530</v>
      </c>
    </row>
    <row r="777" spans="1:5">
      <c r="A777">
        <v>776</v>
      </c>
      <c r="B777" s="16" t="s">
        <v>13921</v>
      </c>
      <c r="C777" t="s">
        <v>882</v>
      </c>
      <c r="D777" s="16" t="s">
        <v>14301</v>
      </c>
      <c r="E777" s="16" t="s">
        <v>14513</v>
      </c>
    </row>
    <row r="778" spans="1:5">
      <c r="A778">
        <v>777</v>
      </c>
      <c r="B778" s="16" t="s">
        <v>3262</v>
      </c>
      <c r="C778" t="s">
        <v>1176</v>
      </c>
      <c r="D778" s="16" t="s">
        <v>3317</v>
      </c>
      <c r="E778" s="16" t="s">
        <v>3339</v>
      </c>
    </row>
    <row r="779" spans="1:5">
      <c r="A779">
        <v>778</v>
      </c>
      <c r="B779" s="16" t="s">
        <v>13922</v>
      </c>
      <c r="C779" t="s">
        <v>882</v>
      </c>
      <c r="D779" s="16" t="s">
        <v>14474</v>
      </c>
      <c r="E779" s="16" t="s">
        <v>14412</v>
      </c>
    </row>
    <row r="780" spans="1:5">
      <c r="A780">
        <v>779</v>
      </c>
      <c r="B780" s="16" t="s">
        <v>13923</v>
      </c>
      <c r="C780" t="s">
        <v>885</v>
      </c>
      <c r="D780" s="16" t="s">
        <v>14267</v>
      </c>
      <c r="E780" s="16" t="s">
        <v>14514</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13924</v>
      </c>
      <c r="C783" t="s">
        <v>882</v>
      </c>
      <c r="D783" s="16" t="s">
        <v>14298</v>
      </c>
      <c r="E783" s="16" t="s">
        <v>14481</v>
      </c>
    </row>
    <row r="784" spans="1:5">
      <c r="A784">
        <v>783</v>
      </c>
      <c r="B784" s="16" t="s">
        <v>168</v>
      </c>
      <c r="C784" t="s">
        <v>1180</v>
      </c>
      <c r="D784" s="16" t="s">
        <v>13531</v>
      </c>
      <c r="E784" s="16" t="s">
        <v>13532</v>
      </c>
    </row>
    <row r="785" spans="1:5">
      <c r="A785">
        <v>784</v>
      </c>
      <c r="B785" s="16" t="s">
        <v>3265</v>
      </c>
      <c r="C785" t="s">
        <v>885</v>
      </c>
      <c r="D785" s="16" t="s">
        <v>3318</v>
      </c>
      <c r="E785" s="16" t="s">
        <v>3340</v>
      </c>
    </row>
    <row r="786" spans="1:5">
      <c r="A786">
        <v>785</v>
      </c>
      <c r="B786" s="16" t="s">
        <v>13925</v>
      </c>
      <c r="C786" t="s">
        <v>881</v>
      </c>
      <c r="D786" s="16" t="s">
        <v>14500</v>
      </c>
      <c r="E786" s="16" t="s">
        <v>14515</v>
      </c>
    </row>
    <row r="787" spans="1:5">
      <c r="A787">
        <v>786</v>
      </c>
      <c r="B787" s="16" t="s">
        <v>13926</v>
      </c>
      <c r="C787" t="s">
        <v>890</v>
      </c>
      <c r="D787" s="16" t="s">
        <v>14288</v>
      </c>
      <c r="E787" s="16" t="s">
        <v>14516</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13927</v>
      </c>
      <c r="C790" t="s">
        <v>885</v>
      </c>
      <c r="D790" s="16" t="s">
        <v>14517</v>
      </c>
      <c r="E790" s="16" t="s">
        <v>14247</v>
      </c>
    </row>
    <row r="791" spans="1:5">
      <c r="A791">
        <v>790</v>
      </c>
      <c r="B791" s="16" t="s">
        <v>171</v>
      </c>
      <c r="C791" t="s">
        <v>1179</v>
      </c>
      <c r="D791" s="16" t="s">
        <v>511</v>
      </c>
      <c r="E791" s="16" t="s">
        <v>512</v>
      </c>
    </row>
    <row r="792" spans="1:5">
      <c r="A792">
        <v>791</v>
      </c>
      <c r="B792" s="16" t="s">
        <v>13928</v>
      </c>
      <c r="C792" t="s">
        <v>1181</v>
      </c>
      <c r="D792" s="16" t="s">
        <v>14518</v>
      </c>
      <c r="E792" s="16" t="s">
        <v>14519</v>
      </c>
    </row>
    <row r="793" spans="1:5">
      <c r="A793">
        <v>792</v>
      </c>
      <c r="B793" s="16" t="s">
        <v>8781</v>
      </c>
      <c r="C793" t="s">
        <v>1169</v>
      </c>
      <c r="D793" s="16" t="s">
        <v>8851</v>
      </c>
      <c r="E793" s="16" t="s">
        <v>8852</v>
      </c>
    </row>
    <row r="794" spans="1:5">
      <c r="A794">
        <v>793</v>
      </c>
      <c r="B794" s="16" t="s">
        <v>1845</v>
      </c>
      <c r="C794" t="s">
        <v>888</v>
      </c>
      <c r="D794" s="16" t="s">
        <v>14195</v>
      </c>
      <c r="E794" s="16" t="s">
        <v>14520</v>
      </c>
    </row>
    <row r="795" spans="1:5">
      <c r="A795">
        <v>794</v>
      </c>
      <c r="B795" s="16" t="s">
        <v>12400</v>
      </c>
      <c r="C795" t="s">
        <v>882</v>
      </c>
      <c r="D795" s="16" t="s">
        <v>12712</v>
      </c>
      <c r="E795" s="16" t="s">
        <v>12713</v>
      </c>
    </row>
    <row r="796" spans="1:5">
      <c r="A796">
        <v>795</v>
      </c>
      <c r="B796" s="16" t="s">
        <v>12394</v>
      </c>
      <c r="C796" t="s">
        <v>1176</v>
      </c>
      <c r="D796" s="16" t="s">
        <v>12714</v>
      </c>
      <c r="E796" s="16" t="s">
        <v>12715</v>
      </c>
    </row>
    <row r="797" spans="1:5">
      <c r="A797">
        <v>796</v>
      </c>
      <c r="B797" s="16" t="s">
        <v>12312</v>
      </c>
      <c r="C797" t="s">
        <v>1176</v>
      </c>
      <c r="D797" s="16" t="s">
        <v>12716</v>
      </c>
      <c r="E797" s="16" t="s">
        <v>12717</v>
      </c>
    </row>
    <row r="798" spans="1:5">
      <c r="A798">
        <v>797</v>
      </c>
      <c r="B798" s="16" t="s">
        <v>13929</v>
      </c>
      <c r="C798" t="s">
        <v>882</v>
      </c>
      <c r="D798" s="16" t="s">
        <v>14507</v>
      </c>
      <c r="E798" s="16" t="s">
        <v>14184</v>
      </c>
    </row>
    <row r="799" spans="1:5">
      <c r="A799">
        <v>798</v>
      </c>
      <c r="B799" s="16" t="s">
        <v>12317</v>
      </c>
      <c r="C799" t="s">
        <v>1176</v>
      </c>
      <c r="D799" s="16" t="s">
        <v>12718</v>
      </c>
      <c r="E799" s="16" t="s">
        <v>12719</v>
      </c>
    </row>
    <row r="800" spans="1:5">
      <c r="A800">
        <v>799</v>
      </c>
      <c r="B800" s="16" t="s">
        <v>1695</v>
      </c>
      <c r="C800" t="s">
        <v>876</v>
      </c>
      <c r="D800" s="16" t="s">
        <v>848</v>
      </c>
      <c r="E800" s="16" t="s">
        <v>849</v>
      </c>
    </row>
    <row r="801" spans="1:5">
      <c r="A801">
        <v>800</v>
      </c>
      <c r="B801" s="16" t="s">
        <v>13930</v>
      </c>
      <c r="C801" t="s">
        <v>1176</v>
      </c>
      <c r="D801" s="16" t="s">
        <v>14298</v>
      </c>
      <c r="E801" s="16" t="s">
        <v>14409</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14521</v>
      </c>
      <c r="E804" s="16" t="s">
        <v>14522</v>
      </c>
    </row>
    <row r="805" spans="1:5">
      <c r="A805">
        <v>804</v>
      </c>
      <c r="B805" s="16" t="s">
        <v>3274</v>
      </c>
      <c r="C805" t="s">
        <v>1176</v>
      </c>
      <c r="D805" s="16" t="s">
        <v>3321</v>
      </c>
      <c r="E805" s="16" t="s">
        <v>3343</v>
      </c>
    </row>
    <row r="806" spans="1:5">
      <c r="A806">
        <v>805</v>
      </c>
      <c r="B806" s="16" t="s">
        <v>13931</v>
      </c>
      <c r="C806" t="s">
        <v>882</v>
      </c>
      <c r="D806" s="16" t="s">
        <v>14260</v>
      </c>
      <c r="E806" s="16" t="s">
        <v>14375</v>
      </c>
    </row>
    <row r="807" spans="1:5">
      <c r="A807">
        <v>806</v>
      </c>
      <c r="B807" s="16" t="s">
        <v>13932</v>
      </c>
      <c r="C807" t="s">
        <v>1180</v>
      </c>
      <c r="D807" s="16" t="s">
        <v>14217</v>
      </c>
      <c r="E807" s="16" t="s">
        <v>14194</v>
      </c>
    </row>
    <row r="808" spans="1:5">
      <c r="A808">
        <v>807</v>
      </c>
      <c r="B808" s="16" t="s">
        <v>13933</v>
      </c>
      <c r="C808" t="s">
        <v>1181</v>
      </c>
      <c r="D808" s="16" t="s">
        <v>14344</v>
      </c>
      <c r="E808" s="16" t="s">
        <v>14272</v>
      </c>
    </row>
    <row r="809" spans="1:5">
      <c r="A809">
        <v>808</v>
      </c>
      <c r="B809" s="16" t="s">
        <v>9028</v>
      </c>
      <c r="C809" t="s">
        <v>881</v>
      </c>
      <c r="D809" s="16" t="s">
        <v>9124</v>
      </c>
      <c r="E809" s="16" t="s">
        <v>9125</v>
      </c>
    </row>
    <row r="810" spans="1:5">
      <c r="A810">
        <v>809</v>
      </c>
      <c r="B810" s="16" t="s">
        <v>9079</v>
      </c>
      <c r="C810" t="s">
        <v>1210</v>
      </c>
      <c r="D810" s="16" t="s">
        <v>9126</v>
      </c>
      <c r="E810" s="16" t="s">
        <v>9127</v>
      </c>
    </row>
    <row r="811" spans="1:5">
      <c r="A811">
        <v>810</v>
      </c>
      <c r="B811" s="16" t="s">
        <v>1684</v>
      </c>
      <c r="C811" t="s">
        <v>1179</v>
      </c>
      <c r="D811" s="16" t="s">
        <v>840</v>
      </c>
      <c r="E811" s="16" t="s">
        <v>841</v>
      </c>
    </row>
    <row r="812" spans="1:5">
      <c r="A812">
        <v>811</v>
      </c>
      <c r="B812" s="16" t="s">
        <v>13934</v>
      </c>
      <c r="C812" t="s">
        <v>888</v>
      </c>
      <c r="D812" s="16" t="s">
        <v>14420</v>
      </c>
      <c r="E812" s="16" t="s">
        <v>14523</v>
      </c>
    </row>
    <row r="813" spans="1:5">
      <c r="A813">
        <v>812</v>
      </c>
      <c r="B813" s="16" t="s">
        <v>13935</v>
      </c>
      <c r="C813" t="s">
        <v>881</v>
      </c>
      <c r="D813" s="16">
        <v>0</v>
      </c>
      <c r="E813" s="16">
        <v>0</v>
      </c>
    </row>
    <row r="814" spans="1:5">
      <c r="A814">
        <v>813</v>
      </c>
      <c r="B814" s="16" t="s">
        <v>8784</v>
      </c>
      <c r="C814" t="s">
        <v>888</v>
      </c>
      <c r="D814" s="16" t="s">
        <v>8853</v>
      </c>
      <c r="E814" s="16" t="s">
        <v>8854</v>
      </c>
    </row>
    <row r="815" spans="1:5">
      <c r="A815">
        <v>814</v>
      </c>
      <c r="B815" s="16" t="s">
        <v>13936</v>
      </c>
      <c r="C815" t="s">
        <v>885</v>
      </c>
      <c r="D815" s="16" t="s">
        <v>14376</v>
      </c>
      <c r="E815" s="16" t="s">
        <v>14345</v>
      </c>
    </row>
    <row r="816" spans="1:5">
      <c r="A816">
        <v>815</v>
      </c>
      <c r="B816" s="16" t="s">
        <v>13937</v>
      </c>
      <c r="C816" t="s">
        <v>1180</v>
      </c>
      <c r="D816" s="16" t="s">
        <v>14524</v>
      </c>
      <c r="E816" s="16" t="s">
        <v>14525</v>
      </c>
    </row>
    <row r="817" spans="1:5">
      <c r="A817">
        <v>816</v>
      </c>
      <c r="B817" s="16" t="s">
        <v>8736</v>
      </c>
      <c r="C817" t="s">
        <v>1181</v>
      </c>
      <c r="D817" s="16" t="s">
        <v>8855</v>
      </c>
      <c r="E817" s="16" t="s">
        <v>8856</v>
      </c>
    </row>
    <row r="818" spans="1:5">
      <c r="A818">
        <v>817</v>
      </c>
      <c r="B818" s="16" t="s">
        <v>1849</v>
      </c>
      <c r="C818" t="s">
        <v>1176</v>
      </c>
      <c r="D818" s="16" t="s">
        <v>8113</v>
      </c>
      <c r="E818" s="16" t="s">
        <v>8114</v>
      </c>
    </row>
    <row r="819" spans="1:5">
      <c r="A819">
        <v>818</v>
      </c>
      <c r="B819" s="16" t="s">
        <v>9375</v>
      </c>
      <c r="C819" t="s">
        <v>1180</v>
      </c>
      <c r="D819" s="16" t="s">
        <v>11995</v>
      </c>
      <c r="E819" s="16" t="s">
        <v>11996</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13455</v>
      </c>
      <c r="C824" t="s">
        <v>1180</v>
      </c>
      <c r="D824" s="16" t="s">
        <v>13533</v>
      </c>
      <c r="E824" s="16" t="s">
        <v>13534</v>
      </c>
    </row>
    <row r="825" spans="1:5">
      <c r="A825">
        <v>824</v>
      </c>
      <c r="B825" s="16" t="s">
        <v>13938</v>
      </c>
      <c r="C825" t="s">
        <v>161</v>
      </c>
      <c r="D825" s="16" t="s">
        <v>14526</v>
      </c>
      <c r="E825" s="16" t="s">
        <v>14345</v>
      </c>
    </row>
    <row r="826" spans="1:5">
      <c r="A826">
        <v>825</v>
      </c>
      <c r="B826" s="16" t="s">
        <v>1644</v>
      </c>
      <c r="C826" t="s">
        <v>881</v>
      </c>
      <c r="D826" s="16" t="s">
        <v>752</v>
      </c>
      <c r="E826" s="16" t="s">
        <v>753</v>
      </c>
    </row>
    <row r="827" spans="1:5">
      <c r="A827">
        <v>826</v>
      </c>
      <c r="B827" s="16" t="s">
        <v>13939</v>
      </c>
      <c r="C827" t="s">
        <v>1181</v>
      </c>
      <c r="D827" s="16" t="s">
        <v>14210</v>
      </c>
      <c r="E827" s="16" t="s">
        <v>14527</v>
      </c>
    </row>
    <row r="828" spans="1:5">
      <c r="A828">
        <v>827</v>
      </c>
      <c r="B828" s="16" t="s">
        <v>13940</v>
      </c>
      <c r="C828" t="s">
        <v>876</v>
      </c>
      <c r="D828" s="16" t="s">
        <v>14215</v>
      </c>
      <c r="E828" s="16" t="s">
        <v>14201</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13941</v>
      </c>
      <c r="C831" t="s">
        <v>1179</v>
      </c>
      <c r="D831" s="16" t="s">
        <v>14246</v>
      </c>
      <c r="E831" s="16" t="s">
        <v>14390</v>
      </c>
    </row>
    <row r="832" spans="1:5">
      <c r="A832">
        <v>831</v>
      </c>
      <c r="B832" s="16" t="s">
        <v>1851</v>
      </c>
      <c r="C832" t="s">
        <v>1176</v>
      </c>
      <c r="D832" s="16" t="s">
        <v>14528</v>
      </c>
      <c r="E832" s="16" t="s">
        <v>14224</v>
      </c>
    </row>
    <row r="833" spans="1:5">
      <c r="A833">
        <v>832</v>
      </c>
      <c r="B833" s="16" t="s">
        <v>13942</v>
      </c>
      <c r="C833" t="s">
        <v>876</v>
      </c>
      <c r="D833" s="16" t="s">
        <v>14529</v>
      </c>
      <c r="E833" s="16" t="s">
        <v>14501</v>
      </c>
    </row>
    <row r="834" spans="1:5">
      <c r="A834">
        <v>833</v>
      </c>
      <c r="B834" s="16" t="s">
        <v>13943</v>
      </c>
      <c r="C834" t="s">
        <v>1181</v>
      </c>
      <c r="D834" s="16" t="s">
        <v>14530</v>
      </c>
      <c r="E834" s="16" t="s">
        <v>14531</v>
      </c>
    </row>
    <row r="835" spans="1:5">
      <c r="A835">
        <v>834</v>
      </c>
      <c r="B835" s="16" t="s">
        <v>13944</v>
      </c>
      <c r="C835" t="s">
        <v>882</v>
      </c>
      <c r="D835" s="16" t="s">
        <v>14532</v>
      </c>
      <c r="E835" s="16" t="s">
        <v>14214</v>
      </c>
    </row>
    <row r="836" spans="1:5">
      <c r="A836">
        <v>835</v>
      </c>
      <c r="B836" s="16" t="s">
        <v>13945</v>
      </c>
      <c r="C836" t="s">
        <v>882</v>
      </c>
      <c r="D836" s="16" t="s">
        <v>14198</v>
      </c>
      <c r="E836" s="16" t="s">
        <v>14212</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7490</v>
      </c>
      <c r="C844" t="s">
        <v>876</v>
      </c>
      <c r="D844" s="16" t="s">
        <v>8109</v>
      </c>
      <c r="E844" s="16" t="s">
        <v>8110</v>
      </c>
    </row>
    <row r="845" spans="1:5">
      <c r="A845">
        <v>846</v>
      </c>
      <c r="B845" s="16" t="s">
        <v>7490</v>
      </c>
      <c r="C845" t="s">
        <v>876</v>
      </c>
      <c r="D845" s="16" t="s">
        <v>8109</v>
      </c>
      <c r="E845" s="16" t="s">
        <v>8110</v>
      </c>
    </row>
    <row r="846" spans="1:5">
      <c r="A846">
        <v>847</v>
      </c>
      <c r="B846" s="16" t="s">
        <v>7501</v>
      </c>
      <c r="C846" t="s">
        <v>1210</v>
      </c>
      <c r="D846" s="16" t="s">
        <v>8074</v>
      </c>
      <c r="E846" s="16" t="s">
        <v>8075</v>
      </c>
    </row>
    <row r="847" spans="1:5">
      <c r="A847">
        <v>848</v>
      </c>
      <c r="B847" s="16" t="s">
        <v>7807</v>
      </c>
      <c r="C847" t="s">
        <v>13659</v>
      </c>
      <c r="D847" s="16" t="s">
        <v>8006</v>
      </c>
      <c r="E847" s="16" t="s">
        <v>8007</v>
      </c>
    </row>
    <row r="848" spans="1:5">
      <c r="A848">
        <v>849</v>
      </c>
      <c r="B848" s="16" t="s">
        <v>8363</v>
      </c>
      <c r="C848" t="s">
        <v>1179</v>
      </c>
      <c r="D848" s="16" t="s">
        <v>8392</v>
      </c>
      <c r="E848" s="16" t="s">
        <v>8393</v>
      </c>
    </row>
    <row r="849" spans="1:5">
      <c r="A849">
        <v>850</v>
      </c>
      <c r="B849" s="16" t="s">
        <v>8342</v>
      </c>
      <c r="C849" t="s">
        <v>1176</v>
      </c>
      <c r="D849" s="16" t="s">
        <v>8374</v>
      </c>
      <c r="E849" s="16" t="s">
        <v>8375</v>
      </c>
    </row>
    <row r="850" spans="1:5">
      <c r="A850">
        <v>851</v>
      </c>
      <c r="B850" s="16" t="s">
        <v>11900</v>
      </c>
      <c r="C850" t="s">
        <v>1176</v>
      </c>
      <c r="D850" s="16" t="s">
        <v>12007</v>
      </c>
      <c r="E850" s="16" t="s">
        <v>12008</v>
      </c>
    </row>
    <row r="851" spans="1:5">
      <c r="A851">
        <v>852</v>
      </c>
      <c r="B851" s="16" t="s">
        <v>7005</v>
      </c>
      <c r="C851" t="s">
        <v>1176</v>
      </c>
      <c r="D851" s="16" t="s">
        <v>7142</v>
      </c>
      <c r="E851" s="16" t="s">
        <v>7143</v>
      </c>
    </row>
    <row r="852" spans="1:5">
      <c r="A852">
        <v>853</v>
      </c>
      <c r="B852" s="16" t="s">
        <v>12675</v>
      </c>
      <c r="C852" t="s">
        <v>1176</v>
      </c>
      <c r="D852" s="16" t="s">
        <v>12708</v>
      </c>
      <c r="E852" s="16" t="s">
        <v>12709</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workbookViewId="0">
      <selection activeCell="C12" sqref="C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20196</v>
      </c>
      <c r="C1" s="337" t="s">
        <v>20216</v>
      </c>
      <c r="D1" s="337" t="s">
        <v>20261</v>
      </c>
      <c r="E1" s="337" t="s">
        <v>20221</v>
      </c>
      <c r="F1" s="337" t="s">
        <v>20223</v>
      </c>
      <c r="G1" s="337" t="s">
        <v>20197</v>
      </c>
      <c r="H1" s="338" t="s">
        <v>20260</v>
      </c>
      <c r="I1" s="337" t="s">
        <v>20198</v>
      </c>
      <c r="J1" s="337" t="s">
        <v>20199</v>
      </c>
      <c r="R1" s="16" t="s">
        <v>20255</v>
      </c>
      <c r="S1" s="16" t="s">
        <v>20256</v>
      </c>
      <c r="T1" s="16" t="s">
        <v>20259</v>
      </c>
    </row>
    <row r="2" spans="2:28">
      <c r="B2" s="59" t="s">
        <v>20218</v>
      </c>
      <c r="C2" s="59">
        <f>300+135</f>
        <v>435</v>
      </c>
      <c r="D2" s="59">
        <f>V14</f>
        <v>650</v>
      </c>
      <c r="E2" s="59">
        <f>SUMIF(G16:G100,"SH SAT",C16:C100)</f>
        <v>171</v>
      </c>
      <c r="F2" s="59">
        <f>D2+E2</f>
        <v>821</v>
      </c>
      <c r="G2" s="484">
        <f>COUNTIFS(VODANET!J5:J2074,"ACEITO",VODANET!L5:L2074,"SH SAT")</f>
        <v>383</v>
      </c>
      <c r="H2" s="59">
        <f>F2-G2</f>
        <v>438</v>
      </c>
      <c r="I2" s="59">
        <f>H2-C2</f>
        <v>3</v>
      </c>
      <c r="J2" s="59">
        <v>0</v>
      </c>
      <c r="L2">
        <v>2581</v>
      </c>
      <c r="M2">
        <f>L2-1927</f>
        <v>654</v>
      </c>
      <c r="O2" s="16" t="s">
        <v>20251</v>
      </c>
      <c r="Q2">
        <f>M14+V14</f>
        <v>2845</v>
      </c>
      <c r="R2" s="16">
        <f>Q2-Q6</f>
        <v>876</v>
      </c>
      <c r="S2" s="16">
        <f>R2-C9-C2</f>
        <v>68</v>
      </c>
      <c r="T2">
        <f>S2-J2-J9</f>
        <v>68</v>
      </c>
    </row>
    <row r="3" spans="2:28">
      <c r="B3" s="59" t="s">
        <v>20217</v>
      </c>
      <c r="C3" s="59">
        <f>75+200</f>
        <v>275</v>
      </c>
      <c r="D3" s="59">
        <f>Z14</f>
        <v>460</v>
      </c>
      <c r="E3" s="59">
        <f>SUMIF(G16:G100,"SH SAT",E16:E100)</f>
        <v>237</v>
      </c>
      <c r="F3" s="59">
        <f>D3+E3</f>
        <v>697</v>
      </c>
      <c r="G3" s="484"/>
      <c r="H3" s="59">
        <f>F3-G2</f>
        <v>314</v>
      </c>
      <c r="I3" s="59">
        <f>(H3-C3)-J3</f>
        <v>32</v>
      </c>
      <c r="J3" s="59">
        <v>7</v>
      </c>
      <c r="L3">
        <v>91</v>
      </c>
      <c r="M3">
        <f>C2+C9</f>
        <v>808</v>
      </c>
      <c r="O3" s="16" t="s">
        <v>20250</v>
      </c>
      <c r="Q3">
        <f>O14+X14</f>
        <v>3056</v>
      </c>
      <c r="R3" s="16">
        <f>Q3-Q6</f>
        <v>1087</v>
      </c>
      <c r="S3" s="16">
        <f>R3-C11-C4</f>
        <v>345</v>
      </c>
      <c r="T3">
        <f>S3-J4-J11-M7</f>
        <v>282</v>
      </c>
    </row>
    <row r="4" spans="2:28">
      <c r="B4" s="59" t="s">
        <v>20222</v>
      </c>
      <c r="C4" s="59">
        <f>75+360</f>
        <v>435</v>
      </c>
      <c r="D4" s="59">
        <f>X14</f>
        <v>540</v>
      </c>
      <c r="E4" s="59">
        <f>SUMIF(G16:G100,"SH SAT",D16:D100)</f>
        <v>288</v>
      </c>
      <c r="F4" s="59">
        <f>D4+E4</f>
        <v>828</v>
      </c>
      <c r="G4" s="484"/>
      <c r="H4" s="59">
        <f>F4-G2</f>
        <v>445</v>
      </c>
      <c r="I4" s="59">
        <f>(H4-C4)-J4</f>
        <v>-3</v>
      </c>
      <c r="J4" s="59">
        <v>13</v>
      </c>
      <c r="M4">
        <f>M2-M3</f>
        <v>-154</v>
      </c>
      <c r="O4" s="16" t="s">
        <v>20252</v>
      </c>
      <c r="Q4">
        <f>Q14+Z14</f>
        <v>2594</v>
      </c>
      <c r="R4" s="16">
        <f>Q4-Q6</f>
        <v>625</v>
      </c>
      <c r="S4" s="16">
        <f>R4-C3-C10</f>
        <v>147</v>
      </c>
      <c r="T4">
        <f>S4-J3-J10-M8</f>
        <v>109</v>
      </c>
    </row>
    <row r="5" spans="2:28">
      <c r="B5" s="59" t="s">
        <v>20219</v>
      </c>
      <c r="C5" s="59">
        <v>147</v>
      </c>
      <c r="D5" s="59">
        <f>AB14</f>
        <v>180</v>
      </c>
      <c r="E5" s="59">
        <f>SUMIF(G16:G100,"SH SAT",F16:F100)</f>
        <v>344</v>
      </c>
      <c r="F5" s="59">
        <f>D5+E5</f>
        <v>524</v>
      </c>
      <c r="G5" s="484"/>
      <c r="H5" s="59">
        <f>F5-G2</f>
        <v>141</v>
      </c>
      <c r="I5" s="59">
        <f>H5-C5</f>
        <v>-6</v>
      </c>
      <c r="J5" s="59">
        <v>0</v>
      </c>
      <c r="O5" s="16" t="s">
        <v>20253</v>
      </c>
      <c r="Q5">
        <f>S14+AB14</f>
        <v>2450</v>
      </c>
      <c r="R5" s="16">
        <f>Q5-Q6</f>
        <v>481</v>
      </c>
      <c r="S5" s="16">
        <f>R5-C12-C5</f>
        <v>-94</v>
      </c>
      <c r="T5">
        <f>S5-J5-J12</f>
        <v>-94</v>
      </c>
    </row>
    <row r="6" spans="2:28" ht="15.75" thickBot="1">
      <c r="B6" s="16"/>
      <c r="D6" s="16"/>
      <c r="E6" s="16"/>
      <c r="F6" s="16"/>
      <c r="G6" s="16"/>
      <c r="H6" s="16"/>
      <c r="O6" s="16" t="s">
        <v>20254</v>
      </c>
      <c r="Q6">
        <f>Mensal!C3</f>
        <v>1969</v>
      </c>
    </row>
    <row r="7" spans="2:28" ht="30.75" customHeight="1" thickBot="1">
      <c r="B7" s="16"/>
      <c r="D7" s="16"/>
      <c r="E7" s="16"/>
      <c r="F7" s="16"/>
      <c r="G7" s="16"/>
      <c r="H7" s="16"/>
      <c r="L7" s="343" t="s">
        <v>20228</v>
      </c>
      <c r="M7" s="345">
        <v>30</v>
      </c>
    </row>
    <row r="8" spans="2:28" ht="31.5" customHeight="1" thickBot="1">
      <c r="B8" s="337" t="s">
        <v>20200</v>
      </c>
      <c r="C8" s="337" t="s">
        <v>20216</v>
      </c>
      <c r="D8" s="337" t="s">
        <v>20261</v>
      </c>
      <c r="E8" s="337" t="s">
        <v>20201</v>
      </c>
      <c r="F8" s="337" t="s">
        <v>20223</v>
      </c>
      <c r="G8" s="337" t="s">
        <v>20197</v>
      </c>
      <c r="H8" s="338" t="s">
        <v>20260</v>
      </c>
      <c r="I8" s="337" t="s">
        <v>20198</v>
      </c>
      <c r="J8" s="337" t="s">
        <v>20199</v>
      </c>
      <c r="L8" s="344" t="s">
        <v>20229</v>
      </c>
      <c r="M8" s="346">
        <v>24</v>
      </c>
    </row>
    <row r="9" spans="2:28">
      <c r="B9" s="59" t="s">
        <v>20220</v>
      </c>
      <c r="C9" s="59">
        <v>373</v>
      </c>
      <c r="D9" s="59">
        <f>M14</f>
        <v>2195</v>
      </c>
      <c r="E9" s="59">
        <f>C14</f>
        <v>393</v>
      </c>
      <c r="F9" s="59">
        <f>D9-E9</f>
        <v>1802</v>
      </c>
      <c r="G9" s="484">
        <f>COUNTIFS(VODANET!J5:J2074,"ACEITO",VODANET!L5:L2074,"LIDER")</f>
        <v>1428</v>
      </c>
      <c r="H9" s="59">
        <f>F9-G9</f>
        <v>374</v>
      </c>
      <c r="I9" s="59">
        <f>H9-C9</f>
        <v>1</v>
      </c>
      <c r="J9" s="59">
        <v>0</v>
      </c>
      <c r="L9" s="16"/>
    </row>
    <row r="10" spans="2:28">
      <c r="B10" s="59" t="s">
        <v>20202</v>
      </c>
      <c r="C10" s="59">
        <v>203</v>
      </c>
      <c r="D10" s="59">
        <f>Q14</f>
        <v>2134</v>
      </c>
      <c r="E10" s="59">
        <f>E14</f>
        <v>448</v>
      </c>
      <c r="F10" s="59">
        <f>D10-E10</f>
        <v>1686</v>
      </c>
      <c r="G10" s="484"/>
      <c r="H10" s="59">
        <f>F10-G9</f>
        <v>258</v>
      </c>
      <c r="I10" s="59">
        <f>(H10-C10)-J10-M8</f>
        <v>24</v>
      </c>
      <c r="J10" s="59">
        <v>7</v>
      </c>
    </row>
    <row r="11" spans="2:28">
      <c r="B11" s="59" t="s">
        <v>20222</v>
      </c>
      <c r="C11" s="59">
        <v>307</v>
      </c>
      <c r="D11" s="59">
        <f>O14</f>
        <v>2516</v>
      </c>
      <c r="E11" s="59">
        <f>D14</f>
        <v>615</v>
      </c>
      <c r="F11" s="59">
        <f>D11-E11</f>
        <v>1901</v>
      </c>
      <c r="G11" s="484"/>
      <c r="H11" s="59">
        <f>F11-G9</f>
        <v>473</v>
      </c>
      <c r="I11" s="59">
        <f>(H11-C11)-J11-M7</f>
        <v>116</v>
      </c>
      <c r="J11" s="59">
        <v>20</v>
      </c>
    </row>
    <row r="12" spans="2:28">
      <c r="B12" s="59" t="s">
        <v>20219</v>
      </c>
      <c r="C12" s="59">
        <v>428</v>
      </c>
      <c r="D12" s="59">
        <f>S14</f>
        <v>2270</v>
      </c>
      <c r="E12" s="59">
        <f>F14</f>
        <v>536</v>
      </c>
      <c r="F12" s="59">
        <f>D12-E12</f>
        <v>1734</v>
      </c>
      <c r="G12" s="484"/>
      <c r="H12" s="59">
        <f>F12-G9</f>
        <v>306</v>
      </c>
      <c r="I12" s="59">
        <f>H12-C12</f>
        <v>-122</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20227</v>
      </c>
      <c r="V14" s="333">
        <f>SUM(V16:V49)</f>
        <v>650</v>
      </c>
      <c r="W14" s="329"/>
      <c r="X14" s="334">
        <f>SUM(X16:X49)</f>
        <v>540</v>
      </c>
      <c r="Y14" s="329"/>
      <c r="Z14" s="334">
        <f>SUM(Z16:Z49)</f>
        <v>460</v>
      </c>
      <c r="AA14" s="329"/>
      <c r="AB14" s="335">
        <f>SUM(AB16:AB49)</f>
        <v>180</v>
      </c>
    </row>
    <row r="15" spans="2:28" ht="30.75" thickBot="1">
      <c r="B15" s="339" t="s">
        <v>20203</v>
      </c>
      <c r="C15" s="339" t="s">
        <v>20204</v>
      </c>
      <c r="D15" s="339" t="s">
        <v>15400</v>
      </c>
      <c r="E15" s="339" t="s">
        <v>20205</v>
      </c>
      <c r="F15" s="339" t="s">
        <v>20206</v>
      </c>
      <c r="G15" s="337" t="s">
        <v>677</v>
      </c>
      <c r="H15" s="337" t="s">
        <v>1</v>
      </c>
      <c r="I15" s="337" t="s">
        <v>4151</v>
      </c>
      <c r="L15" s="336" t="s">
        <v>20226</v>
      </c>
      <c r="M15" s="330" t="s">
        <v>20204</v>
      </c>
      <c r="N15" s="331" t="s">
        <v>20226</v>
      </c>
      <c r="O15" s="331" t="s">
        <v>15400</v>
      </c>
      <c r="P15" s="331" t="s">
        <v>20226</v>
      </c>
      <c r="Q15" s="331" t="s">
        <v>20225</v>
      </c>
      <c r="R15" s="331" t="s">
        <v>20226</v>
      </c>
      <c r="S15" s="332" t="s">
        <v>20206</v>
      </c>
      <c r="U15" s="336" t="s">
        <v>20226</v>
      </c>
      <c r="V15" s="330" t="s">
        <v>20204</v>
      </c>
      <c r="W15" s="331" t="s">
        <v>20226</v>
      </c>
      <c r="X15" s="331" t="s">
        <v>15400</v>
      </c>
      <c r="Y15" s="331" t="s">
        <v>20226</v>
      </c>
      <c r="Z15" s="331" t="s">
        <v>20225</v>
      </c>
      <c r="AA15" s="331" t="s">
        <v>20226</v>
      </c>
      <c r="AB15" s="332" t="s">
        <v>20206</v>
      </c>
    </row>
    <row r="16" spans="2:28">
      <c r="B16" s="59" t="s">
        <v>20207</v>
      </c>
      <c r="C16" s="59">
        <v>118</v>
      </c>
      <c r="D16" s="59">
        <f>118+25+10</f>
        <v>153</v>
      </c>
      <c r="E16" s="59">
        <f>118-50</f>
        <v>68</v>
      </c>
      <c r="F16" s="59">
        <v>118</v>
      </c>
      <c r="G16" s="59" t="s">
        <v>613</v>
      </c>
      <c r="H16" s="59" t="s">
        <v>1540</v>
      </c>
      <c r="I16" s="59" t="s">
        <v>20224</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20197</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20197</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20197</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20197</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20197</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20197</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20197</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20197</v>
      </c>
      <c r="J24" s="16" t="s">
        <v>4085</v>
      </c>
      <c r="P24" s="324">
        <v>41043</v>
      </c>
      <c r="Q24" s="325">
        <v>30</v>
      </c>
      <c r="R24" s="326"/>
      <c r="S24" s="326"/>
    </row>
    <row r="25" spans="2:26">
      <c r="B25" s="261">
        <v>41207</v>
      </c>
      <c r="C25" s="59">
        <v>0</v>
      </c>
      <c r="D25" s="59">
        <v>4</v>
      </c>
      <c r="E25" s="59">
        <v>4</v>
      </c>
      <c r="F25" s="59">
        <v>4</v>
      </c>
      <c r="G25" s="59" t="s">
        <v>613</v>
      </c>
      <c r="H25" s="59" t="s">
        <v>4149</v>
      </c>
      <c r="I25" s="59" t="s">
        <v>20197</v>
      </c>
      <c r="J25" s="16" t="s">
        <v>4085</v>
      </c>
      <c r="P25" s="324">
        <v>41095</v>
      </c>
      <c r="Q25" s="325">
        <v>30</v>
      </c>
      <c r="R25" s="326"/>
      <c r="S25" s="326"/>
    </row>
    <row r="26" spans="2:26">
      <c r="B26" s="261">
        <v>41225</v>
      </c>
      <c r="C26" s="59">
        <v>2</v>
      </c>
      <c r="D26" s="59">
        <v>2</v>
      </c>
      <c r="E26" s="59">
        <v>2</v>
      </c>
      <c r="F26" s="59">
        <v>2</v>
      </c>
      <c r="G26" s="59" t="s">
        <v>613</v>
      </c>
      <c r="H26" s="59" t="s">
        <v>4150</v>
      </c>
      <c r="I26" s="59" t="s">
        <v>20197</v>
      </c>
      <c r="J26" s="16" t="s">
        <v>4085</v>
      </c>
      <c r="P26" s="324">
        <v>41102</v>
      </c>
      <c r="Q26" s="325">
        <v>600</v>
      </c>
      <c r="R26" s="326"/>
      <c r="S26" s="326"/>
    </row>
    <row r="27" spans="2:26">
      <c r="B27" s="261">
        <v>41232</v>
      </c>
      <c r="C27" s="59">
        <v>5</v>
      </c>
      <c r="D27" s="59">
        <v>5</v>
      </c>
      <c r="E27" s="59">
        <v>5</v>
      </c>
      <c r="F27" s="59">
        <v>5</v>
      </c>
      <c r="G27" s="59" t="s">
        <v>613</v>
      </c>
      <c r="H27" s="59" t="s">
        <v>1540</v>
      </c>
      <c r="I27" s="59" t="s">
        <v>20197</v>
      </c>
      <c r="J27" s="16" t="s">
        <v>4085</v>
      </c>
      <c r="P27" s="324">
        <v>41116</v>
      </c>
      <c r="Q27" s="325">
        <v>1</v>
      </c>
      <c r="R27" s="326"/>
      <c r="S27" s="326"/>
    </row>
    <row r="28" spans="2:26">
      <c r="B28" s="261">
        <v>41236</v>
      </c>
      <c r="C28" s="59">
        <v>2</v>
      </c>
      <c r="D28" s="59">
        <v>2</v>
      </c>
      <c r="E28" s="59">
        <v>2</v>
      </c>
      <c r="F28" s="59">
        <v>2</v>
      </c>
      <c r="G28" s="59" t="s">
        <v>613</v>
      </c>
      <c r="H28" s="59" t="s">
        <v>4149</v>
      </c>
      <c r="I28" s="59" t="s">
        <v>20197</v>
      </c>
      <c r="J28" s="16" t="s">
        <v>4085</v>
      </c>
      <c r="P28" s="324">
        <v>41179</v>
      </c>
      <c r="Q28" s="325">
        <v>310</v>
      </c>
      <c r="R28" s="326"/>
      <c r="S28" s="326"/>
    </row>
    <row r="29" spans="2:26">
      <c r="B29" s="261">
        <v>41249</v>
      </c>
      <c r="C29" s="59">
        <v>40</v>
      </c>
      <c r="D29" s="59">
        <v>40</v>
      </c>
      <c r="E29" s="59">
        <v>40</v>
      </c>
      <c r="F29" s="59">
        <v>40</v>
      </c>
      <c r="G29" s="59" t="s">
        <v>14050</v>
      </c>
      <c r="H29" s="59" t="s">
        <v>4149</v>
      </c>
      <c r="I29" s="59" t="s">
        <v>20208</v>
      </c>
      <c r="J29" s="16" t="s">
        <v>4085</v>
      </c>
      <c r="P29" s="324">
        <v>41282</v>
      </c>
      <c r="Q29" s="325">
        <v>260</v>
      </c>
      <c r="R29" s="326"/>
      <c r="S29" s="326"/>
    </row>
    <row r="30" spans="2:26">
      <c r="B30" s="261">
        <v>41281</v>
      </c>
      <c r="C30" s="59">
        <v>1</v>
      </c>
      <c r="D30" s="59">
        <v>0</v>
      </c>
      <c r="E30" s="59">
        <v>0</v>
      </c>
      <c r="F30" s="59">
        <v>0</v>
      </c>
      <c r="G30" s="59" t="s">
        <v>613</v>
      </c>
      <c r="H30" s="59" t="s">
        <v>1540</v>
      </c>
      <c r="I30" s="59" t="s">
        <v>12720</v>
      </c>
      <c r="J30" s="16" t="s">
        <v>4085</v>
      </c>
      <c r="P30" s="324">
        <v>41369</v>
      </c>
      <c r="Q30" s="325">
        <v>400</v>
      </c>
      <c r="R30" s="326"/>
      <c r="S30" s="326"/>
    </row>
    <row r="31" spans="2:26">
      <c r="B31" s="261">
        <v>41288</v>
      </c>
      <c r="C31" s="59">
        <v>20</v>
      </c>
      <c r="D31" s="59">
        <v>24</v>
      </c>
      <c r="E31" s="59">
        <v>24</v>
      </c>
      <c r="F31" s="59">
        <v>20</v>
      </c>
      <c r="G31" s="59" t="s">
        <v>14050</v>
      </c>
      <c r="H31" s="59" t="s">
        <v>1540</v>
      </c>
      <c r="I31" s="59" t="s">
        <v>20208</v>
      </c>
      <c r="J31" s="16" t="s">
        <v>4085</v>
      </c>
      <c r="P31" s="324">
        <v>41479</v>
      </c>
      <c r="Q31" s="325">
        <v>171</v>
      </c>
    </row>
    <row r="32" spans="2:26">
      <c r="B32" s="261">
        <v>41379</v>
      </c>
      <c r="C32" s="59">
        <v>0</v>
      </c>
      <c r="D32" s="59">
        <v>0</v>
      </c>
      <c r="E32" s="59">
        <v>0</v>
      </c>
      <c r="F32" s="59">
        <v>60</v>
      </c>
      <c r="G32" s="59" t="s">
        <v>14050</v>
      </c>
      <c r="H32" s="59" t="s">
        <v>20210</v>
      </c>
      <c r="I32" s="59" t="s">
        <v>20208</v>
      </c>
      <c r="J32" s="16" t="s">
        <v>4085</v>
      </c>
      <c r="P32" s="324">
        <v>41505</v>
      </c>
      <c r="Q32" s="325">
        <v>1</v>
      </c>
    </row>
    <row r="33" spans="2:10">
      <c r="B33" s="261">
        <v>41409</v>
      </c>
      <c r="C33" s="59">
        <v>5</v>
      </c>
      <c r="D33" s="59">
        <v>5</v>
      </c>
      <c r="E33" s="59">
        <v>5</v>
      </c>
      <c r="F33" s="59">
        <v>5</v>
      </c>
      <c r="G33" s="59" t="s">
        <v>613</v>
      </c>
      <c r="H33" s="59" t="s">
        <v>4150</v>
      </c>
      <c r="I33" s="59" t="s">
        <v>12720</v>
      </c>
      <c r="J33" s="16" t="s">
        <v>4085</v>
      </c>
    </row>
    <row r="34" spans="2:10">
      <c r="B34" s="261">
        <v>41296</v>
      </c>
      <c r="C34" s="59">
        <v>2</v>
      </c>
      <c r="D34" s="59">
        <v>2</v>
      </c>
      <c r="E34" s="59">
        <v>2</v>
      </c>
      <c r="F34" s="59">
        <v>2</v>
      </c>
      <c r="G34" s="59" t="s">
        <v>613</v>
      </c>
      <c r="H34" s="59" t="s">
        <v>20210</v>
      </c>
      <c r="I34" s="59" t="s">
        <v>12720</v>
      </c>
      <c r="J34" s="16" t="s">
        <v>4085</v>
      </c>
    </row>
    <row r="35" spans="2:10">
      <c r="B35" s="261">
        <v>41297</v>
      </c>
      <c r="C35" s="59">
        <v>60</v>
      </c>
      <c r="D35" s="59">
        <v>60</v>
      </c>
      <c r="E35" s="59">
        <v>60</v>
      </c>
      <c r="F35" s="59">
        <v>60</v>
      </c>
      <c r="G35" s="59" t="s">
        <v>14050</v>
      </c>
      <c r="H35" s="59" t="s">
        <v>1540</v>
      </c>
      <c r="I35" s="59" t="s">
        <v>20208</v>
      </c>
      <c r="J35" s="16" t="s">
        <v>4085</v>
      </c>
    </row>
    <row r="36" spans="2:10">
      <c r="B36" s="261">
        <v>41324</v>
      </c>
      <c r="C36" s="59">
        <v>3</v>
      </c>
      <c r="D36" s="59">
        <v>3</v>
      </c>
      <c r="E36" s="59">
        <v>3</v>
      </c>
      <c r="F36" s="59">
        <v>3</v>
      </c>
      <c r="G36" s="59" t="s">
        <v>613</v>
      </c>
      <c r="H36" s="59" t="s">
        <v>4150</v>
      </c>
      <c r="I36" s="59" t="s">
        <v>20209</v>
      </c>
      <c r="J36" s="16" t="s">
        <v>4085</v>
      </c>
    </row>
    <row r="37" spans="2:10">
      <c r="B37" s="261">
        <v>41327</v>
      </c>
      <c r="C37" s="59">
        <v>20</v>
      </c>
      <c r="D37" s="59">
        <v>20</v>
      </c>
      <c r="E37" s="59">
        <v>0</v>
      </c>
      <c r="F37" s="59">
        <v>20</v>
      </c>
      <c r="G37" s="59" t="s">
        <v>14050</v>
      </c>
      <c r="H37" s="59" t="s">
        <v>1540</v>
      </c>
      <c r="I37" s="59" t="s">
        <v>20208</v>
      </c>
      <c r="J37" s="16" t="s">
        <v>4085</v>
      </c>
    </row>
    <row r="38" spans="2:10">
      <c r="B38" s="261">
        <v>41331</v>
      </c>
      <c r="C38" s="59">
        <v>0</v>
      </c>
      <c r="D38" s="59">
        <v>4</v>
      </c>
      <c r="E38" s="59">
        <v>0</v>
      </c>
      <c r="F38" s="59">
        <v>0</v>
      </c>
      <c r="G38" s="59" t="s">
        <v>613</v>
      </c>
      <c r="H38" s="59" t="s">
        <v>20210</v>
      </c>
      <c r="I38" s="59" t="s">
        <v>20211</v>
      </c>
      <c r="J38" s="16" t="s">
        <v>4085</v>
      </c>
    </row>
    <row r="39" spans="2:10">
      <c r="B39" s="261">
        <v>41344</v>
      </c>
      <c r="C39" s="59">
        <v>3</v>
      </c>
      <c r="D39" s="59">
        <v>3</v>
      </c>
      <c r="E39" s="59">
        <v>3</v>
      </c>
      <c r="F39" s="59">
        <v>3</v>
      </c>
      <c r="G39" s="59" t="s">
        <v>613</v>
      </c>
      <c r="H39" s="59" t="s">
        <v>20210</v>
      </c>
      <c r="I39" s="59" t="s">
        <v>12720</v>
      </c>
      <c r="J39" s="16" t="s">
        <v>4085</v>
      </c>
    </row>
    <row r="40" spans="2:10">
      <c r="B40" s="261">
        <v>41346</v>
      </c>
      <c r="C40" s="59">
        <v>16</v>
      </c>
      <c r="D40" s="59">
        <v>16</v>
      </c>
      <c r="E40" s="59">
        <v>0</v>
      </c>
      <c r="F40" s="59">
        <v>16</v>
      </c>
      <c r="G40" s="59" t="s">
        <v>14050</v>
      </c>
      <c r="H40" s="59" t="s">
        <v>1540</v>
      </c>
      <c r="I40" s="59" t="s">
        <v>20208</v>
      </c>
      <c r="J40" s="16" t="s">
        <v>4085</v>
      </c>
    </row>
    <row r="41" spans="2:10">
      <c r="B41" s="261">
        <v>41351</v>
      </c>
      <c r="C41" s="59">
        <v>2</v>
      </c>
      <c r="D41" s="59">
        <v>7</v>
      </c>
      <c r="E41" s="59">
        <v>0</v>
      </c>
      <c r="F41" s="59">
        <v>2</v>
      </c>
      <c r="G41" s="59" t="s">
        <v>613</v>
      </c>
      <c r="H41" s="59" t="s">
        <v>20210</v>
      </c>
      <c r="I41" s="59" t="s">
        <v>20212</v>
      </c>
      <c r="J41" s="16" t="s">
        <v>4085</v>
      </c>
    </row>
    <row r="42" spans="2:10">
      <c r="B42" s="261">
        <v>41352</v>
      </c>
      <c r="C42" s="59">
        <v>0</v>
      </c>
      <c r="D42" s="59">
        <v>5</v>
      </c>
      <c r="E42" s="59">
        <v>0</v>
      </c>
      <c r="F42" s="59">
        <v>0</v>
      </c>
      <c r="G42" s="59" t="s">
        <v>613</v>
      </c>
      <c r="H42" s="59" t="s">
        <v>4149</v>
      </c>
      <c r="I42" s="59" t="s">
        <v>20211</v>
      </c>
      <c r="J42" s="16" t="s">
        <v>4085</v>
      </c>
    </row>
    <row r="43" spans="2:10">
      <c r="B43" s="261">
        <v>41368</v>
      </c>
      <c r="C43" s="59">
        <v>15</v>
      </c>
      <c r="D43" s="59">
        <v>15</v>
      </c>
      <c r="E43" s="59">
        <v>0</v>
      </c>
      <c r="F43" s="59">
        <v>15</v>
      </c>
      <c r="G43" s="59" t="s">
        <v>14050</v>
      </c>
      <c r="H43" s="59" t="s">
        <v>1540</v>
      </c>
      <c r="I43" s="59" t="s">
        <v>20208</v>
      </c>
      <c r="J43" s="16" t="s">
        <v>4085</v>
      </c>
    </row>
    <row r="44" spans="2:10">
      <c r="B44" s="261">
        <v>41396</v>
      </c>
      <c r="C44" s="59">
        <v>3</v>
      </c>
      <c r="D44" s="59">
        <v>0</v>
      </c>
      <c r="E44" s="59">
        <v>0</v>
      </c>
      <c r="F44" s="59">
        <v>0</v>
      </c>
      <c r="G44" s="59" t="s">
        <v>613</v>
      </c>
      <c r="H44" s="59" t="s">
        <v>4150</v>
      </c>
      <c r="I44" s="59" t="s">
        <v>20213</v>
      </c>
      <c r="J44" s="16" t="s">
        <v>4085</v>
      </c>
    </row>
    <row r="45" spans="2:10">
      <c r="B45" s="261">
        <v>41402</v>
      </c>
      <c r="C45" s="59">
        <v>15</v>
      </c>
      <c r="D45" s="59">
        <v>15</v>
      </c>
      <c r="E45" s="59">
        <v>15</v>
      </c>
      <c r="F45" s="59">
        <v>0</v>
      </c>
      <c r="G45" s="59" t="s">
        <v>613</v>
      </c>
      <c r="H45" s="59" t="s">
        <v>4150</v>
      </c>
      <c r="I45" s="59" t="s">
        <v>20209</v>
      </c>
      <c r="J45" s="16" t="s">
        <v>4085</v>
      </c>
    </row>
    <row r="46" spans="2:10">
      <c r="B46" s="261">
        <v>41422</v>
      </c>
      <c r="C46" s="59">
        <v>0</v>
      </c>
      <c r="D46" s="59">
        <v>5</v>
      </c>
      <c r="E46" s="59">
        <v>3</v>
      </c>
      <c r="F46" s="59">
        <v>0</v>
      </c>
      <c r="G46" s="59" t="s">
        <v>613</v>
      </c>
      <c r="H46" s="59" t="s">
        <v>20210</v>
      </c>
      <c r="I46" s="59" t="s">
        <v>20211</v>
      </c>
      <c r="J46" s="16" t="s">
        <v>4085</v>
      </c>
    </row>
    <row r="47" spans="2:10">
      <c r="B47" s="261">
        <v>41435</v>
      </c>
      <c r="C47" s="59">
        <v>0</v>
      </c>
      <c r="D47" s="59">
        <v>113</v>
      </c>
      <c r="E47" s="59">
        <v>113</v>
      </c>
      <c r="F47" s="59">
        <v>113</v>
      </c>
      <c r="G47" s="59" t="s">
        <v>14050</v>
      </c>
      <c r="H47" s="59" t="s">
        <v>20210</v>
      </c>
      <c r="I47" s="59" t="s">
        <v>20208</v>
      </c>
      <c r="J47" s="16" t="s">
        <v>4085</v>
      </c>
    </row>
    <row r="48" spans="2:10">
      <c r="B48" s="261">
        <v>41436</v>
      </c>
      <c r="C48" s="59">
        <v>20</v>
      </c>
      <c r="D48" s="59">
        <v>20</v>
      </c>
      <c r="E48" s="59">
        <v>0</v>
      </c>
      <c r="F48" s="59">
        <v>0</v>
      </c>
      <c r="G48" s="59" t="s">
        <v>613</v>
      </c>
      <c r="H48" s="59" t="s">
        <v>4150</v>
      </c>
      <c r="I48" s="59" t="s">
        <v>20214</v>
      </c>
      <c r="J48" s="16" t="s">
        <v>4085</v>
      </c>
    </row>
    <row r="49" spans="2:10">
      <c r="B49" s="261">
        <v>41437</v>
      </c>
      <c r="C49" s="59">
        <v>0</v>
      </c>
      <c r="D49" s="59">
        <v>5</v>
      </c>
      <c r="E49" s="59">
        <v>0</v>
      </c>
      <c r="F49" s="59">
        <v>0</v>
      </c>
      <c r="G49" s="59" t="s">
        <v>613</v>
      </c>
      <c r="H49" s="59" t="s">
        <v>4149</v>
      </c>
      <c r="I49" s="59" t="s">
        <v>20211</v>
      </c>
      <c r="J49" s="16" t="s">
        <v>4085</v>
      </c>
    </row>
    <row r="50" spans="2:10">
      <c r="B50" s="261">
        <v>41385</v>
      </c>
      <c r="C50" s="59">
        <v>12</v>
      </c>
      <c r="D50" s="59">
        <v>12</v>
      </c>
      <c r="E50" s="59">
        <v>12</v>
      </c>
      <c r="F50" s="59">
        <v>12</v>
      </c>
      <c r="G50" s="59" t="s">
        <v>613</v>
      </c>
      <c r="H50" s="59" t="s">
        <v>1540</v>
      </c>
      <c r="I50" s="59" t="s">
        <v>12720</v>
      </c>
      <c r="J50" s="16" t="s">
        <v>4085</v>
      </c>
    </row>
    <row r="51" spans="2:10">
      <c r="B51" s="261">
        <v>41458</v>
      </c>
      <c r="C51" s="59">
        <v>0</v>
      </c>
      <c r="D51" s="59">
        <v>6</v>
      </c>
      <c r="E51" s="59">
        <v>6</v>
      </c>
      <c r="F51" s="59">
        <v>0</v>
      </c>
      <c r="G51" s="59" t="s">
        <v>613</v>
      </c>
      <c r="H51" s="59" t="s">
        <v>20215</v>
      </c>
      <c r="I51" s="59" t="s">
        <v>20211</v>
      </c>
      <c r="J51" s="16" t="s">
        <v>4085</v>
      </c>
    </row>
    <row r="52" spans="2:10" s="16" customFormat="1">
      <c r="B52" s="261">
        <v>41480</v>
      </c>
      <c r="C52" s="59">
        <v>1</v>
      </c>
      <c r="D52" s="59">
        <v>0</v>
      </c>
      <c r="E52" s="59">
        <v>0</v>
      </c>
      <c r="F52" s="59">
        <v>0</v>
      </c>
      <c r="G52" s="59" t="s">
        <v>613</v>
      </c>
      <c r="H52" s="59" t="s">
        <v>4150</v>
      </c>
      <c r="I52" s="59" t="s">
        <v>20377</v>
      </c>
      <c r="J52" s="16" t="s">
        <v>4085</v>
      </c>
    </row>
    <row r="53" spans="2:10">
      <c r="B53" s="261">
        <v>41491</v>
      </c>
      <c r="C53" s="59">
        <v>0</v>
      </c>
      <c r="D53" s="59">
        <v>5</v>
      </c>
      <c r="E53" s="59">
        <v>5</v>
      </c>
      <c r="F53" s="59">
        <v>0</v>
      </c>
      <c r="G53" s="59" t="s">
        <v>613</v>
      </c>
      <c r="H53" s="59" t="s">
        <v>20210</v>
      </c>
      <c r="I53" s="59" t="s">
        <v>20211</v>
      </c>
    </row>
    <row r="54" spans="2:10" s="16" customFormat="1">
      <c r="B54" s="261">
        <v>41499</v>
      </c>
      <c r="C54" s="59">
        <v>1</v>
      </c>
      <c r="D54" s="59">
        <v>1</v>
      </c>
      <c r="E54" s="59">
        <v>1</v>
      </c>
      <c r="F54" s="59">
        <v>1</v>
      </c>
      <c r="G54" s="59" t="s">
        <v>613</v>
      </c>
      <c r="H54" s="59" t="s">
        <v>20210</v>
      </c>
      <c r="I54" s="59" t="s">
        <v>12720</v>
      </c>
    </row>
    <row r="55" spans="2:10">
      <c r="B55" s="261">
        <v>41512</v>
      </c>
      <c r="C55" s="59">
        <v>1</v>
      </c>
      <c r="D55" s="59">
        <v>1</v>
      </c>
      <c r="E55" s="59">
        <v>1</v>
      </c>
      <c r="F55" s="59">
        <v>1</v>
      </c>
      <c r="G55" s="59" t="s">
        <v>613</v>
      </c>
      <c r="H55" s="59" t="s">
        <v>20210</v>
      </c>
      <c r="I55" s="59" t="s">
        <v>12720</v>
      </c>
    </row>
    <row r="56" spans="2:10">
      <c r="B56" s="261">
        <v>41523</v>
      </c>
      <c r="C56" s="59">
        <v>0</v>
      </c>
      <c r="D56" s="59">
        <v>20</v>
      </c>
      <c r="E56" s="59">
        <v>20</v>
      </c>
      <c r="F56" s="59">
        <v>0</v>
      </c>
      <c r="G56" s="59" t="s">
        <v>613</v>
      </c>
      <c r="H56" s="59" t="s">
        <v>4150</v>
      </c>
      <c r="I56" s="59" t="s">
        <v>20657</v>
      </c>
      <c r="J56" s="16" t="s">
        <v>4085</v>
      </c>
    </row>
    <row r="57" spans="2:10">
      <c r="B57" s="261">
        <v>41563</v>
      </c>
      <c r="C57" s="59">
        <v>1</v>
      </c>
      <c r="D57" s="59">
        <v>3</v>
      </c>
      <c r="E57" s="59">
        <v>3</v>
      </c>
      <c r="F57" s="59">
        <v>0</v>
      </c>
      <c r="G57" s="59" t="s">
        <v>613</v>
      </c>
      <c r="H57" s="59" t="s">
        <v>4150</v>
      </c>
      <c r="I57" s="59" t="s">
        <v>20211</v>
      </c>
    </row>
    <row r="58" spans="2:10">
      <c r="B58" s="261">
        <v>41569</v>
      </c>
      <c r="C58" s="59">
        <v>2</v>
      </c>
      <c r="D58" s="59">
        <v>7</v>
      </c>
      <c r="E58" s="59">
        <v>7</v>
      </c>
      <c r="F58" s="59">
        <v>2</v>
      </c>
      <c r="G58" s="59" t="s">
        <v>613</v>
      </c>
      <c r="H58" s="59" t="s">
        <v>20210</v>
      </c>
      <c r="I58" s="59" t="s">
        <v>12720</v>
      </c>
      <c r="J58" s="16"/>
    </row>
    <row r="59" spans="2:10">
      <c r="B59" s="261">
        <v>41569</v>
      </c>
      <c r="C59" s="59">
        <v>0</v>
      </c>
      <c r="D59" s="59">
        <v>0</v>
      </c>
      <c r="E59" s="59">
        <v>12</v>
      </c>
      <c r="F59" s="59">
        <v>0</v>
      </c>
      <c r="G59" s="59" t="s">
        <v>613</v>
      </c>
      <c r="H59" s="59" t="s">
        <v>4150</v>
      </c>
      <c r="I59" s="59" t="s">
        <v>20214</v>
      </c>
      <c r="J59" s="16" t="s">
        <v>4085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C362"/>
  <sheetViews>
    <sheetView topLeftCell="A335" workbookViewId="0">
      <selection activeCell="A335" sqref="A1:A1048576"/>
    </sheetView>
  </sheetViews>
  <sheetFormatPr defaultRowHeight="15"/>
  <cols>
    <col min="1" max="1" width="15.7109375" bestFit="1" customWidth="1"/>
    <col min="2" max="2" width="15.5703125" customWidth="1"/>
    <col min="3" max="3" width="12.5703125" customWidth="1"/>
  </cols>
  <sheetData>
    <row r="1" spans="1:3" ht="30.75" thickBot="1">
      <c r="A1" s="368" t="s">
        <v>20640</v>
      </c>
      <c r="B1" s="464" t="s">
        <v>8</v>
      </c>
      <c r="C1" s="398" t="s">
        <v>20644</v>
      </c>
    </row>
    <row r="2" spans="1:3">
      <c r="A2" s="177" t="s">
        <v>6172</v>
      </c>
      <c r="B2" s="177" t="s">
        <v>1666</v>
      </c>
      <c r="C2" s="399">
        <v>41250</v>
      </c>
    </row>
    <row r="3" spans="1:3">
      <c r="A3" s="59" t="s">
        <v>1959</v>
      </c>
      <c r="B3" s="59" t="s">
        <v>1299</v>
      </c>
      <c r="C3" s="261">
        <v>41250</v>
      </c>
    </row>
    <row r="4" spans="1:3">
      <c r="A4" s="59" t="s">
        <v>1953</v>
      </c>
      <c r="B4" s="59" t="s">
        <v>1195</v>
      </c>
      <c r="C4" s="261">
        <v>41250</v>
      </c>
    </row>
    <row r="5" spans="1:3">
      <c r="A5" s="59" t="s">
        <v>1406</v>
      </c>
      <c r="B5" s="59" t="s">
        <v>212</v>
      </c>
      <c r="C5" s="261">
        <v>41250</v>
      </c>
    </row>
    <row r="6" spans="1:3">
      <c r="A6" s="59" t="s">
        <v>6517</v>
      </c>
      <c r="B6" s="59" t="s">
        <v>3946</v>
      </c>
      <c r="C6" s="261">
        <v>41250</v>
      </c>
    </row>
    <row r="7" spans="1:3">
      <c r="A7" s="59" t="s">
        <v>432</v>
      </c>
      <c r="B7" s="59" t="s">
        <v>116</v>
      </c>
      <c r="C7" s="261">
        <v>41250</v>
      </c>
    </row>
    <row r="8" spans="1:3">
      <c r="A8" s="59" t="s">
        <v>5960</v>
      </c>
      <c r="B8" s="59" t="s">
        <v>2498</v>
      </c>
      <c r="C8" s="261">
        <v>41250</v>
      </c>
    </row>
    <row r="9" spans="1:3">
      <c r="A9" s="59" t="s">
        <v>5252</v>
      </c>
      <c r="B9" s="59" t="s">
        <v>1531</v>
      </c>
      <c r="C9" s="261">
        <v>41250</v>
      </c>
    </row>
    <row r="10" spans="1:3">
      <c r="A10" s="59" t="s">
        <v>6246</v>
      </c>
      <c r="B10" s="59" t="s">
        <v>1646</v>
      </c>
      <c r="C10" s="261">
        <v>41250</v>
      </c>
    </row>
    <row r="11" spans="1:3">
      <c r="A11" s="59" t="s">
        <v>8260</v>
      </c>
      <c r="B11" s="59" t="s">
        <v>165</v>
      </c>
      <c r="C11" s="261">
        <v>41250</v>
      </c>
    </row>
    <row r="12" spans="1:3">
      <c r="A12" s="59" t="s">
        <v>4729</v>
      </c>
      <c r="B12" s="59" t="s">
        <v>1531</v>
      </c>
      <c r="C12" s="261">
        <v>41278</v>
      </c>
    </row>
    <row r="13" spans="1:3">
      <c r="A13" s="59" t="s">
        <v>11873</v>
      </c>
      <c r="B13" s="59" t="s">
        <v>7955</v>
      </c>
      <c r="C13" s="261">
        <v>41292</v>
      </c>
    </row>
    <row r="14" spans="1:3">
      <c r="A14" s="59" t="s">
        <v>5658</v>
      </c>
      <c r="B14" s="59" t="s">
        <v>2389</v>
      </c>
      <c r="C14" s="261">
        <v>41292</v>
      </c>
    </row>
    <row r="15" spans="1:3">
      <c r="A15" s="59" t="s">
        <v>440</v>
      </c>
      <c r="B15" s="59" t="s">
        <v>120</v>
      </c>
      <c r="C15" s="261">
        <v>41292</v>
      </c>
    </row>
    <row r="16" spans="1:3">
      <c r="A16" s="59" t="s">
        <v>438</v>
      </c>
      <c r="B16" s="59" t="s">
        <v>118</v>
      </c>
      <c r="C16" s="261">
        <v>41301</v>
      </c>
    </row>
    <row r="17" spans="1:3">
      <c r="A17" s="59" t="s">
        <v>5152</v>
      </c>
      <c r="B17" s="59" t="s">
        <v>3199</v>
      </c>
      <c r="C17" s="261">
        <v>41320</v>
      </c>
    </row>
    <row r="18" spans="1:3">
      <c r="A18" s="59" t="s">
        <v>8147</v>
      </c>
      <c r="B18" s="59" t="s">
        <v>4747</v>
      </c>
      <c r="C18" s="261">
        <v>41320</v>
      </c>
    </row>
    <row r="19" spans="1:3">
      <c r="A19" s="59" t="s">
        <v>2376</v>
      </c>
      <c r="B19" s="59" t="s">
        <v>2322</v>
      </c>
      <c r="C19" s="261">
        <v>41320</v>
      </c>
    </row>
    <row r="20" spans="1:3">
      <c r="A20" s="59" t="s">
        <v>7217</v>
      </c>
      <c r="B20" s="59" t="s">
        <v>4747</v>
      </c>
      <c r="C20" s="261">
        <v>41320</v>
      </c>
    </row>
    <row r="21" spans="1:3">
      <c r="A21" s="59" t="s">
        <v>7396</v>
      </c>
      <c r="B21" s="59" t="s">
        <v>4747</v>
      </c>
      <c r="C21" s="261">
        <v>41320</v>
      </c>
    </row>
    <row r="22" spans="1:3">
      <c r="A22" s="59" t="s">
        <v>9775</v>
      </c>
      <c r="B22" s="59" t="s">
        <v>1870</v>
      </c>
      <c r="C22" s="261">
        <v>41320</v>
      </c>
    </row>
    <row r="23" spans="1:3">
      <c r="A23" s="59" t="s">
        <v>8611</v>
      </c>
      <c r="B23" s="59" t="s">
        <v>6983</v>
      </c>
      <c r="C23" s="261">
        <v>41320</v>
      </c>
    </row>
    <row r="24" spans="1:3">
      <c r="A24" s="59" t="s">
        <v>7563</v>
      </c>
      <c r="B24" s="59" t="s">
        <v>3199</v>
      </c>
      <c r="C24" s="261">
        <v>41320</v>
      </c>
    </row>
    <row r="25" spans="1:3">
      <c r="A25" s="59" t="s">
        <v>8149</v>
      </c>
      <c r="B25" s="59" t="s">
        <v>4747</v>
      </c>
      <c r="C25" s="261">
        <v>41320</v>
      </c>
    </row>
    <row r="26" spans="1:3">
      <c r="A26" s="59" t="s">
        <v>6520</v>
      </c>
      <c r="B26" s="59" t="s">
        <v>3946</v>
      </c>
      <c r="C26" s="261">
        <v>41320</v>
      </c>
    </row>
    <row r="27" spans="1:3">
      <c r="A27" s="59" t="s">
        <v>13274</v>
      </c>
      <c r="B27" s="59" t="s">
        <v>11906</v>
      </c>
      <c r="C27" s="261">
        <v>41320</v>
      </c>
    </row>
    <row r="28" spans="1:3">
      <c r="A28" s="59" t="s">
        <v>9002</v>
      </c>
      <c r="B28" s="59" t="s">
        <v>7713</v>
      </c>
      <c r="C28" s="261">
        <v>41320</v>
      </c>
    </row>
    <row r="29" spans="1:3">
      <c r="A29" s="59" t="s">
        <v>449</v>
      </c>
      <c r="B29" s="59" t="s">
        <v>130</v>
      </c>
      <c r="C29" s="261">
        <v>41320</v>
      </c>
    </row>
    <row r="30" spans="1:3">
      <c r="A30" s="59" t="s">
        <v>1208</v>
      </c>
      <c r="B30" s="59" t="s">
        <v>2916</v>
      </c>
      <c r="C30" s="261">
        <v>41320</v>
      </c>
    </row>
    <row r="31" spans="1:3">
      <c r="A31" s="59" t="s">
        <v>1190</v>
      </c>
      <c r="B31" s="59" t="s">
        <v>1738</v>
      </c>
      <c r="C31" s="261">
        <v>41320</v>
      </c>
    </row>
    <row r="32" spans="1:3">
      <c r="A32" s="59" t="s">
        <v>15258</v>
      </c>
      <c r="B32" s="59" t="s">
        <v>1648</v>
      </c>
      <c r="C32" s="261">
        <v>41320</v>
      </c>
    </row>
    <row r="33" spans="1:3">
      <c r="A33" s="59" t="s">
        <v>4573</v>
      </c>
      <c r="B33" s="59" t="s">
        <v>3065</v>
      </c>
      <c r="C33" s="261">
        <v>41334</v>
      </c>
    </row>
    <row r="34" spans="1:3">
      <c r="A34" s="59" t="s">
        <v>5352</v>
      </c>
      <c r="B34" s="59" t="s">
        <v>1845</v>
      </c>
      <c r="C34" s="261">
        <v>41334</v>
      </c>
    </row>
    <row r="35" spans="1:3">
      <c r="A35" s="59" t="s">
        <v>6171</v>
      </c>
      <c r="B35" s="59" t="s">
        <v>1326</v>
      </c>
      <c r="C35" s="261">
        <v>41334</v>
      </c>
    </row>
    <row r="36" spans="1:3">
      <c r="A36" s="59" t="s">
        <v>2022</v>
      </c>
      <c r="B36" s="59" t="s">
        <v>1819</v>
      </c>
      <c r="C36" s="261">
        <v>41341</v>
      </c>
    </row>
    <row r="37" spans="1:3">
      <c r="A37" s="59" t="s">
        <v>1420</v>
      </c>
      <c r="B37" s="59" t="s">
        <v>216</v>
      </c>
      <c r="C37" s="261">
        <v>41341</v>
      </c>
    </row>
    <row r="38" spans="1:3">
      <c r="A38" s="59" t="s">
        <v>9329</v>
      </c>
      <c r="B38" s="59" t="s">
        <v>1817</v>
      </c>
      <c r="C38" s="261">
        <v>41351</v>
      </c>
    </row>
    <row r="39" spans="1:3">
      <c r="A39" s="59" t="s">
        <v>5269</v>
      </c>
      <c r="B39" s="59" t="s">
        <v>3946</v>
      </c>
      <c r="C39" s="261">
        <v>41351</v>
      </c>
    </row>
    <row r="40" spans="1:3">
      <c r="A40" s="59" t="s">
        <v>2569</v>
      </c>
      <c r="B40" s="59" t="s">
        <v>2381</v>
      </c>
      <c r="C40" s="261">
        <v>41351</v>
      </c>
    </row>
    <row r="41" spans="1:3">
      <c r="A41" s="59" t="s">
        <v>5230</v>
      </c>
      <c r="B41" s="59" t="s">
        <v>2411</v>
      </c>
      <c r="C41" s="261">
        <v>41355</v>
      </c>
    </row>
    <row r="42" spans="1:3">
      <c r="A42" s="59" t="s">
        <v>15149</v>
      </c>
      <c r="B42" s="59" t="s">
        <v>3065</v>
      </c>
      <c r="C42" s="261">
        <v>41355</v>
      </c>
    </row>
    <row r="43" spans="1:3">
      <c r="A43" s="59" t="s">
        <v>12159</v>
      </c>
      <c r="B43" s="59" t="s">
        <v>8355</v>
      </c>
      <c r="C43" s="261">
        <v>41355</v>
      </c>
    </row>
    <row r="44" spans="1:3">
      <c r="A44" s="59" t="s">
        <v>13470</v>
      </c>
      <c r="B44" s="11" t="s">
        <v>5196</v>
      </c>
      <c r="C44" s="261">
        <v>41362</v>
      </c>
    </row>
    <row r="45" spans="1:3">
      <c r="A45" s="59" t="s">
        <v>3555</v>
      </c>
      <c r="B45" s="11" t="s">
        <v>926</v>
      </c>
      <c r="C45" s="261">
        <v>41369</v>
      </c>
    </row>
    <row r="46" spans="1:3">
      <c r="A46" s="59" t="s">
        <v>415</v>
      </c>
      <c r="B46" s="11" t="s">
        <v>204</v>
      </c>
      <c r="C46" s="261">
        <v>41376</v>
      </c>
    </row>
    <row r="47" spans="1:3">
      <c r="A47" s="59" t="s">
        <v>7380</v>
      </c>
      <c r="B47" s="11" t="s">
        <v>1173</v>
      </c>
      <c r="C47" s="261">
        <v>41376</v>
      </c>
    </row>
    <row r="48" spans="1:3">
      <c r="A48" s="59" t="s">
        <v>5172</v>
      </c>
      <c r="B48" s="11" t="s">
        <v>3946</v>
      </c>
      <c r="C48" s="261">
        <v>41383</v>
      </c>
    </row>
    <row r="49" spans="1:3">
      <c r="A49" s="59" t="s">
        <v>2016</v>
      </c>
      <c r="B49" s="11" t="s">
        <v>1556</v>
      </c>
      <c r="C49" s="261">
        <v>41390</v>
      </c>
    </row>
    <row r="50" spans="1:3">
      <c r="A50" s="59" t="s">
        <v>17547</v>
      </c>
      <c r="B50" s="11" t="s">
        <v>13746</v>
      </c>
      <c r="C50" s="261">
        <v>41404</v>
      </c>
    </row>
    <row r="51" spans="1:3">
      <c r="A51" s="59" t="s">
        <v>5085</v>
      </c>
      <c r="B51" s="11" t="s">
        <v>3303</v>
      </c>
      <c r="C51" s="261">
        <v>41404</v>
      </c>
    </row>
    <row r="52" spans="1:3">
      <c r="A52" s="59" t="s">
        <v>5805</v>
      </c>
      <c r="B52" s="11" t="s">
        <v>3199</v>
      </c>
      <c r="C52" s="261">
        <v>41404</v>
      </c>
    </row>
    <row r="53" spans="1:3">
      <c r="A53" s="59" t="s">
        <v>5667</v>
      </c>
      <c r="B53" s="11" t="s">
        <v>3199</v>
      </c>
      <c r="C53" s="261">
        <v>41404</v>
      </c>
    </row>
    <row r="54" spans="1:3">
      <c r="A54" s="59" t="s">
        <v>15721</v>
      </c>
      <c r="B54" s="11" t="s">
        <v>12185</v>
      </c>
      <c r="C54" s="261">
        <v>41411</v>
      </c>
    </row>
    <row r="55" spans="1:3">
      <c r="A55" s="59" t="s">
        <v>1268</v>
      </c>
      <c r="B55" s="11" t="s">
        <v>168</v>
      </c>
      <c r="C55" s="261">
        <v>41411</v>
      </c>
    </row>
    <row r="56" spans="1:3">
      <c r="A56" s="59" t="s">
        <v>16032</v>
      </c>
      <c r="B56" s="11" t="s">
        <v>9431</v>
      </c>
      <c r="C56" s="261">
        <v>41411</v>
      </c>
    </row>
    <row r="57" spans="1:3">
      <c r="A57" s="59" t="s">
        <v>17062</v>
      </c>
      <c r="B57" s="11" t="s">
        <v>13866</v>
      </c>
      <c r="C57" s="261">
        <v>41418</v>
      </c>
    </row>
    <row r="58" spans="1:3">
      <c r="A58" s="59" t="s">
        <v>11699</v>
      </c>
      <c r="B58" s="11" t="s">
        <v>8334</v>
      </c>
      <c r="C58" s="261">
        <v>41418</v>
      </c>
    </row>
    <row r="59" spans="1:3">
      <c r="A59" s="59" t="s">
        <v>396</v>
      </c>
      <c r="B59" s="11" t="s">
        <v>180</v>
      </c>
      <c r="C59" s="261">
        <v>41418</v>
      </c>
    </row>
    <row r="60" spans="1:3">
      <c r="A60" s="59" t="s">
        <v>17837</v>
      </c>
      <c r="B60" s="11" t="s">
        <v>167</v>
      </c>
      <c r="C60" s="261">
        <v>41418</v>
      </c>
    </row>
    <row r="61" spans="1:3">
      <c r="A61" s="59" t="s">
        <v>14586</v>
      </c>
      <c r="B61" s="11" t="s">
        <v>12312</v>
      </c>
      <c r="C61" s="261">
        <v>41418</v>
      </c>
    </row>
    <row r="62" spans="1:3">
      <c r="A62" s="59" t="s">
        <v>13204</v>
      </c>
      <c r="B62" s="11" t="s">
        <v>6712</v>
      </c>
      <c r="C62" s="261">
        <v>41435</v>
      </c>
    </row>
    <row r="63" spans="1:3">
      <c r="A63" s="59" t="s">
        <v>12113</v>
      </c>
      <c r="B63" s="11" t="s">
        <v>7266</v>
      </c>
      <c r="C63" s="261">
        <v>41446</v>
      </c>
    </row>
    <row r="64" spans="1:3">
      <c r="A64" s="59" t="s">
        <v>5360</v>
      </c>
      <c r="B64" s="11" t="s">
        <v>3946</v>
      </c>
      <c r="C64" s="261">
        <v>41446</v>
      </c>
    </row>
    <row r="65" spans="1:3">
      <c r="A65" s="59" t="s">
        <v>17696</v>
      </c>
      <c r="B65" s="11" t="s">
        <v>167</v>
      </c>
      <c r="C65" s="261">
        <v>41451</v>
      </c>
    </row>
    <row r="66" spans="1:3">
      <c r="A66" s="59" t="s">
        <v>9349</v>
      </c>
      <c r="B66" s="11" t="s">
        <v>8716</v>
      </c>
      <c r="C66" s="261">
        <v>41451</v>
      </c>
    </row>
    <row r="67" spans="1:3">
      <c r="A67" s="59" t="s">
        <v>5807</v>
      </c>
      <c r="B67" s="11" t="s">
        <v>3289</v>
      </c>
      <c r="C67" s="261">
        <v>41451</v>
      </c>
    </row>
    <row r="68" spans="1:3">
      <c r="A68" s="59" t="s">
        <v>8152</v>
      </c>
      <c r="B68" s="11" t="s">
        <v>4747</v>
      </c>
      <c r="C68" s="261">
        <v>41460</v>
      </c>
    </row>
    <row r="69" spans="1:3">
      <c r="A69" s="59" t="s">
        <v>2206</v>
      </c>
      <c r="B69" s="11" t="s">
        <v>1786</v>
      </c>
      <c r="C69" s="261">
        <v>41460</v>
      </c>
    </row>
    <row r="70" spans="1:3">
      <c r="A70" s="59" t="s">
        <v>6833</v>
      </c>
      <c r="B70" s="11" t="s">
        <v>4747</v>
      </c>
      <c r="C70" s="261">
        <v>41467</v>
      </c>
    </row>
    <row r="71" spans="1:3">
      <c r="A71" s="59" t="s">
        <v>20271</v>
      </c>
      <c r="B71" s="11" t="s">
        <v>8707</v>
      </c>
      <c r="C71" s="261">
        <v>41474</v>
      </c>
    </row>
    <row r="72" spans="1:3">
      <c r="A72" s="59" t="s">
        <v>4417</v>
      </c>
      <c r="B72" s="11" t="s">
        <v>1931</v>
      </c>
      <c r="C72" s="261">
        <v>41474</v>
      </c>
    </row>
    <row r="73" spans="1:3">
      <c r="A73" s="59" t="s">
        <v>8160</v>
      </c>
      <c r="B73" s="11" t="s">
        <v>4747</v>
      </c>
      <c r="C73" s="261">
        <v>41474</v>
      </c>
    </row>
    <row r="74" spans="1:3">
      <c r="A74" s="59" t="s">
        <v>20104</v>
      </c>
      <c r="B74" s="11" t="s">
        <v>13783</v>
      </c>
      <c r="C74" s="261">
        <v>41474</v>
      </c>
    </row>
    <row r="75" spans="1:3">
      <c r="A75" s="59" t="s">
        <v>19387</v>
      </c>
      <c r="B75" s="11" t="s">
        <v>8342</v>
      </c>
      <c r="C75" s="261">
        <v>41474</v>
      </c>
    </row>
    <row r="76" spans="1:3">
      <c r="A76" s="59" t="s">
        <v>7424</v>
      </c>
      <c r="B76" s="11" t="s">
        <v>6549</v>
      </c>
      <c r="C76" s="261">
        <v>41474</v>
      </c>
    </row>
    <row r="77" spans="1:3">
      <c r="A77" s="59" t="s">
        <v>13482</v>
      </c>
      <c r="B77" s="11" t="s">
        <v>1609</v>
      </c>
      <c r="C77" s="261">
        <v>41474</v>
      </c>
    </row>
    <row r="78" spans="1:3">
      <c r="A78" s="59" t="s">
        <v>13615</v>
      </c>
      <c r="B78" s="11" t="s">
        <v>7271</v>
      </c>
      <c r="C78" s="261">
        <v>41474</v>
      </c>
    </row>
    <row r="79" spans="1:3">
      <c r="A79" s="59" t="s">
        <v>444</v>
      </c>
      <c r="B79" s="11" t="s">
        <v>125</v>
      </c>
      <c r="C79" s="261">
        <v>41474</v>
      </c>
    </row>
    <row r="80" spans="1:3">
      <c r="A80" s="59" t="s">
        <v>1688</v>
      </c>
      <c r="B80" s="11" t="s">
        <v>815</v>
      </c>
      <c r="C80" s="261">
        <v>41474</v>
      </c>
    </row>
    <row r="81" spans="1:3">
      <c r="A81" s="59" t="s">
        <v>1254</v>
      </c>
      <c r="B81" s="11" t="s">
        <v>1872</v>
      </c>
      <c r="C81" s="261">
        <v>41474</v>
      </c>
    </row>
    <row r="82" spans="1:3">
      <c r="A82" s="59" t="s">
        <v>448</v>
      </c>
      <c r="B82" s="11" t="s">
        <v>129</v>
      </c>
      <c r="C82" s="261">
        <v>41474</v>
      </c>
    </row>
    <row r="83" spans="1:3">
      <c r="A83" s="59" t="s">
        <v>1252</v>
      </c>
      <c r="B83" s="11" t="s">
        <v>705</v>
      </c>
      <c r="C83" s="261">
        <v>41474</v>
      </c>
    </row>
    <row r="84" spans="1:3">
      <c r="A84" s="59" t="s">
        <v>393</v>
      </c>
      <c r="B84" s="11" t="s">
        <v>176</v>
      </c>
      <c r="C84" s="261">
        <v>41474</v>
      </c>
    </row>
    <row r="85" spans="1:3">
      <c r="A85" s="59" t="s">
        <v>2021</v>
      </c>
      <c r="B85" s="11" t="s">
        <v>1880</v>
      </c>
      <c r="C85" s="261">
        <v>41474</v>
      </c>
    </row>
    <row r="86" spans="1:3">
      <c r="A86" s="59" t="s">
        <v>1410</v>
      </c>
      <c r="B86" s="11" t="s">
        <v>213</v>
      </c>
      <c r="C86" s="261">
        <v>41474</v>
      </c>
    </row>
    <row r="87" spans="1:3">
      <c r="A87" s="59" t="s">
        <v>12036</v>
      </c>
      <c r="B87" s="11" t="s">
        <v>1866</v>
      </c>
      <c r="C87" s="261">
        <v>41474</v>
      </c>
    </row>
    <row r="88" spans="1:3">
      <c r="A88" s="59" t="s">
        <v>5349</v>
      </c>
      <c r="B88" s="11" t="s">
        <v>911</v>
      </c>
      <c r="C88" s="261">
        <v>41474</v>
      </c>
    </row>
    <row r="89" spans="1:3">
      <c r="A89" s="59" t="s">
        <v>9464</v>
      </c>
      <c r="B89" s="11" t="s">
        <v>1802</v>
      </c>
      <c r="C89" s="261">
        <v>41474</v>
      </c>
    </row>
    <row r="90" spans="1:3">
      <c r="A90" s="59" t="s">
        <v>1256</v>
      </c>
      <c r="B90" s="11" t="s">
        <v>921</v>
      </c>
      <c r="C90" s="261">
        <v>41474</v>
      </c>
    </row>
    <row r="91" spans="1:3">
      <c r="A91" s="59" t="s">
        <v>1630</v>
      </c>
      <c r="B91" s="11" t="s">
        <v>735</v>
      </c>
      <c r="C91" s="261">
        <v>41474</v>
      </c>
    </row>
    <row r="92" spans="1:3">
      <c r="A92" s="59" t="s">
        <v>1979</v>
      </c>
      <c r="B92" s="11" t="s">
        <v>739</v>
      </c>
      <c r="C92" s="261">
        <v>41474</v>
      </c>
    </row>
    <row r="93" spans="1:3">
      <c r="A93" s="59" t="s">
        <v>421</v>
      </c>
      <c r="B93" s="11" t="s">
        <v>211</v>
      </c>
      <c r="C93" s="261">
        <v>41474</v>
      </c>
    </row>
    <row r="94" spans="1:3">
      <c r="A94" s="59" t="s">
        <v>1487</v>
      </c>
      <c r="B94" s="11" t="s">
        <v>123</v>
      </c>
      <c r="C94" s="261">
        <v>41474</v>
      </c>
    </row>
    <row r="95" spans="1:3">
      <c r="A95" s="59" t="s">
        <v>4099</v>
      </c>
      <c r="B95" s="11" t="s">
        <v>3199</v>
      </c>
      <c r="C95" s="261">
        <v>41474</v>
      </c>
    </row>
    <row r="96" spans="1:3">
      <c r="A96" s="59" t="s">
        <v>3044</v>
      </c>
      <c r="B96" s="11" t="s">
        <v>119</v>
      </c>
      <c r="C96" s="261">
        <v>41474</v>
      </c>
    </row>
    <row r="97" spans="1:3">
      <c r="A97" s="59" t="s">
        <v>6169</v>
      </c>
      <c r="B97" s="11" t="s">
        <v>3278</v>
      </c>
      <c r="C97" s="261">
        <v>41474</v>
      </c>
    </row>
    <row r="98" spans="1:3">
      <c r="A98" s="59" t="s">
        <v>6257</v>
      </c>
      <c r="B98" s="11" t="s">
        <v>3077</v>
      </c>
      <c r="C98" s="261">
        <v>41474</v>
      </c>
    </row>
    <row r="99" spans="1:3">
      <c r="A99" s="59" t="s">
        <v>7185</v>
      </c>
      <c r="B99" s="11" t="s">
        <v>3271</v>
      </c>
      <c r="C99" s="261">
        <v>41474</v>
      </c>
    </row>
    <row r="100" spans="1:3">
      <c r="A100" s="59" t="s">
        <v>5975</v>
      </c>
      <c r="B100" s="11" t="s">
        <v>3254</v>
      </c>
      <c r="C100" s="261">
        <v>41474</v>
      </c>
    </row>
    <row r="101" spans="1:3">
      <c r="A101" s="59" t="s">
        <v>12726</v>
      </c>
      <c r="B101" s="11" t="s">
        <v>1709</v>
      </c>
      <c r="C101" s="261">
        <v>41474</v>
      </c>
    </row>
    <row r="102" spans="1:3">
      <c r="A102" s="59" t="s">
        <v>4093</v>
      </c>
      <c r="B102" s="11" t="s">
        <v>1794</v>
      </c>
      <c r="C102" s="261">
        <v>41474</v>
      </c>
    </row>
    <row r="103" spans="1:3">
      <c r="A103" s="59" t="s">
        <v>4547</v>
      </c>
      <c r="B103" s="11" t="s">
        <v>921</v>
      </c>
      <c r="C103" s="261">
        <v>41474</v>
      </c>
    </row>
    <row r="104" spans="1:3">
      <c r="A104" s="59" t="s">
        <v>2670</v>
      </c>
      <c r="B104" s="11" t="s">
        <v>2345</v>
      </c>
      <c r="C104" s="261">
        <v>41474</v>
      </c>
    </row>
    <row r="105" spans="1:3">
      <c r="A105" s="59" t="s">
        <v>3919</v>
      </c>
      <c r="B105" s="11" t="s">
        <v>119</v>
      </c>
      <c r="C105" s="261">
        <v>41474</v>
      </c>
    </row>
    <row r="106" spans="1:3">
      <c r="A106" s="59" t="s">
        <v>6840</v>
      </c>
      <c r="B106" s="11" t="s">
        <v>2111</v>
      </c>
      <c r="C106" s="261">
        <v>41474</v>
      </c>
    </row>
    <row r="107" spans="1:3">
      <c r="A107" s="59" t="s">
        <v>4770</v>
      </c>
      <c r="B107" s="11" t="s">
        <v>2111</v>
      </c>
      <c r="C107" s="261">
        <v>41474</v>
      </c>
    </row>
    <row r="108" spans="1:3">
      <c r="A108" s="59" t="s">
        <v>6267</v>
      </c>
      <c r="B108" s="11" t="s">
        <v>170</v>
      </c>
      <c r="C108" s="261">
        <v>41474</v>
      </c>
    </row>
    <row r="109" spans="1:3">
      <c r="A109" s="59" t="s">
        <v>6630</v>
      </c>
      <c r="B109" s="11" t="s">
        <v>3946</v>
      </c>
      <c r="C109" s="261">
        <v>41474</v>
      </c>
    </row>
    <row r="110" spans="1:3">
      <c r="A110" s="59" t="s">
        <v>5544</v>
      </c>
      <c r="B110" s="11" t="s">
        <v>171</v>
      </c>
      <c r="C110" s="261">
        <v>41474</v>
      </c>
    </row>
    <row r="111" spans="1:3">
      <c r="A111" s="59" t="s">
        <v>9262</v>
      </c>
      <c r="B111" s="11" t="s">
        <v>1863</v>
      </c>
      <c r="C111" s="261">
        <v>41481</v>
      </c>
    </row>
    <row r="112" spans="1:3">
      <c r="A112" s="59" t="s">
        <v>15595</v>
      </c>
      <c r="B112" s="11" t="s">
        <v>12185</v>
      </c>
      <c r="C112" s="261">
        <v>41481</v>
      </c>
    </row>
    <row r="113" spans="1:3">
      <c r="A113" s="59" t="s">
        <v>13209</v>
      </c>
      <c r="B113" s="11" t="s">
        <v>8345</v>
      </c>
      <c r="C113" s="261">
        <v>41481</v>
      </c>
    </row>
    <row r="114" spans="1:3">
      <c r="A114" s="59" t="s">
        <v>5139</v>
      </c>
      <c r="B114" s="11" t="s">
        <v>1898</v>
      </c>
      <c r="C114" s="261">
        <v>41481</v>
      </c>
    </row>
    <row r="115" spans="1:3">
      <c r="A115" s="59" t="s">
        <v>5081</v>
      </c>
      <c r="B115" s="11" t="s">
        <v>3199</v>
      </c>
      <c r="C115" s="261">
        <v>41481</v>
      </c>
    </row>
    <row r="116" spans="1:3">
      <c r="A116" s="59" t="s">
        <v>3386</v>
      </c>
      <c r="B116" s="11" t="s">
        <v>3132</v>
      </c>
      <c r="C116" s="261">
        <v>41481</v>
      </c>
    </row>
    <row r="117" spans="1:3">
      <c r="A117" s="59" t="s">
        <v>15944</v>
      </c>
      <c r="B117" s="11" t="s">
        <v>3265</v>
      </c>
      <c r="C117" s="261">
        <v>41481</v>
      </c>
    </row>
    <row r="118" spans="1:3">
      <c r="A118" s="59" t="s">
        <v>19884</v>
      </c>
      <c r="B118" s="11" t="s">
        <v>3000</v>
      </c>
      <c r="C118" s="261">
        <v>41481</v>
      </c>
    </row>
    <row r="119" spans="1:3">
      <c r="A119" s="59" t="s">
        <v>5705</v>
      </c>
      <c r="B119" s="11" t="s">
        <v>3946</v>
      </c>
      <c r="C119" s="261">
        <v>41481</v>
      </c>
    </row>
    <row r="120" spans="1:3">
      <c r="A120" s="59" t="s">
        <v>4943</v>
      </c>
      <c r="B120" s="11" t="s">
        <v>171</v>
      </c>
      <c r="C120" s="261">
        <v>41481</v>
      </c>
    </row>
    <row r="121" spans="1:3">
      <c r="A121" s="59" t="s">
        <v>4940</v>
      </c>
      <c r="B121" s="11" t="s">
        <v>171</v>
      </c>
      <c r="C121" s="261">
        <v>41481</v>
      </c>
    </row>
    <row r="122" spans="1:3">
      <c r="A122" s="59" t="s">
        <v>5680</v>
      </c>
      <c r="B122" s="11" t="s">
        <v>171</v>
      </c>
      <c r="C122" s="261">
        <v>41481</v>
      </c>
    </row>
    <row r="123" spans="1:3">
      <c r="A123" s="59" t="s">
        <v>5240</v>
      </c>
      <c r="B123" s="11" t="s">
        <v>3482</v>
      </c>
      <c r="C123" s="261">
        <v>41481</v>
      </c>
    </row>
    <row r="124" spans="1:3">
      <c r="A124" s="59" t="s">
        <v>6261</v>
      </c>
      <c r="B124" s="11" t="s">
        <v>2491</v>
      </c>
      <c r="C124" s="261">
        <v>41481</v>
      </c>
    </row>
    <row r="125" spans="1:3">
      <c r="A125" s="59" t="s">
        <v>15314</v>
      </c>
      <c r="B125" s="11" t="s">
        <v>3507</v>
      </c>
      <c r="C125" s="261">
        <v>41481</v>
      </c>
    </row>
    <row r="126" spans="1:3">
      <c r="A126" s="59" t="s">
        <v>6847</v>
      </c>
      <c r="B126" s="11" t="s">
        <v>169</v>
      </c>
      <c r="C126" s="261">
        <v>41481</v>
      </c>
    </row>
    <row r="127" spans="1:3">
      <c r="A127" s="59" t="s">
        <v>5677</v>
      </c>
      <c r="B127" s="11" t="s">
        <v>171</v>
      </c>
      <c r="C127" s="261">
        <v>41481</v>
      </c>
    </row>
    <row r="128" spans="1:3">
      <c r="A128" s="59" t="s">
        <v>8970</v>
      </c>
      <c r="B128" s="11" t="s">
        <v>3549</v>
      </c>
      <c r="C128" s="261">
        <v>41481</v>
      </c>
    </row>
    <row r="129" spans="1:3">
      <c r="A129" s="59" t="s">
        <v>15381</v>
      </c>
      <c r="B129" s="11" t="s">
        <v>2533</v>
      </c>
      <c r="C129" s="261">
        <v>41481</v>
      </c>
    </row>
    <row r="130" spans="1:3">
      <c r="A130" s="59" t="s">
        <v>9212</v>
      </c>
      <c r="B130" s="11" t="s">
        <v>3549</v>
      </c>
      <c r="C130" s="261">
        <v>41481</v>
      </c>
    </row>
    <row r="131" spans="1:3">
      <c r="A131" s="59" t="s">
        <v>5732</v>
      </c>
      <c r="B131" s="11" t="s">
        <v>170</v>
      </c>
      <c r="C131" s="261">
        <v>41481</v>
      </c>
    </row>
    <row r="132" spans="1:3">
      <c r="A132" s="59" t="s">
        <v>7400</v>
      </c>
      <c r="B132" s="11" t="s">
        <v>166</v>
      </c>
      <c r="C132" s="261">
        <v>41481</v>
      </c>
    </row>
    <row r="133" spans="1:3">
      <c r="A133" s="59" t="s">
        <v>6286</v>
      </c>
      <c r="B133" s="11" t="s">
        <v>5415</v>
      </c>
      <c r="C133" s="261">
        <v>41481</v>
      </c>
    </row>
    <row r="134" spans="1:3">
      <c r="A134" s="59" t="s">
        <v>6287</v>
      </c>
      <c r="B134" s="11" t="s">
        <v>5415</v>
      </c>
      <c r="C134" s="261">
        <v>41481</v>
      </c>
    </row>
    <row r="135" spans="1:3">
      <c r="A135" s="59" t="s">
        <v>6934</v>
      </c>
      <c r="B135" s="11" t="s">
        <v>5415</v>
      </c>
      <c r="C135" s="261">
        <v>41481</v>
      </c>
    </row>
    <row r="136" spans="1:3">
      <c r="A136" s="59" t="s">
        <v>11928</v>
      </c>
      <c r="B136" s="11" t="s">
        <v>5947</v>
      </c>
      <c r="C136" s="261">
        <v>41481</v>
      </c>
    </row>
    <row r="137" spans="1:3">
      <c r="A137" s="59" t="s">
        <v>13164</v>
      </c>
      <c r="B137" s="11" t="s">
        <v>1609</v>
      </c>
      <c r="C137" s="261">
        <v>41481</v>
      </c>
    </row>
    <row r="138" spans="1:3">
      <c r="A138" s="59" t="s">
        <v>11580</v>
      </c>
      <c r="B138" s="11" t="s">
        <v>4088</v>
      </c>
      <c r="C138" s="261">
        <v>41481</v>
      </c>
    </row>
    <row r="139" spans="1:3">
      <c r="A139" s="59" t="s">
        <v>15791</v>
      </c>
      <c r="B139" s="11" t="s">
        <v>7645</v>
      </c>
      <c r="C139" s="261">
        <v>41481</v>
      </c>
    </row>
    <row r="140" spans="1:3">
      <c r="A140" s="59" t="s">
        <v>12072</v>
      </c>
      <c r="B140" s="11" t="s">
        <v>6863</v>
      </c>
      <c r="C140" s="261">
        <v>41481</v>
      </c>
    </row>
    <row r="141" spans="1:3">
      <c r="A141" s="59" t="s">
        <v>12100</v>
      </c>
      <c r="B141" s="11" t="s">
        <v>7019</v>
      </c>
      <c r="C141" s="261">
        <v>41481</v>
      </c>
    </row>
    <row r="142" spans="1:3">
      <c r="A142" s="59" t="s">
        <v>14642</v>
      </c>
      <c r="B142" s="11" t="s">
        <v>12317</v>
      </c>
      <c r="C142" s="261">
        <v>41481</v>
      </c>
    </row>
    <row r="143" spans="1:3">
      <c r="A143" s="59" t="s">
        <v>9365</v>
      </c>
      <c r="B143" s="11" t="s">
        <v>162</v>
      </c>
      <c r="C143" s="261">
        <v>41481</v>
      </c>
    </row>
    <row r="144" spans="1:3">
      <c r="A144" s="59" t="s">
        <v>13295</v>
      </c>
      <c r="B144" s="11" t="s">
        <v>9452</v>
      </c>
      <c r="C144" s="261">
        <v>41481</v>
      </c>
    </row>
    <row r="145" spans="1:3">
      <c r="A145" s="59" t="s">
        <v>11976</v>
      </c>
      <c r="B145" s="11" t="s">
        <v>8306</v>
      </c>
      <c r="C145" s="261">
        <v>41481</v>
      </c>
    </row>
    <row r="146" spans="1:3">
      <c r="A146" s="59" t="s">
        <v>11804</v>
      </c>
      <c r="B146" s="11" t="s">
        <v>9163</v>
      </c>
      <c r="C146" s="261">
        <v>41481</v>
      </c>
    </row>
    <row r="147" spans="1:3">
      <c r="A147" s="59" t="s">
        <v>17769</v>
      </c>
      <c r="B147" s="11" t="s">
        <v>167</v>
      </c>
      <c r="C147" s="261">
        <v>41488</v>
      </c>
    </row>
    <row r="148" spans="1:3">
      <c r="A148" s="59" t="s">
        <v>19394</v>
      </c>
      <c r="B148" s="11" t="s">
        <v>8342</v>
      </c>
      <c r="C148" s="261">
        <v>41488</v>
      </c>
    </row>
    <row r="149" spans="1:3">
      <c r="A149" s="59" t="s">
        <v>5833</v>
      </c>
      <c r="B149" s="11" t="s">
        <v>917</v>
      </c>
      <c r="C149" s="261">
        <v>41488</v>
      </c>
    </row>
    <row r="150" spans="1:3">
      <c r="A150" s="59" t="s">
        <v>8930</v>
      </c>
      <c r="B150" s="11" t="s">
        <v>3261</v>
      </c>
      <c r="C150" s="261">
        <v>41488</v>
      </c>
    </row>
    <row r="151" spans="1:3">
      <c r="A151" s="59" t="s">
        <v>9298</v>
      </c>
      <c r="B151" s="11" t="s">
        <v>4750</v>
      </c>
      <c r="C151" s="261">
        <v>41488</v>
      </c>
    </row>
    <row r="152" spans="1:3">
      <c r="A152" s="59" t="s">
        <v>9314</v>
      </c>
      <c r="B152" s="11" t="s">
        <v>4750</v>
      </c>
      <c r="C152" s="261">
        <v>41488</v>
      </c>
    </row>
    <row r="153" spans="1:3">
      <c r="A153" s="59" t="s">
        <v>12127</v>
      </c>
      <c r="B153" s="11" t="s">
        <v>7271</v>
      </c>
      <c r="C153" s="261">
        <v>41488</v>
      </c>
    </row>
    <row r="154" spans="1:3">
      <c r="A154" s="59" t="s">
        <v>11955</v>
      </c>
      <c r="B154" s="11" t="s">
        <v>7271</v>
      </c>
      <c r="C154" s="261">
        <v>41488</v>
      </c>
    </row>
    <row r="155" spans="1:3">
      <c r="A155" s="59" t="s">
        <v>12758</v>
      </c>
      <c r="B155" s="11" t="s">
        <v>7271</v>
      </c>
      <c r="C155" s="261">
        <v>41488</v>
      </c>
    </row>
    <row r="156" spans="1:3">
      <c r="A156" s="59" t="s">
        <v>12775</v>
      </c>
      <c r="B156" s="11" t="s">
        <v>1609</v>
      </c>
      <c r="C156" s="261">
        <v>41488</v>
      </c>
    </row>
    <row r="157" spans="1:3">
      <c r="A157" s="59" t="s">
        <v>16287</v>
      </c>
      <c r="B157" s="11" t="s">
        <v>7271</v>
      </c>
      <c r="C157" s="261">
        <v>41488</v>
      </c>
    </row>
    <row r="158" spans="1:3">
      <c r="A158" s="59" t="s">
        <v>13237</v>
      </c>
      <c r="B158" s="11" t="s">
        <v>9393</v>
      </c>
      <c r="C158" s="261">
        <v>41488</v>
      </c>
    </row>
    <row r="159" spans="1:3">
      <c r="A159" s="59" t="s">
        <v>14117</v>
      </c>
      <c r="B159" s="11" t="s">
        <v>9079</v>
      </c>
      <c r="C159" s="261">
        <v>41488</v>
      </c>
    </row>
    <row r="160" spans="1:3">
      <c r="A160" s="59" t="s">
        <v>19436</v>
      </c>
      <c r="B160" s="11" t="s">
        <v>168</v>
      </c>
      <c r="C160" s="261">
        <v>41488</v>
      </c>
    </row>
    <row r="161" spans="1:3">
      <c r="A161" s="59" t="s">
        <v>19974</v>
      </c>
      <c r="B161" s="11" t="s">
        <v>8118</v>
      </c>
      <c r="C161" s="261">
        <v>41488</v>
      </c>
    </row>
    <row r="162" spans="1:3">
      <c r="A162" s="59" t="s">
        <v>404</v>
      </c>
      <c r="B162" s="11" t="s">
        <v>191</v>
      </c>
      <c r="C162" s="261">
        <v>41495</v>
      </c>
    </row>
    <row r="163" spans="1:3">
      <c r="A163" s="59" t="s">
        <v>20330</v>
      </c>
      <c r="B163" s="11" t="s">
        <v>2536</v>
      </c>
      <c r="C163" s="261">
        <v>41495</v>
      </c>
    </row>
    <row r="164" spans="1:3">
      <c r="A164" s="59" t="s">
        <v>15260</v>
      </c>
      <c r="B164" s="11" t="s">
        <v>1648</v>
      </c>
      <c r="C164" s="261">
        <v>41495</v>
      </c>
    </row>
    <row r="165" spans="1:3">
      <c r="A165" s="59" t="s">
        <v>19840</v>
      </c>
      <c r="B165" s="11" t="s">
        <v>118</v>
      </c>
      <c r="C165" s="261">
        <v>41495</v>
      </c>
    </row>
    <row r="166" spans="1:3">
      <c r="A166" s="59" t="s">
        <v>20085</v>
      </c>
      <c r="B166" s="11" t="s">
        <v>167</v>
      </c>
      <c r="C166" s="261">
        <v>41502</v>
      </c>
    </row>
    <row r="167" spans="1:3">
      <c r="A167" s="59" t="s">
        <v>1389</v>
      </c>
      <c r="B167" s="11" t="s">
        <v>206</v>
      </c>
      <c r="C167" s="261">
        <v>41502</v>
      </c>
    </row>
    <row r="168" spans="1:3">
      <c r="A168" s="59" t="s">
        <v>5221</v>
      </c>
      <c r="B168" s="11" t="s">
        <v>914</v>
      </c>
      <c r="C168" s="261">
        <v>41502</v>
      </c>
    </row>
    <row r="169" spans="1:3">
      <c r="A169" s="59" t="s">
        <v>19458</v>
      </c>
      <c r="B169" s="11" t="s">
        <v>167</v>
      </c>
      <c r="C169" s="261">
        <v>41502</v>
      </c>
    </row>
    <row r="170" spans="1:3">
      <c r="A170" s="59" t="s">
        <v>19462</v>
      </c>
      <c r="B170" s="11" t="s">
        <v>167</v>
      </c>
      <c r="C170" s="261">
        <v>41502</v>
      </c>
    </row>
    <row r="171" spans="1:3">
      <c r="A171" s="59" t="s">
        <v>8277</v>
      </c>
      <c r="B171" s="11" t="s">
        <v>1544</v>
      </c>
      <c r="C171" s="261">
        <v>41502</v>
      </c>
    </row>
    <row r="172" spans="1:3">
      <c r="A172" s="59" t="s">
        <v>20571</v>
      </c>
      <c r="B172" s="11" t="s">
        <v>1661</v>
      </c>
      <c r="C172" s="261">
        <v>41509</v>
      </c>
    </row>
    <row r="173" spans="1:3">
      <c r="A173" s="59" t="s">
        <v>19679</v>
      </c>
      <c r="B173" s="11" t="s">
        <v>167</v>
      </c>
      <c r="C173" s="261">
        <v>41509</v>
      </c>
    </row>
    <row r="174" spans="1:3">
      <c r="A174" s="59" t="s">
        <v>12171</v>
      </c>
      <c r="B174" s="11" t="s">
        <v>8761</v>
      </c>
      <c r="C174" s="261">
        <v>41509</v>
      </c>
    </row>
    <row r="175" spans="1:3">
      <c r="A175" s="59" t="s">
        <v>19385</v>
      </c>
      <c r="B175" s="11" t="s">
        <v>167</v>
      </c>
      <c r="C175" s="261">
        <v>41509</v>
      </c>
    </row>
    <row r="176" spans="1:3">
      <c r="A176" s="59" t="s">
        <v>7219</v>
      </c>
      <c r="B176" s="11" t="s">
        <v>4747</v>
      </c>
      <c r="C176" s="261">
        <v>41509</v>
      </c>
    </row>
    <row r="177" spans="1:3">
      <c r="A177" s="59" t="s">
        <v>9367</v>
      </c>
      <c r="B177" s="11" t="s">
        <v>9058</v>
      </c>
      <c r="C177" s="261">
        <v>41509</v>
      </c>
    </row>
    <row r="178" spans="1:3">
      <c r="A178" s="59" t="s">
        <v>14167</v>
      </c>
      <c r="B178" s="11" t="s">
        <v>9079</v>
      </c>
      <c r="C178" s="261">
        <v>41509</v>
      </c>
    </row>
    <row r="179" spans="1:3">
      <c r="A179" s="59" t="s">
        <v>2923</v>
      </c>
      <c r="B179" s="11" t="s">
        <v>2916</v>
      </c>
      <c r="C179" s="261">
        <v>41516</v>
      </c>
    </row>
    <row r="180" spans="1:3">
      <c r="A180" s="59" t="s">
        <v>5555</v>
      </c>
      <c r="B180" s="11" t="s">
        <v>4747</v>
      </c>
      <c r="C180" s="261">
        <v>41516</v>
      </c>
    </row>
    <row r="181" spans="1:3">
      <c r="A181" s="59" t="s">
        <v>20040</v>
      </c>
      <c r="B181" s="11" t="s">
        <v>2044</v>
      </c>
      <c r="C181" s="261">
        <v>41516</v>
      </c>
    </row>
    <row r="182" spans="1:3">
      <c r="A182" s="59" t="s">
        <v>19377</v>
      </c>
      <c r="B182" s="11" t="s">
        <v>167</v>
      </c>
      <c r="C182" s="261">
        <v>41516</v>
      </c>
    </row>
    <row r="183" spans="1:3">
      <c r="A183" s="59" t="s">
        <v>19374</v>
      </c>
      <c r="B183" s="11" t="s">
        <v>167</v>
      </c>
      <c r="C183" s="261">
        <v>41516</v>
      </c>
    </row>
    <row r="184" spans="1:3">
      <c r="A184" s="59" t="s">
        <v>6834</v>
      </c>
      <c r="B184" s="11" t="s">
        <v>1856</v>
      </c>
      <c r="C184" s="261">
        <v>41516</v>
      </c>
    </row>
    <row r="185" spans="1:3">
      <c r="A185" s="59" t="s">
        <v>19379</v>
      </c>
      <c r="B185" s="11" t="s">
        <v>167</v>
      </c>
      <c r="C185" s="261">
        <v>41516</v>
      </c>
    </row>
    <row r="186" spans="1:3">
      <c r="A186" s="59" t="s">
        <v>4000</v>
      </c>
      <c r="B186" s="11" t="s">
        <v>202</v>
      </c>
      <c r="C186" s="261">
        <v>41516</v>
      </c>
    </row>
    <row r="187" spans="1:3">
      <c r="A187" s="59" t="s">
        <v>18645</v>
      </c>
      <c r="B187" s="11" t="s">
        <v>3188</v>
      </c>
      <c r="C187" s="261">
        <v>41516</v>
      </c>
    </row>
    <row r="188" spans="1:3">
      <c r="A188" s="59" t="s">
        <v>19281</v>
      </c>
      <c r="B188" s="11" t="s">
        <v>9050</v>
      </c>
      <c r="C188" s="261">
        <v>41516</v>
      </c>
    </row>
    <row r="189" spans="1:3">
      <c r="A189" s="59" t="s">
        <v>19284</v>
      </c>
      <c r="B189" s="11" t="s">
        <v>9050</v>
      </c>
      <c r="C189" s="261">
        <v>41516</v>
      </c>
    </row>
    <row r="190" spans="1:3">
      <c r="A190" s="59" t="s">
        <v>17646</v>
      </c>
      <c r="B190" s="11" t="s">
        <v>167</v>
      </c>
      <c r="C190" s="261">
        <v>41516</v>
      </c>
    </row>
    <row r="191" spans="1:3">
      <c r="A191" s="59" t="s">
        <v>8601</v>
      </c>
      <c r="B191" s="11" t="s">
        <v>171</v>
      </c>
      <c r="C191" s="261">
        <v>41516</v>
      </c>
    </row>
    <row r="192" spans="1:3">
      <c r="A192" s="59" t="s">
        <v>417</v>
      </c>
      <c r="B192" s="11" t="s">
        <v>207</v>
      </c>
      <c r="C192" s="261">
        <v>41516</v>
      </c>
    </row>
    <row r="193" spans="1:3">
      <c r="A193" s="59" t="s">
        <v>8939</v>
      </c>
      <c r="B193" s="11" t="s">
        <v>6978</v>
      </c>
      <c r="C193" s="261">
        <v>41516</v>
      </c>
    </row>
    <row r="194" spans="1:3">
      <c r="A194" s="59" t="s">
        <v>17896</v>
      </c>
      <c r="B194" s="11" t="s">
        <v>164</v>
      </c>
      <c r="C194" s="261">
        <v>41516</v>
      </c>
    </row>
    <row r="195" spans="1:3">
      <c r="A195" s="59" t="s">
        <v>9239</v>
      </c>
      <c r="B195" s="11" t="s">
        <v>4747</v>
      </c>
      <c r="C195" s="261">
        <v>41516</v>
      </c>
    </row>
    <row r="196" spans="1:3">
      <c r="A196" s="59" t="s">
        <v>14081</v>
      </c>
      <c r="B196" s="11" t="s">
        <v>1709</v>
      </c>
      <c r="C196" s="261">
        <v>41516</v>
      </c>
    </row>
    <row r="197" spans="1:3">
      <c r="A197" s="59" t="s">
        <v>4154</v>
      </c>
      <c r="B197" s="11" t="s">
        <v>1925</v>
      </c>
      <c r="C197" s="261">
        <v>41516</v>
      </c>
    </row>
    <row r="198" spans="1:3">
      <c r="A198" s="59" t="s">
        <v>3043</v>
      </c>
      <c r="B198" s="11" t="s">
        <v>1863</v>
      </c>
      <c r="C198" s="261">
        <v>41516</v>
      </c>
    </row>
    <row r="199" spans="1:3">
      <c r="A199" s="59" t="s">
        <v>385</v>
      </c>
      <c r="B199" s="11" t="s">
        <v>165</v>
      </c>
      <c r="C199" s="261">
        <v>41516</v>
      </c>
    </row>
    <row r="200" spans="1:3">
      <c r="A200" s="59" t="s">
        <v>2362</v>
      </c>
      <c r="B200" s="11" t="s">
        <v>116</v>
      </c>
      <c r="C200" s="261">
        <v>41516</v>
      </c>
    </row>
    <row r="201" spans="1:3">
      <c r="A201" s="59" t="s">
        <v>12739</v>
      </c>
      <c r="B201" s="11" t="s">
        <v>162</v>
      </c>
      <c r="C201" s="261">
        <v>41516</v>
      </c>
    </row>
    <row r="202" spans="1:3">
      <c r="A202" s="59" t="s">
        <v>430</v>
      </c>
      <c r="B202" s="11" t="s">
        <v>116</v>
      </c>
      <c r="C202" s="261">
        <v>41523</v>
      </c>
    </row>
    <row r="203" spans="1:3">
      <c r="A203" s="59" t="s">
        <v>17976</v>
      </c>
      <c r="B203" s="11" t="s">
        <v>4750</v>
      </c>
      <c r="C203" s="261">
        <v>41523</v>
      </c>
    </row>
    <row r="204" spans="1:3">
      <c r="A204" s="59" t="s">
        <v>8945</v>
      </c>
      <c r="B204" s="11" t="s">
        <v>6978</v>
      </c>
      <c r="C204" s="261">
        <v>41523</v>
      </c>
    </row>
    <row r="205" spans="1:3">
      <c r="A205" s="59" t="s">
        <v>19556</v>
      </c>
      <c r="B205" s="11" t="s">
        <v>167</v>
      </c>
      <c r="C205" s="261">
        <v>41523</v>
      </c>
    </row>
    <row r="206" spans="1:3">
      <c r="A206" s="59" t="s">
        <v>11848</v>
      </c>
      <c r="B206" s="11" t="s">
        <v>6863</v>
      </c>
      <c r="C206" s="261">
        <v>41523</v>
      </c>
    </row>
    <row r="207" spans="1:3">
      <c r="A207" s="59" t="s">
        <v>5075</v>
      </c>
      <c r="B207" s="11" t="s">
        <v>3135</v>
      </c>
      <c r="C207" s="261">
        <v>41523</v>
      </c>
    </row>
    <row r="208" spans="1:3">
      <c r="A208" s="59" t="s">
        <v>14535</v>
      </c>
      <c r="B208" s="11" t="s">
        <v>176</v>
      </c>
      <c r="C208" s="261">
        <v>41523</v>
      </c>
    </row>
    <row r="209" spans="1:3">
      <c r="A209" s="59" t="s">
        <v>5531</v>
      </c>
      <c r="B209" s="11" t="s">
        <v>1909</v>
      </c>
      <c r="C209" s="261">
        <v>41523</v>
      </c>
    </row>
    <row r="210" spans="1:3">
      <c r="A210" s="59" t="s">
        <v>15684</v>
      </c>
      <c r="B210" s="11" t="s">
        <v>12185</v>
      </c>
      <c r="C210" s="261">
        <v>41523</v>
      </c>
    </row>
    <row r="211" spans="1:3">
      <c r="A211" s="59" t="s">
        <v>7212</v>
      </c>
      <c r="B211" s="11" t="s">
        <v>4750</v>
      </c>
      <c r="C211" s="261">
        <v>41523</v>
      </c>
    </row>
    <row r="212" spans="1:3">
      <c r="A212" s="59" t="s">
        <v>11863</v>
      </c>
      <c r="B212" s="11" t="s">
        <v>7620</v>
      </c>
      <c r="C212" s="261">
        <v>41523</v>
      </c>
    </row>
    <row r="213" spans="1:3">
      <c r="A213" s="59" t="s">
        <v>8610</v>
      </c>
      <c r="B213" s="11" t="s">
        <v>6895</v>
      </c>
      <c r="C213" s="261">
        <v>41523</v>
      </c>
    </row>
    <row r="214" spans="1:3">
      <c r="A214" s="59" t="s">
        <v>8998</v>
      </c>
      <c r="B214" s="11" t="s">
        <v>6978</v>
      </c>
      <c r="C214" s="261">
        <v>41523</v>
      </c>
    </row>
    <row r="215" spans="1:3">
      <c r="A215" s="59" t="s">
        <v>18639</v>
      </c>
      <c r="B215" s="11" t="s">
        <v>13816</v>
      </c>
      <c r="C215" s="261">
        <v>41523</v>
      </c>
    </row>
    <row r="216" spans="1:3">
      <c r="A216" s="59" t="s">
        <v>11858</v>
      </c>
      <c r="B216" s="11" t="s">
        <v>7271</v>
      </c>
      <c r="C216" s="261">
        <v>41523</v>
      </c>
    </row>
    <row r="217" spans="1:3">
      <c r="A217" s="59" t="s">
        <v>8932</v>
      </c>
      <c r="B217" s="11" t="s">
        <v>3261</v>
      </c>
      <c r="C217" s="261">
        <v>41523</v>
      </c>
    </row>
    <row r="218" spans="1:3">
      <c r="A218" s="59" t="s">
        <v>20390</v>
      </c>
      <c r="B218" s="11" t="s">
        <v>13785</v>
      </c>
      <c r="C218" s="261">
        <v>41523</v>
      </c>
    </row>
    <row r="219" spans="1:3">
      <c r="A219" s="59" t="s">
        <v>19390</v>
      </c>
      <c r="B219" s="11" t="s">
        <v>8342</v>
      </c>
      <c r="C219" s="261">
        <v>41523</v>
      </c>
    </row>
    <row r="220" spans="1:3">
      <c r="A220" s="59" t="s">
        <v>20362</v>
      </c>
      <c r="B220" s="11" t="s">
        <v>13756</v>
      </c>
      <c r="C220" s="261">
        <v>41523</v>
      </c>
    </row>
    <row r="221" spans="1:3" s="16" customFormat="1">
      <c r="A221" s="59" t="s">
        <v>2920</v>
      </c>
      <c r="B221" s="11" t="s">
        <v>184</v>
      </c>
      <c r="C221" s="261">
        <v>41530</v>
      </c>
    </row>
    <row r="222" spans="1:3" s="16" customFormat="1">
      <c r="A222" s="59" t="s">
        <v>20037</v>
      </c>
      <c r="B222" s="11" t="s">
        <v>13798</v>
      </c>
      <c r="C222" s="261">
        <v>41530</v>
      </c>
    </row>
    <row r="223" spans="1:3" s="16" customFormat="1">
      <c r="A223" s="59" t="s">
        <v>19452</v>
      </c>
      <c r="B223" s="11" t="s">
        <v>167</v>
      </c>
      <c r="C223" s="261">
        <v>41530</v>
      </c>
    </row>
    <row r="224" spans="1:3" s="16" customFormat="1">
      <c r="A224" s="59" t="s">
        <v>19614</v>
      </c>
      <c r="B224" s="11" t="s">
        <v>167</v>
      </c>
      <c r="C224" s="261">
        <v>41530</v>
      </c>
    </row>
    <row r="225" spans="1:3" s="16" customFormat="1">
      <c r="A225" s="59" t="s">
        <v>17842</v>
      </c>
      <c r="B225" s="11" t="s">
        <v>167</v>
      </c>
      <c r="C225" s="261">
        <v>41530</v>
      </c>
    </row>
    <row r="226" spans="1:3" s="16" customFormat="1">
      <c r="A226" s="59" t="s">
        <v>1888</v>
      </c>
      <c r="B226" s="11" t="s">
        <v>1887</v>
      </c>
      <c r="C226" s="261">
        <v>41530</v>
      </c>
    </row>
    <row r="227" spans="1:3" s="16" customFormat="1">
      <c r="A227" s="59" t="s">
        <v>2681</v>
      </c>
      <c r="B227" s="11" t="s">
        <v>2602</v>
      </c>
      <c r="C227" s="261">
        <v>41530</v>
      </c>
    </row>
    <row r="228" spans="1:3" s="16" customFormat="1">
      <c r="A228" s="59" t="s">
        <v>1272</v>
      </c>
      <c r="B228" s="11" t="s">
        <v>919</v>
      </c>
      <c r="C228" s="261">
        <v>41530</v>
      </c>
    </row>
    <row r="229" spans="1:3" s="16" customFormat="1">
      <c r="A229" s="59" t="s">
        <v>8943</v>
      </c>
      <c r="B229" s="11" t="s">
        <v>6978</v>
      </c>
      <c r="C229" s="261">
        <v>41530</v>
      </c>
    </row>
    <row r="230" spans="1:3" s="16" customFormat="1">
      <c r="A230" s="59" t="s">
        <v>12174</v>
      </c>
      <c r="B230" s="11" t="s">
        <v>8766</v>
      </c>
      <c r="C230" s="261">
        <v>41530</v>
      </c>
    </row>
    <row r="231" spans="1:3" s="16" customFormat="1">
      <c r="A231" s="59" t="s">
        <v>9358</v>
      </c>
      <c r="B231" s="11" t="s">
        <v>1709</v>
      </c>
      <c r="C231" s="261">
        <v>41530</v>
      </c>
    </row>
    <row r="232" spans="1:3" s="16" customFormat="1">
      <c r="A232" s="59" t="s">
        <v>19843</v>
      </c>
      <c r="B232" s="11" t="s">
        <v>118</v>
      </c>
      <c r="C232" s="261">
        <v>41530</v>
      </c>
    </row>
    <row r="233" spans="1:3" s="16" customFormat="1">
      <c r="A233" s="59" t="s">
        <v>19678</v>
      </c>
      <c r="B233" s="11" t="s">
        <v>167</v>
      </c>
      <c r="C233" s="261">
        <v>41530</v>
      </c>
    </row>
    <row r="234" spans="1:3" s="16" customFormat="1">
      <c r="A234" s="59" t="s">
        <v>8937</v>
      </c>
      <c r="B234" s="11" t="s">
        <v>6895</v>
      </c>
      <c r="C234" s="261">
        <v>41530</v>
      </c>
    </row>
    <row r="235" spans="1:3" s="16" customFormat="1">
      <c r="A235" s="59" t="s">
        <v>2601</v>
      </c>
      <c r="B235" s="11" t="s">
        <v>2540</v>
      </c>
      <c r="C235" s="261">
        <v>41530</v>
      </c>
    </row>
    <row r="236" spans="1:3" s="16" customFormat="1">
      <c r="A236" s="59" t="s">
        <v>9305</v>
      </c>
      <c r="B236" s="11" t="s">
        <v>4750</v>
      </c>
      <c r="C236" s="261">
        <v>41530</v>
      </c>
    </row>
    <row r="237" spans="1:3" s="16" customFormat="1">
      <c r="A237" s="59" t="s">
        <v>17048</v>
      </c>
      <c r="B237" s="11" t="s">
        <v>8643</v>
      </c>
      <c r="C237" s="261">
        <v>41530</v>
      </c>
    </row>
    <row r="238" spans="1:3" s="16" customFormat="1">
      <c r="A238" s="59" t="s">
        <v>2667</v>
      </c>
      <c r="B238" s="11" t="s">
        <v>2540</v>
      </c>
      <c r="C238" s="261">
        <v>41530</v>
      </c>
    </row>
    <row r="239" spans="1:3" s="16" customFormat="1">
      <c r="A239" s="59" t="s">
        <v>403</v>
      </c>
      <c r="B239" s="11" t="s">
        <v>190</v>
      </c>
      <c r="C239" s="261">
        <v>41530</v>
      </c>
    </row>
    <row r="240" spans="1:3" s="16" customFormat="1">
      <c r="A240" s="59" t="s">
        <v>2668</v>
      </c>
      <c r="B240" s="11" t="s">
        <v>2540</v>
      </c>
      <c r="C240" s="261">
        <v>41530</v>
      </c>
    </row>
    <row r="241" spans="1:3" s="16" customFormat="1">
      <c r="A241" s="59" t="s">
        <v>5552</v>
      </c>
      <c r="B241" s="11" t="s">
        <v>3946</v>
      </c>
      <c r="C241" s="261">
        <v>41530</v>
      </c>
    </row>
    <row r="242" spans="1:3" s="16" customFormat="1">
      <c r="A242" s="59" t="s">
        <v>11844</v>
      </c>
      <c r="B242" s="11" t="s">
        <v>4747</v>
      </c>
      <c r="C242" s="261">
        <v>41530</v>
      </c>
    </row>
    <row r="243" spans="1:3" s="16" customFormat="1">
      <c r="A243" s="59" t="s">
        <v>9215</v>
      </c>
      <c r="B243" s="11" t="s">
        <v>4750</v>
      </c>
      <c r="C243" s="261">
        <v>41530</v>
      </c>
    </row>
    <row r="244" spans="1:3" s="16" customFormat="1">
      <c r="A244" s="59" t="s">
        <v>11968</v>
      </c>
      <c r="B244" s="11" t="s">
        <v>7732</v>
      </c>
      <c r="C244" s="261">
        <v>41530</v>
      </c>
    </row>
    <row r="245" spans="1:3" s="16" customFormat="1">
      <c r="A245" s="59" t="s">
        <v>8996</v>
      </c>
      <c r="B245" s="11" t="s">
        <v>6978</v>
      </c>
      <c r="C245" s="261">
        <v>41530</v>
      </c>
    </row>
    <row r="246" spans="1:3" s="16" customFormat="1">
      <c r="A246" s="59" t="s">
        <v>12824</v>
      </c>
      <c r="B246" s="11" t="s">
        <v>1531</v>
      </c>
      <c r="C246" s="261">
        <v>41530</v>
      </c>
    </row>
    <row r="247" spans="1:3" s="16" customFormat="1">
      <c r="A247" s="59" t="s">
        <v>13230</v>
      </c>
      <c r="B247" s="11" t="s">
        <v>7869</v>
      </c>
      <c r="C247" s="261">
        <v>41530</v>
      </c>
    </row>
    <row r="248" spans="1:3" s="16" customFormat="1">
      <c r="A248" s="59" t="s">
        <v>17833</v>
      </c>
      <c r="B248" s="11" t="s">
        <v>13738</v>
      </c>
      <c r="C248" s="261">
        <v>41530</v>
      </c>
    </row>
    <row r="249" spans="1:3" s="16" customFormat="1">
      <c r="A249" s="59" t="s">
        <v>19596</v>
      </c>
      <c r="B249" s="11" t="s">
        <v>13856</v>
      </c>
      <c r="C249" s="261">
        <v>41530</v>
      </c>
    </row>
    <row r="250" spans="1:3" s="16" customFormat="1">
      <c r="A250" s="59" t="s">
        <v>17995</v>
      </c>
      <c r="B250" s="11" t="s">
        <v>167</v>
      </c>
      <c r="C250" s="261">
        <v>41530</v>
      </c>
    </row>
    <row r="251" spans="1:3" s="16" customFormat="1">
      <c r="A251" s="59" t="s">
        <v>17686</v>
      </c>
      <c r="B251" s="11" t="s">
        <v>167</v>
      </c>
      <c r="C251" s="261">
        <v>41530</v>
      </c>
    </row>
    <row r="252" spans="1:3" s="16" customFormat="1">
      <c r="A252" s="59" t="s">
        <v>20543</v>
      </c>
      <c r="B252" s="11" t="s">
        <v>8295</v>
      </c>
      <c r="C252" s="261">
        <v>41530</v>
      </c>
    </row>
    <row r="253" spans="1:3" s="16" customFormat="1">
      <c r="A253" s="59" t="s">
        <v>11529</v>
      </c>
      <c r="B253" s="11" t="s">
        <v>7648</v>
      </c>
      <c r="C253" s="261">
        <v>41530</v>
      </c>
    </row>
    <row r="254" spans="1:3" s="16" customFormat="1">
      <c r="A254" s="59" t="s">
        <v>15664</v>
      </c>
      <c r="B254" s="11" t="s">
        <v>12185</v>
      </c>
      <c r="C254" s="261">
        <v>41530</v>
      </c>
    </row>
    <row r="255" spans="1:3" s="16" customFormat="1">
      <c r="A255" s="59" t="s">
        <v>14660</v>
      </c>
      <c r="B255" s="11" t="s">
        <v>12675</v>
      </c>
      <c r="C255" s="261">
        <v>41530</v>
      </c>
    </row>
    <row r="256" spans="1:3" s="16" customFormat="1">
      <c r="A256" s="59" t="s">
        <v>12623</v>
      </c>
      <c r="B256" s="11" t="s">
        <v>175</v>
      </c>
      <c r="C256" s="261">
        <v>41530</v>
      </c>
    </row>
    <row r="257" spans="1:3" s="16" customFormat="1">
      <c r="A257" s="59" t="s">
        <v>13484</v>
      </c>
      <c r="B257" s="11" t="s">
        <v>7684</v>
      </c>
      <c r="C257" s="261">
        <v>41530</v>
      </c>
    </row>
    <row r="258" spans="1:3" s="16" customFormat="1">
      <c r="A258" s="59" t="s">
        <v>12630</v>
      </c>
      <c r="B258" s="11" t="s">
        <v>7271</v>
      </c>
      <c r="C258" s="261">
        <v>41530</v>
      </c>
    </row>
    <row r="259" spans="1:3" s="16" customFormat="1">
      <c r="A259" s="59" t="s">
        <v>12121</v>
      </c>
      <c r="B259" s="11" t="s">
        <v>7271</v>
      </c>
      <c r="C259" s="261">
        <v>41530</v>
      </c>
    </row>
    <row r="260" spans="1:3" s="16" customFormat="1">
      <c r="A260" s="59" t="s">
        <v>5527</v>
      </c>
      <c r="B260" s="11" t="s">
        <v>703</v>
      </c>
      <c r="C260" s="261">
        <v>41530</v>
      </c>
    </row>
    <row r="261" spans="1:3" s="16" customFormat="1">
      <c r="A261" s="59" t="s">
        <v>9311</v>
      </c>
      <c r="B261" s="11" t="s">
        <v>4750</v>
      </c>
      <c r="C261" s="261">
        <v>41530</v>
      </c>
    </row>
    <row r="262" spans="1:3" s="16" customFormat="1">
      <c r="A262" s="59" t="s">
        <v>9309</v>
      </c>
      <c r="B262" s="11" t="s">
        <v>4750</v>
      </c>
      <c r="C262" s="261">
        <v>41530</v>
      </c>
    </row>
    <row r="263" spans="1:3" s="16" customFormat="1">
      <c r="A263" s="59" t="s">
        <v>12810</v>
      </c>
      <c r="B263" s="11" t="s">
        <v>8659</v>
      </c>
      <c r="C263" s="261">
        <v>41530</v>
      </c>
    </row>
    <row r="264" spans="1:3" s="16" customFormat="1">
      <c r="A264" s="59" t="s">
        <v>9278</v>
      </c>
      <c r="B264" s="11" t="s">
        <v>2396</v>
      </c>
      <c r="C264" s="261">
        <v>41530</v>
      </c>
    </row>
    <row r="265" spans="1:3" s="16" customFormat="1">
      <c r="A265" s="59" t="s">
        <v>14589</v>
      </c>
      <c r="B265" s="11" t="s">
        <v>12317</v>
      </c>
      <c r="C265" s="261">
        <v>41530</v>
      </c>
    </row>
    <row r="266" spans="1:3" s="16" customFormat="1">
      <c r="A266" s="59" t="s">
        <v>14139</v>
      </c>
      <c r="B266" s="11" t="s">
        <v>12317</v>
      </c>
      <c r="C266" s="261">
        <v>41530</v>
      </c>
    </row>
    <row r="267" spans="1:3" s="16" customFormat="1">
      <c r="A267" s="59" t="s">
        <v>14136</v>
      </c>
      <c r="B267" s="11" t="s">
        <v>12317</v>
      </c>
      <c r="C267" s="261">
        <v>41530</v>
      </c>
    </row>
    <row r="268" spans="1:3" s="16" customFormat="1">
      <c r="A268" s="59" t="s">
        <v>14636</v>
      </c>
      <c r="B268" s="11" t="s">
        <v>12317</v>
      </c>
      <c r="C268" s="261">
        <v>41530</v>
      </c>
    </row>
    <row r="269" spans="1:3" s="16" customFormat="1">
      <c r="A269" s="59" t="s">
        <v>14600</v>
      </c>
      <c r="B269" s="11" t="s">
        <v>12317</v>
      </c>
      <c r="C269" s="261">
        <v>41530</v>
      </c>
    </row>
    <row r="270" spans="1:3" s="16" customFormat="1">
      <c r="A270" s="59" t="s">
        <v>8603</v>
      </c>
      <c r="B270" s="11" t="s">
        <v>171</v>
      </c>
      <c r="C270" s="261">
        <v>41530</v>
      </c>
    </row>
    <row r="271" spans="1:3" s="16" customFormat="1">
      <c r="A271" s="59" t="s">
        <v>12136</v>
      </c>
      <c r="B271" s="11" t="s">
        <v>7757</v>
      </c>
      <c r="C271" s="261">
        <v>41530</v>
      </c>
    </row>
    <row r="272" spans="1:3" s="16" customFormat="1">
      <c r="A272" s="59" t="s">
        <v>15505</v>
      </c>
      <c r="B272" s="11" t="s">
        <v>168</v>
      </c>
      <c r="C272" s="261">
        <v>41530</v>
      </c>
    </row>
    <row r="273" spans="1:3" s="16" customFormat="1">
      <c r="A273" s="59" t="s">
        <v>9475</v>
      </c>
      <c r="B273" s="11" t="s">
        <v>7361</v>
      </c>
      <c r="C273" s="261">
        <v>41530</v>
      </c>
    </row>
    <row r="274" spans="1:3" s="16" customFormat="1">
      <c r="A274" s="59" t="s">
        <v>5980</v>
      </c>
      <c r="B274" s="11" t="s">
        <v>171</v>
      </c>
      <c r="C274" s="261">
        <v>41530</v>
      </c>
    </row>
    <row r="275" spans="1:3" s="16" customFormat="1">
      <c r="A275" s="59" t="s">
        <v>15598</v>
      </c>
      <c r="B275" s="11" t="s">
        <v>1794</v>
      </c>
      <c r="C275" s="261">
        <v>41530</v>
      </c>
    </row>
    <row r="276" spans="1:3" s="16" customFormat="1">
      <c r="A276" s="59" t="s">
        <v>15388</v>
      </c>
      <c r="B276" s="11" t="s">
        <v>7744</v>
      </c>
      <c r="C276" s="261">
        <v>41530</v>
      </c>
    </row>
    <row r="277" spans="1:3" s="16" customFormat="1">
      <c r="A277" s="59" t="s">
        <v>12087</v>
      </c>
      <c r="B277" s="11" t="s">
        <v>7019</v>
      </c>
      <c r="C277" s="261">
        <v>41530</v>
      </c>
    </row>
    <row r="278" spans="1:3" s="16" customFormat="1">
      <c r="A278" s="59" t="s">
        <v>5550</v>
      </c>
      <c r="B278" s="11" t="s">
        <v>4005</v>
      </c>
      <c r="C278" s="261">
        <v>41530</v>
      </c>
    </row>
    <row r="279" spans="1:3" s="16" customFormat="1">
      <c r="A279" s="59" t="s">
        <v>5182</v>
      </c>
      <c r="B279" s="11" t="s">
        <v>4966</v>
      </c>
      <c r="C279" s="261">
        <v>41530</v>
      </c>
    </row>
    <row r="280" spans="1:3" s="16" customFormat="1">
      <c r="A280" s="59" t="s">
        <v>12143</v>
      </c>
      <c r="B280" s="11" t="s">
        <v>1818</v>
      </c>
      <c r="C280" s="261">
        <v>41530</v>
      </c>
    </row>
    <row r="281" spans="1:3" s="16" customFormat="1">
      <c r="A281" s="59" t="s">
        <v>5138</v>
      </c>
      <c r="B281" s="11" t="s">
        <v>1851</v>
      </c>
      <c r="C281" s="261">
        <v>41530</v>
      </c>
    </row>
    <row r="282" spans="1:3" s="16" customFormat="1">
      <c r="A282" s="59" t="s">
        <v>17539</v>
      </c>
      <c r="B282" s="11" t="s">
        <v>6549</v>
      </c>
      <c r="C282" s="261">
        <v>41530</v>
      </c>
    </row>
    <row r="283" spans="1:3" s="16" customFormat="1">
      <c r="A283" s="59" t="s">
        <v>5765</v>
      </c>
      <c r="B283" s="11" t="s">
        <v>5415</v>
      </c>
      <c r="C283" s="261">
        <v>41530</v>
      </c>
    </row>
    <row r="284" spans="1:3" s="16" customFormat="1">
      <c r="A284" s="59" t="s">
        <v>5769</v>
      </c>
      <c r="B284" s="11" t="s">
        <v>5415</v>
      </c>
      <c r="C284" s="261">
        <v>41530</v>
      </c>
    </row>
    <row r="285" spans="1:3" s="16" customFormat="1">
      <c r="A285" s="59" t="s">
        <v>14648</v>
      </c>
      <c r="B285" s="11" t="s">
        <v>12394</v>
      </c>
      <c r="C285" s="261">
        <v>41530</v>
      </c>
    </row>
    <row r="286" spans="1:3" s="16" customFormat="1">
      <c r="A286" s="59" t="s">
        <v>9474</v>
      </c>
      <c r="B286" s="11" t="s">
        <v>1786</v>
      </c>
      <c r="C286" s="261">
        <v>41530</v>
      </c>
    </row>
    <row r="287" spans="1:3" s="16" customFormat="1">
      <c r="A287" s="59" t="s">
        <v>11939</v>
      </c>
      <c r="B287" s="11" t="s">
        <v>7014</v>
      </c>
      <c r="C287" s="261">
        <v>41530</v>
      </c>
    </row>
    <row r="288" spans="1:3" s="16" customFormat="1">
      <c r="A288" s="59" t="s">
        <v>6158</v>
      </c>
      <c r="B288" s="11" t="s">
        <v>821</v>
      </c>
      <c r="C288" s="261">
        <v>41530</v>
      </c>
    </row>
    <row r="289" spans="1:3" s="16" customFormat="1">
      <c r="A289" s="59" t="s">
        <v>11574</v>
      </c>
      <c r="B289" s="11" t="s">
        <v>7777</v>
      </c>
      <c r="C289" s="261">
        <v>41530</v>
      </c>
    </row>
    <row r="290" spans="1:3" s="16" customFormat="1">
      <c r="A290" s="59" t="s">
        <v>13197</v>
      </c>
      <c r="B290" s="11" t="s">
        <v>188</v>
      </c>
      <c r="C290" s="261">
        <v>41530</v>
      </c>
    </row>
    <row r="291" spans="1:3" s="16" customFormat="1">
      <c r="A291" s="59" t="s">
        <v>13193</v>
      </c>
      <c r="B291" s="11" t="s">
        <v>188</v>
      </c>
      <c r="C291" s="261">
        <v>41530</v>
      </c>
    </row>
    <row r="292" spans="1:3" s="16" customFormat="1">
      <c r="A292" s="59" t="s">
        <v>15235</v>
      </c>
      <c r="B292" s="11" t="s">
        <v>7794</v>
      </c>
      <c r="C292" s="261">
        <v>41530</v>
      </c>
    </row>
    <row r="293" spans="1:3" s="16" customFormat="1">
      <c r="A293" s="59" t="s">
        <v>9281</v>
      </c>
      <c r="B293" s="11" t="s">
        <v>162</v>
      </c>
      <c r="C293" s="261">
        <v>41530</v>
      </c>
    </row>
    <row r="294" spans="1:3" s="16" customFormat="1">
      <c r="A294" s="59" t="s">
        <v>13184</v>
      </c>
      <c r="B294" s="11" t="s">
        <v>7706</v>
      </c>
      <c r="C294" s="261">
        <v>41530</v>
      </c>
    </row>
    <row r="295" spans="1:3">
      <c r="A295" s="59" t="s">
        <v>2918</v>
      </c>
      <c r="B295" s="11" t="s">
        <v>184</v>
      </c>
      <c r="C295" s="261">
        <v>41537</v>
      </c>
    </row>
    <row r="296" spans="1:3">
      <c r="A296" s="59" t="s">
        <v>5760</v>
      </c>
      <c r="B296" s="11" t="s">
        <v>3069</v>
      </c>
      <c r="C296" s="261">
        <v>41537</v>
      </c>
    </row>
    <row r="297" spans="1:3">
      <c r="A297" s="59" t="s">
        <v>5758</v>
      </c>
      <c r="B297" s="11" t="s">
        <v>3069</v>
      </c>
      <c r="C297" s="261">
        <v>41537</v>
      </c>
    </row>
    <row r="298" spans="1:3">
      <c r="A298" s="59" t="s">
        <v>15805</v>
      </c>
      <c r="B298" s="11" t="s">
        <v>5196</v>
      </c>
      <c r="C298" s="261">
        <v>41537</v>
      </c>
    </row>
    <row r="299" spans="1:3">
      <c r="A299" s="59" t="s">
        <v>14123</v>
      </c>
      <c r="B299" s="11" t="s">
        <v>9079</v>
      </c>
      <c r="C299" s="261">
        <v>41537</v>
      </c>
    </row>
    <row r="300" spans="1:3">
      <c r="A300" s="59" t="s">
        <v>5814</v>
      </c>
      <c r="B300" s="11" t="s">
        <v>3946</v>
      </c>
      <c r="C300" s="261">
        <v>41537</v>
      </c>
    </row>
    <row r="301" spans="1:3">
      <c r="A301" s="59" t="s">
        <v>5528</v>
      </c>
      <c r="B301" s="11" t="s">
        <v>1022</v>
      </c>
      <c r="C301" s="261">
        <v>41537</v>
      </c>
    </row>
    <row r="302" spans="1:3">
      <c r="A302" s="59" t="s">
        <v>5250</v>
      </c>
      <c r="B302" s="11" t="s">
        <v>4971</v>
      </c>
      <c r="C302" s="261">
        <v>41537</v>
      </c>
    </row>
    <row r="303" spans="1:3">
      <c r="A303" s="59" t="s">
        <v>9472</v>
      </c>
      <c r="B303" s="11" t="s">
        <v>6948</v>
      </c>
      <c r="C303" s="261">
        <v>41537</v>
      </c>
    </row>
    <row r="304" spans="1:3">
      <c r="A304" s="59" t="s">
        <v>5235</v>
      </c>
      <c r="B304" s="11" t="s">
        <v>3120</v>
      </c>
      <c r="C304" s="261">
        <v>41537</v>
      </c>
    </row>
    <row r="305" spans="1:3">
      <c r="A305" s="59" t="s">
        <v>5178</v>
      </c>
      <c r="B305" s="11" t="s">
        <v>4966</v>
      </c>
      <c r="C305" s="261">
        <v>41537</v>
      </c>
    </row>
    <row r="306" spans="1:3">
      <c r="A306" s="59" t="s">
        <v>4156</v>
      </c>
      <c r="B306" s="11" t="s">
        <v>3299</v>
      </c>
      <c r="C306" s="261">
        <v>41537</v>
      </c>
    </row>
    <row r="307" spans="1:3">
      <c r="A307" s="59" t="s">
        <v>2600</v>
      </c>
      <c r="B307" s="11" t="s">
        <v>2540</v>
      </c>
      <c r="C307" s="261">
        <v>41544</v>
      </c>
    </row>
    <row r="308" spans="1:3">
      <c r="A308" s="59" t="s">
        <v>19558</v>
      </c>
      <c r="B308" s="11" t="s">
        <v>167</v>
      </c>
      <c r="C308" s="261">
        <v>41544</v>
      </c>
    </row>
    <row r="309" spans="1:3">
      <c r="A309" s="59" t="s">
        <v>20297</v>
      </c>
      <c r="B309" s="11" t="s">
        <v>2536</v>
      </c>
      <c r="C309" s="261">
        <v>41544</v>
      </c>
    </row>
    <row r="310" spans="1:3">
      <c r="A310" s="59" t="s">
        <v>17630</v>
      </c>
      <c r="B310" s="11" t="s">
        <v>13669</v>
      </c>
      <c r="C310" s="261">
        <v>41551</v>
      </c>
    </row>
    <row r="311" spans="1:3">
      <c r="A311" s="59" t="s">
        <v>20623</v>
      </c>
      <c r="B311" s="11" t="s">
        <v>1531</v>
      </c>
      <c r="C311" s="261">
        <v>41551</v>
      </c>
    </row>
    <row r="312" spans="1:3">
      <c r="A312" s="59" t="s">
        <v>387</v>
      </c>
      <c r="B312" s="11" t="s">
        <v>167</v>
      </c>
      <c r="C312" s="261">
        <v>41551</v>
      </c>
    </row>
    <row r="313" spans="1:3">
      <c r="A313" s="59" t="s">
        <v>8140</v>
      </c>
      <c r="B313" s="11" t="s">
        <v>4750</v>
      </c>
      <c r="C313" s="261">
        <v>41551</v>
      </c>
    </row>
    <row r="314" spans="1:3">
      <c r="A314" s="59" t="s">
        <v>13450</v>
      </c>
      <c r="B314" s="11" t="s">
        <v>8120</v>
      </c>
      <c r="C314" s="261">
        <v>41551</v>
      </c>
    </row>
    <row r="315" spans="1:3">
      <c r="A315" s="59" t="s">
        <v>9004</v>
      </c>
      <c r="B315" s="11" t="s">
        <v>5894</v>
      </c>
      <c r="C315" s="261">
        <v>41551</v>
      </c>
    </row>
    <row r="316" spans="1:3">
      <c r="A316" s="59" t="s">
        <v>4608</v>
      </c>
      <c r="B316" s="11" t="s">
        <v>3199</v>
      </c>
      <c r="C316" s="261">
        <v>41551</v>
      </c>
    </row>
    <row r="317" spans="1:3">
      <c r="A317" s="59" t="s">
        <v>13564</v>
      </c>
      <c r="B317" s="11" t="s">
        <v>3292</v>
      </c>
      <c r="C317" s="261">
        <v>41551</v>
      </c>
    </row>
    <row r="318" spans="1:3">
      <c r="A318" s="59" t="s">
        <v>20288</v>
      </c>
      <c r="B318" s="11" t="s">
        <v>13782</v>
      </c>
      <c r="C318" s="261">
        <v>41551</v>
      </c>
    </row>
    <row r="319" spans="1:3">
      <c r="A319" s="59" t="s">
        <v>17690</v>
      </c>
      <c r="B319" s="11" t="s">
        <v>167</v>
      </c>
      <c r="C319" s="261">
        <v>41558</v>
      </c>
    </row>
    <row r="320" spans="1:3">
      <c r="A320" s="59" t="s">
        <v>19821</v>
      </c>
      <c r="B320" s="11" t="s">
        <v>13837</v>
      </c>
      <c r="C320" s="261">
        <v>41558</v>
      </c>
    </row>
    <row r="321" spans="1:3">
      <c r="A321" s="59" t="s">
        <v>19382</v>
      </c>
      <c r="B321" s="11" t="s">
        <v>167</v>
      </c>
      <c r="C321" s="261">
        <v>41558</v>
      </c>
    </row>
    <row r="322" spans="1:3">
      <c r="A322" s="59" t="s">
        <v>441</v>
      </c>
      <c r="B322" s="11" t="s">
        <v>121</v>
      </c>
      <c r="C322" s="261">
        <v>41558</v>
      </c>
    </row>
    <row r="323" spans="1:3">
      <c r="A323" s="59" t="s">
        <v>11376</v>
      </c>
      <c r="B323" s="11" t="s">
        <v>7254</v>
      </c>
      <c r="C323" s="261">
        <v>41558</v>
      </c>
    </row>
    <row r="324" spans="1:3">
      <c r="A324" s="59" t="s">
        <v>4935</v>
      </c>
      <c r="B324" s="11" t="s">
        <v>3438</v>
      </c>
      <c r="C324" s="261">
        <v>41558</v>
      </c>
    </row>
    <row r="325" spans="1:3">
      <c r="A325" s="59" t="s">
        <v>12066</v>
      </c>
      <c r="B325" s="11" t="s">
        <v>6696</v>
      </c>
      <c r="C325" s="261">
        <v>41558</v>
      </c>
    </row>
    <row r="326" spans="1:3">
      <c r="A326" s="59" t="s">
        <v>17822</v>
      </c>
      <c r="B326" s="11" t="s">
        <v>13785</v>
      </c>
      <c r="C326" s="261">
        <v>41565</v>
      </c>
    </row>
    <row r="327" spans="1:3">
      <c r="A327" s="59" t="s">
        <v>17731</v>
      </c>
      <c r="B327" s="11" t="s">
        <v>13667</v>
      </c>
      <c r="C327" s="261">
        <v>41565</v>
      </c>
    </row>
    <row r="328" spans="1:3">
      <c r="A328" s="59" t="s">
        <v>17817</v>
      </c>
      <c r="B328" s="11" t="s">
        <v>13785</v>
      </c>
      <c r="C328" s="261">
        <v>41565</v>
      </c>
    </row>
    <row r="329" spans="1:3">
      <c r="A329" s="59" t="s">
        <v>17627</v>
      </c>
      <c r="B329" s="11" t="s">
        <v>13669</v>
      </c>
      <c r="C329" s="261">
        <v>41565</v>
      </c>
    </row>
    <row r="330" spans="1:3">
      <c r="A330" s="59" t="s">
        <v>9316</v>
      </c>
      <c r="B330" s="11" t="s">
        <v>6357</v>
      </c>
      <c r="C330" s="261">
        <v>41565</v>
      </c>
    </row>
    <row r="331" spans="1:3">
      <c r="A331" s="59" t="s">
        <v>17700</v>
      </c>
      <c r="B331" s="11" t="s">
        <v>167</v>
      </c>
      <c r="C331" s="261">
        <v>41565</v>
      </c>
    </row>
    <row r="332" spans="1:3">
      <c r="A332" s="59" t="s">
        <v>5757</v>
      </c>
      <c r="B332" s="11" t="s">
        <v>3069</v>
      </c>
      <c r="C332" s="261">
        <v>41565</v>
      </c>
    </row>
    <row r="333" spans="1:3">
      <c r="A333" s="59" t="s">
        <v>15333</v>
      </c>
      <c r="B333" s="11" t="s">
        <v>12406</v>
      </c>
      <c r="C333" s="261">
        <v>41565</v>
      </c>
    </row>
    <row r="334" spans="1:3">
      <c r="A334" s="59" t="s">
        <v>8423</v>
      </c>
      <c r="B334" s="11" t="s">
        <v>1918</v>
      </c>
      <c r="C334" s="261">
        <v>41565</v>
      </c>
    </row>
    <row r="335" spans="1:3">
      <c r="A335" s="59" t="s">
        <v>20577</v>
      </c>
      <c r="B335" s="11" t="s">
        <v>1531</v>
      </c>
      <c r="C335" s="261">
        <v>41572</v>
      </c>
    </row>
    <row r="336" spans="1:3">
      <c r="A336" s="59" t="s">
        <v>9307</v>
      </c>
      <c r="B336" s="11" t="s">
        <v>4750</v>
      </c>
      <c r="C336" s="261">
        <v>41572</v>
      </c>
    </row>
    <row r="337" spans="1:3">
      <c r="A337" s="59" t="s">
        <v>19857</v>
      </c>
      <c r="B337" s="11" t="s">
        <v>13682</v>
      </c>
      <c r="C337" s="261">
        <v>41572</v>
      </c>
    </row>
    <row r="338" spans="1:3">
      <c r="A338" s="59" t="s">
        <v>17622</v>
      </c>
      <c r="B338" s="11" t="s">
        <v>13669</v>
      </c>
      <c r="C338" s="261">
        <v>41572</v>
      </c>
    </row>
    <row r="339" spans="1:3">
      <c r="A339" s="59" t="s">
        <v>15420</v>
      </c>
      <c r="B339" s="11" t="s">
        <v>168</v>
      </c>
      <c r="C339" s="261">
        <v>41572</v>
      </c>
    </row>
    <row r="340" spans="1:3">
      <c r="A340" s="59" t="s">
        <v>5083</v>
      </c>
      <c r="B340" s="11" t="s">
        <v>3199</v>
      </c>
      <c r="C340" s="261">
        <v>41572</v>
      </c>
    </row>
    <row r="341" spans="1:3">
      <c r="A341" s="59" t="s">
        <v>5995</v>
      </c>
      <c r="B341" s="11" t="s">
        <v>2099</v>
      </c>
      <c r="C341" s="261">
        <v>41572</v>
      </c>
    </row>
    <row r="342" spans="1:3">
      <c r="A342" s="59" t="s">
        <v>3935</v>
      </c>
      <c r="B342" s="11" t="s">
        <v>3287</v>
      </c>
      <c r="C342" s="261">
        <v>41572</v>
      </c>
    </row>
    <row r="343" spans="1:3">
      <c r="A343" s="59" t="s">
        <v>20386</v>
      </c>
      <c r="B343" s="11" t="s">
        <v>13667</v>
      </c>
      <c r="C343" s="261">
        <v>41572</v>
      </c>
    </row>
    <row r="344" spans="1:3">
      <c r="A344" s="59" t="s">
        <v>17619</v>
      </c>
      <c r="B344" s="11" t="s">
        <v>13669</v>
      </c>
      <c r="C344" s="261">
        <v>41572</v>
      </c>
    </row>
    <row r="345" spans="1:3">
      <c r="A345" s="59" t="s">
        <v>2469</v>
      </c>
      <c r="B345" s="11" t="s">
        <v>116</v>
      </c>
      <c r="C345" s="261">
        <v>41579</v>
      </c>
    </row>
    <row r="346" spans="1:3">
      <c r="A346" s="59" t="s">
        <v>18293</v>
      </c>
      <c r="B346" s="11" t="s">
        <v>1661</v>
      </c>
      <c r="C346" s="261">
        <v>41579</v>
      </c>
    </row>
    <row r="347" spans="1:3">
      <c r="A347" s="59" t="s">
        <v>20599</v>
      </c>
      <c r="B347" s="11" t="s">
        <v>167</v>
      </c>
      <c r="C347" s="261">
        <v>41586</v>
      </c>
    </row>
    <row r="348" spans="1:3">
      <c r="A348" s="59" t="s">
        <v>17799</v>
      </c>
      <c r="B348" s="11" t="s">
        <v>13667</v>
      </c>
      <c r="C348" s="261">
        <v>41586</v>
      </c>
    </row>
    <row r="349" spans="1:3">
      <c r="A349" s="59" t="s">
        <v>2011</v>
      </c>
      <c r="B349" s="11" t="s">
        <v>1588</v>
      </c>
      <c r="C349" s="261">
        <v>41586</v>
      </c>
    </row>
    <row r="350" spans="1:3">
      <c r="A350" s="59" t="s">
        <v>13234</v>
      </c>
      <c r="B350" s="11" t="s">
        <v>9393</v>
      </c>
      <c r="C350" s="261">
        <v>41592</v>
      </c>
    </row>
    <row r="351" spans="1:3">
      <c r="A351" s="59" t="s">
        <v>8938</v>
      </c>
      <c r="B351" s="11" t="s">
        <v>6895</v>
      </c>
      <c r="C351" s="261">
        <v>41592</v>
      </c>
    </row>
    <row r="352" spans="1:3">
      <c r="A352" s="59" t="s">
        <v>18485</v>
      </c>
      <c r="B352" s="11" t="s">
        <v>13718</v>
      </c>
      <c r="C352" s="261">
        <v>41592</v>
      </c>
    </row>
    <row r="353" spans="1:3">
      <c r="A353" s="59" t="s">
        <v>3046</v>
      </c>
      <c r="B353" s="11" t="s">
        <v>1863</v>
      </c>
      <c r="C353" s="261">
        <v>41592</v>
      </c>
    </row>
    <row r="354" spans="1:3">
      <c r="A354" s="59" t="s">
        <v>15731</v>
      </c>
      <c r="B354" s="11" t="s">
        <v>12431</v>
      </c>
      <c r="C354" s="261">
        <v>41592</v>
      </c>
    </row>
    <row r="355" spans="1:3">
      <c r="A355" s="59" t="s">
        <v>18296</v>
      </c>
      <c r="B355" s="11" t="s">
        <v>13785</v>
      </c>
      <c r="C355" s="261">
        <v>41592</v>
      </c>
    </row>
    <row r="356" spans="1:3">
      <c r="A356" s="59" t="s">
        <v>5301</v>
      </c>
      <c r="B356" s="11" t="s">
        <v>3507</v>
      </c>
      <c r="C356" s="261">
        <v>41592</v>
      </c>
    </row>
    <row r="357" spans="1:3">
      <c r="A357" s="59" t="s">
        <v>386</v>
      </c>
      <c r="B357" s="11" t="s">
        <v>166</v>
      </c>
      <c r="C357" s="261">
        <v>41592</v>
      </c>
    </row>
    <row r="358" spans="1:3">
      <c r="A358" s="59" t="s">
        <v>2571</v>
      </c>
      <c r="B358" s="11" t="s">
        <v>2450</v>
      </c>
      <c r="C358" s="261">
        <v>41592</v>
      </c>
    </row>
    <row r="359" spans="1:3">
      <c r="A359" s="59" t="s">
        <v>17698</v>
      </c>
      <c r="B359" s="11" t="s">
        <v>167</v>
      </c>
      <c r="C359" s="261">
        <v>41607</v>
      </c>
    </row>
    <row r="360" spans="1:3">
      <c r="A360" s="59" t="s">
        <v>8887</v>
      </c>
      <c r="B360" s="11" t="s">
        <v>6895</v>
      </c>
      <c r="C360" s="261">
        <v>41607</v>
      </c>
    </row>
    <row r="361" spans="1:3">
      <c r="A361" s="59" t="s">
        <v>19409</v>
      </c>
      <c r="B361" s="11" t="s">
        <v>13822</v>
      </c>
      <c r="C361" s="261">
        <v>41607</v>
      </c>
    </row>
    <row r="362" spans="1:3">
      <c r="A362" s="59" t="s">
        <v>3058</v>
      </c>
      <c r="B362" s="11" t="s">
        <v>2408</v>
      </c>
      <c r="C362" s="261">
        <v>41607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485" t="s">
        <v>20210</v>
      </c>
      <c r="B1" s="485"/>
      <c r="C1" s="485"/>
      <c r="D1" s="485"/>
      <c r="E1" s="485"/>
      <c r="G1" s="485" t="s">
        <v>4150</v>
      </c>
      <c r="H1" s="485"/>
      <c r="I1" s="485"/>
      <c r="J1" s="485"/>
      <c r="K1" s="485"/>
      <c r="M1" s="485" t="s">
        <v>4149</v>
      </c>
      <c r="N1" s="485"/>
      <c r="O1" s="485"/>
      <c r="P1" s="485"/>
      <c r="Q1" s="485"/>
    </row>
    <row r="2" spans="1:18">
      <c r="A2" s="16" t="s">
        <v>20226</v>
      </c>
      <c r="B2" s="394" t="s">
        <v>20734</v>
      </c>
      <c r="C2" s="16" t="s">
        <v>20735</v>
      </c>
      <c r="D2" s="394" t="s">
        <v>20736</v>
      </c>
      <c r="E2" s="16" t="s">
        <v>20198</v>
      </c>
      <c r="G2" s="16" t="s">
        <v>20226</v>
      </c>
      <c r="H2" s="394" t="s">
        <v>20734</v>
      </c>
      <c r="I2" s="16" t="s">
        <v>20735</v>
      </c>
      <c r="J2" s="394" t="s">
        <v>20736</v>
      </c>
      <c r="K2" s="16" t="s">
        <v>20198</v>
      </c>
      <c r="M2" s="16" t="s">
        <v>20226</v>
      </c>
      <c r="N2" s="394" t="s">
        <v>20734</v>
      </c>
      <c r="O2" s="16" t="s">
        <v>20735</v>
      </c>
      <c r="P2" s="394" t="s">
        <v>20736</v>
      </c>
      <c r="Q2" s="16" t="s">
        <v>20198</v>
      </c>
    </row>
    <row r="3" spans="1:18" s="16" customFormat="1">
      <c r="B3" s="396">
        <f>SUM(B4:B176)</f>
        <v>8350</v>
      </c>
      <c r="D3" s="396">
        <f>SUM(D4:D416)</f>
        <v>7768.2</v>
      </c>
      <c r="E3" s="397">
        <f t="shared" ref="E3:E15" si="0">B3-D3</f>
        <v>581.80000000000018</v>
      </c>
      <c r="H3" s="396">
        <f>SUM(H4:H206)</f>
        <v>8338.75</v>
      </c>
      <c r="J3" s="396">
        <f>SUM(J4:J275)</f>
        <v>6704.49</v>
      </c>
      <c r="K3" s="397">
        <f t="shared" ref="K3:K16" si="1">H3-J3</f>
        <v>1634.2600000000002</v>
      </c>
      <c r="N3" s="396">
        <f>SUM(N4:N206)</f>
        <v>3935</v>
      </c>
      <c r="P3" s="396">
        <f>SUM(P4:P275)</f>
        <v>3362.93</v>
      </c>
      <c r="Q3" s="397">
        <f>N3-P3</f>
        <v>572.07000000000016</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v>31.6</v>
      </c>
      <c r="Q9" s="395">
        <f t="shared" si="2"/>
        <v>-31.6</v>
      </c>
      <c r="R9" s="16" t="s">
        <v>20846</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41586</v>
      </c>
      <c r="N10" s="394">
        <v>487.5</v>
      </c>
      <c r="P10">
        <v>322.08</v>
      </c>
      <c r="Q10" s="395">
        <f t="shared" si="2"/>
        <v>165.42000000000002</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c r="M11" s="393">
        <v>41600</v>
      </c>
      <c r="N11" s="394">
        <v>682.5</v>
      </c>
      <c r="O11" s="393"/>
      <c r="P11" s="394"/>
      <c r="Q11" s="395">
        <f>N11-P11</f>
        <v>682.5</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c r="M12" s="393">
        <v>41607</v>
      </c>
      <c r="N12" s="394">
        <v>566.25</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E14" s="395">
        <f t="shared" si="0"/>
        <v>605</v>
      </c>
      <c r="G14" s="393">
        <v>41586</v>
      </c>
      <c r="H14" s="394">
        <v>742.5</v>
      </c>
      <c r="I14" s="393">
        <v>41596</v>
      </c>
      <c r="J14" s="394">
        <v>762.05</v>
      </c>
      <c r="K14" s="395">
        <f t="shared" si="1"/>
        <v>-19.549999999999955</v>
      </c>
    </row>
    <row r="15" spans="1:18">
      <c r="A15" s="393">
        <v>41600</v>
      </c>
      <c r="B15" s="394">
        <v>838.75</v>
      </c>
      <c r="C15" s="393">
        <v>41610</v>
      </c>
      <c r="D15" s="394">
        <v>803.97</v>
      </c>
      <c r="E15" s="395">
        <f t="shared" si="0"/>
        <v>34.779999999999973</v>
      </c>
      <c r="G15" s="393">
        <v>41600</v>
      </c>
      <c r="H15" s="394">
        <v>891.25</v>
      </c>
      <c r="I15" s="393">
        <v>41607</v>
      </c>
      <c r="J15" s="394">
        <v>260.69</v>
      </c>
      <c r="K15" s="395">
        <f t="shared" si="1"/>
        <v>630.55999999999995</v>
      </c>
    </row>
    <row r="16" spans="1:18">
      <c r="A16" s="393">
        <v>41607</v>
      </c>
      <c r="B16" s="394">
        <v>985</v>
      </c>
      <c r="G16" s="393">
        <v>41607</v>
      </c>
      <c r="H16" s="394">
        <v>816.25</v>
      </c>
      <c r="I16" s="393">
        <v>41617</v>
      </c>
      <c r="J16" s="394">
        <v>709.74</v>
      </c>
      <c r="K16" s="395">
        <f t="shared" si="1"/>
        <v>106.50999999999999</v>
      </c>
    </row>
    <row r="17" spans="7:11">
      <c r="G17" s="393">
        <v>41621</v>
      </c>
      <c r="K17" s="39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03" t="s">
        <v>5</v>
      </c>
      <c r="B1" s="404" t="s">
        <v>456</v>
      </c>
      <c r="C1" s="405" t="s">
        <v>20868</v>
      </c>
      <c r="D1" s="405" t="s">
        <v>264</v>
      </c>
      <c r="E1" s="405" t="s">
        <v>9</v>
      </c>
      <c r="F1" s="405" t="s">
        <v>16320</v>
      </c>
      <c r="G1" s="405" t="s">
        <v>378</v>
      </c>
      <c r="H1" s="405" t="s">
        <v>16321</v>
      </c>
      <c r="I1" s="405" t="s">
        <v>20869</v>
      </c>
      <c r="J1" s="405" t="s">
        <v>20870</v>
      </c>
      <c r="K1" s="405" t="s">
        <v>20871</v>
      </c>
      <c r="L1" s="406" t="s">
        <v>20872</v>
      </c>
      <c r="M1" s="405" t="s">
        <v>20873</v>
      </c>
      <c r="N1" s="405" t="s">
        <v>20874</v>
      </c>
      <c r="O1" s="405" t="s">
        <v>20875</v>
      </c>
      <c r="P1" s="405" t="s">
        <v>20876</v>
      </c>
      <c r="Q1" s="405" t="s">
        <v>20877</v>
      </c>
      <c r="R1" s="405" t="s">
        <v>20878</v>
      </c>
    </row>
    <row r="2" spans="1:18">
      <c r="A2" s="407" t="s">
        <v>16326</v>
      </c>
      <c r="B2" s="408"/>
      <c r="C2" s="408"/>
      <c r="D2" s="409" t="s">
        <v>2554</v>
      </c>
      <c r="E2" s="409" t="s">
        <v>1537</v>
      </c>
      <c r="F2" s="410"/>
      <c r="G2" s="409"/>
      <c r="H2" s="408">
        <v>40867</v>
      </c>
      <c r="I2" s="410" t="s">
        <v>20879</v>
      </c>
      <c r="J2" s="408">
        <v>40868</v>
      </c>
      <c r="K2" s="411" t="s">
        <v>20880</v>
      </c>
      <c r="L2" s="412">
        <v>69371537</v>
      </c>
      <c r="M2" s="413" t="s">
        <v>20880</v>
      </c>
      <c r="N2" s="411">
        <v>40876</v>
      </c>
      <c r="O2" s="411">
        <v>40949</v>
      </c>
      <c r="P2" s="411"/>
      <c r="Q2" s="411">
        <v>40983</v>
      </c>
      <c r="R2" s="413" t="s">
        <v>20881</v>
      </c>
    </row>
    <row r="3" spans="1:18">
      <c r="A3" s="220">
        <v>2587</v>
      </c>
      <c r="B3" s="223">
        <v>40857</v>
      </c>
      <c r="C3" s="223">
        <v>40928</v>
      </c>
      <c r="D3" s="221" t="s">
        <v>341</v>
      </c>
      <c r="E3" s="221" t="s">
        <v>30</v>
      </c>
      <c r="F3" s="222" t="s">
        <v>16340</v>
      </c>
      <c r="G3" s="221" t="s">
        <v>390</v>
      </c>
      <c r="H3" s="223">
        <v>40905</v>
      </c>
      <c r="I3" s="222" t="s">
        <v>20882</v>
      </c>
      <c r="J3" s="223">
        <v>41050</v>
      </c>
      <c r="K3" s="414" t="s">
        <v>20880</v>
      </c>
      <c r="L3" s="415">
        <v>696532387</v>
      </c>
      <c r="M3" s="413" t="s">
        <v>20880</v>
      </c>
      <c r="N3" s="223">
        <v>41061</v>
      </c>
      <c r="O3" s="223">
        <v>41086</v>
      </c>
      <c r="P3" s="223" t="s">
        <v>20883</v>
      </c>
      <c r="Q3" s="223" t="s">
        <v>20884</v>
      </c>
      <c r="R3" s="413" t="s">
        <v>20881</v>
      </c>
    </row>
    <row r="4" spans="1:18">
      <c r="A4" s="220">
        <v>2588</v>
      </c>
      <c r="B4" s="223">
        <v>40857</v>
      </c>
      <c r="C4" s="223">
        <v>40928</v>
      </c>
      <c r="D4" s="221" t="s">
        <v>299</v>
      </c>
      <c r="E4" s="221" t="s">
        <v>32</v>
      </c>
      <c r="F4" s="222" t="s">
        <v>16398</v>
      </c>
      <c r="G4" s="221" t="s">
        <v>391</v>
      </c>
      <c r="H4" s="223">
        <v>40921</v>
      </c>
      <c r="I4" s="222" t="s">
        <v>20882</v>
      </c>
      <c r="J4" s="223">
        <v>41050</v>
      </c>
      <c r="K4" s="414" t="s">
        <v>20880</v>
      </c>
      <c r="L4" s="415">
        <v>696532425</v>
      </c>
      <c r="M4" s="413" t="s">
        <v>20880</v>
      </c>
      <c r="N4" s="223">
        <v>41061</v>
      </c>
      <c r="O4" s="223">
        <v>41086</v>
      </c>
      <c r="P4" s="223" t="s">
        <v>20883</v>
      </c>
      <c r="Q4" s="223" t="s">
        <v>20884</v>
      </c>
      <c r="R4" s="413" t="s">
        <v>20881</v>
      </c>
    </row>
    <row r="5" spans="1:18">
      <c r="A5" s="220">
        <v>2589</v>
      </c>
      <c r="B5" s="223">
        <v>40857</v>
      </c>
      <c r="C5" s="223">
        <v>40928</v>
      </c>
      <c r="D5" s="221" t="s">
        <v>284</v>
      </c>
      <c r="E5" s="221" t="s">
        <v>34</v>
      </c>
      <c r="F5" s="222" t="s">
        <v>16378</v>
      </c>
      <c r="G5" s="221" t="s">
        <v>1358</v>
      </c>
      <c r="H5" s="223">
        <v>40919</v>
      </c>
      <c r="I5" s="222" t="s">
        <v>20882</v>
      </c>
      <c r="J5" s="223">
        <v>41050</v>
      </c>
      <c r="K5" s="414" t="s">
        <v>20880</v>
      </c>
      <c r="L5" s="415">
        <v>696532433</v>
      </c>
      <c r="M5" s="413" t="s">
        <v>20880</v>
      </c>
      <c r="N5" s="223">
        <v>41061</v>
      </c>
      <c r="O5" s="223">
        <v>41086</v>
      </c>
      <c r="P5" s="223" t="s">
        <v>20883</v>
      </c>
      <c r="Q5" s="223" t="s">
        <v>20884</v>
      </c>
      <c r="R5" s="413" t="s">
        <v>20881</v>
      </c>
    </row>
    <row r="6" spans="1:18">
      <c r="A6" s="220">
        <v>2609</v>
      </c>
      <c r="B6" s="223">
        <v>40857</v>
      </c>
      <c r="C6" s="223">
        <v>40928</v>
      </c>
      <c r="D6" s="221" t="s">
        <v>304</v>
      </c>
      <c r="E6" s="221" t="s">
        <v>36</v>
      </c>
      <c r="F6" s="222" t="s">
        <v>16416</v>
      </c>
      <c r="G6" s="221" t="s">
        <v>392</v>
      </c>
      <c r="H6" s="223">
        <v>40926</v>
      </c>
      <c r="I6" s="222" t="s">
        <v>20882</v>
      </c>
      <c r="J6" s="223">
        <v>41050</v>
      </c>
      <c r="K6" s="414" t="s">
        <v>20880</v>
      </c>
      <c r="L6" s="415">
        <v>696565889</v>
      </c>
      <c r="M6" s="413" t="s">
        <v>20880</v>
      </c>
      <c r="N6" s="223">
        <v>41061</v>
      </c>
      <c r="O6" s="223">
        <v>41086</v>
      </c>
      <c r="P6" s="223" t="s">
        <v>20883</v>
      </c>
      <c r="Q6" s="223" t="s">
        <v>20884</v>
      </c>
      <c r="R6" s="413" t="s">
        <v>20881</v>
      </c>
    </row>
    <row r="7" spans="1:18">
      <c r="A7" s="220">
        <v>3036</v>
      </c>
      <c r="B7" s="223">
        <v>40949</v>
      </c>
      <c r="C7" s="223">
        <v>41009</v>
      </c>
      <c r="D7" s="221" t="s">
        <v>837</v>
      </c>
      <c r="E7" s="221" t="s">
        <v>1185</v>
      </c>
      <c r="F7" s="222" t="s">
        <v>16502</v>
      </c>
      <c r="G7" s="221" t="s">
        <v>1190</v>
      </c>
      <c r="H7" s="223">
        <v>40966</v>
      </c>
      <c r="I7" s="222" t="s">
        <v>20882</v>
      </c>
      <c r="J7" s="223">
        <v>41050</v>
      </c>
      <c r="K7" s="414" t="s">
        <v>20880</v>
      </c>
      <c r="L7" s="415">
        <v>696850443</v>
      </c>
      <c r="M7" s="413" t="s">
        <v>20880</v>
      </c>
      <c r="N7" s="223">
        <v>41061</v>
      </c>
      <c r="O7" s="223">
        <v>41086</v>
      </c>
      <c r="P7" s="223" t="s">
        <v>20883</v>
      </c>
      <c r="Q7" s="223" t="s">
        <v>20884</v>
      </c>
      <c r="R7" s="413" t="s">
        <v>20881</v>
      </c>
    </row>
    <row r="8" spans="1:18">
      <c r="A8" s="220">
        <v>2610</v>
      </c>
      <c r="B8" s="223">
        <v>40857</v>
      </c>
      <c r="C8" s="223">
        <v>40928</v>
      </c>
      <c r="D8" s="221" t="s">
        <v>285</v>
      </c>
      <c r="E8" s="221" t="s">
        <v>38</v>
      </c>
      <c r="F8" s="222" t="s">
        <v>16370</v>
      </c>
      <c r="G8" s="221" t="s">
        <v>393</v>
      </c>
      <c r="H8" s="223">
        <v>40918</v>
      </c>
      <c r="I8" s="222" t="s">
        <v>20882</v>
      </c>
      <c r="J8" s="223">
        <v>41050</v>
      </c>
      <c r="K8" s="414" t="s">
        <v>20880</v>
      </c>
      <c r="L8" s="415">
        <v>696532441</v>
      </c>
      <c r="M8" s="413" t="s">
        <v>20880</v>
      </c>
      <c r="N8" s="223">
        <v>41061</v>
      </c>
      <c r="O8" s="223">
        <v>41086</v>
      </c>
      <c r="P8" s="223" t="s">
        <v>20883</v>
      </c>
      <c r="Q8" s="223" t="s">
        <v>20884</v>
      </c>
      <c r="R8" s="413" t="s">
        <v>20881</v>
      </c>
    </row>
    <row r="9" spans="1:18">
      <c r="A9" s="220">
        <v>2611</v>
      </c>
      <c r="B9" s="223">
        <v>40857</v>
      </c>
      <c r="C9" s="223">
        <v>40928</v>
      </c>
      <c r="D9" s="221" t="s">
        <v>286</v>
      </c>
      <c r="E9" s="221" t="s">
        <v>40</v>
      </c>
      <c r="F9" s="222" t="s">
        <v>16412</v>
      </c>
      <c r="G9" s="221" t="s">
        <v>4910</v>
      </c>
      <c r="H9" s="223">
        <v>40926</v>
      </c>
      <c r="I9" s="222" t="s">
        <v>20882</v>
      </c>
      <c r="J9" s="223">
        <v>41050</v>
      </c>
      <c r="K9" s="414" t="s">
        <v>20880</v>
      </c>
      <c r="L9" s="415">
        <v>696532484</v>
      </c>
      <c r="M9" s="413" t="s">
        <v>20880</v>
      </c>
      <c r="N9" s="223">
        <v>41061</v>
      </c>
      <c r="O9" s="223">
        <v>41086</v>
      </c>
      <c r="P9" s="223" t="s">
        <v>20883</v>
      </c>
      <c r="Q9" s="223" t="s">
        <v>20884</v>
      </c>
      <c r="R9" s="413" t="s">
        <v>20881</v>
      </c>
    </row>
    <row r="10" spans="1:18">
      <c r="A10" s="220">
        <v>2614</v>
      </c>
      <c r="B10" s="223">
        <v>40857</v>
      </c>
      <c r="C10" s="223">
        <v>40928</v>
      </c>
      <c r="D10" s="221" t="s">
        <v>305</v>
      </c>
      <c r="E10" s="221" t="s">
        <v>42</v>
      </c>
      <c r="F10" s="222" t="s">
        <v>16364</v>
      </c>
      <c r="G10" s="221" t="s">
        <v>394</v>
      </c>
      <c r="H10" s="223">
        <v>40914</v>
      </c>
      <c r="I10" s="222" t="s">
        <v>20882</v>
      </c>
      <c r="J10" s="223">
        <v>41050</v>
      </c>
      <c r="K10" s="414" t="s">
        <v>20880</v>
      </c>
      <c r="L10" s="415">
        <v>696532506</v>
      </c>
      <c r="M10" s="413" t="s">
        <v>20880</v>
      </c>
      <c r="N10" s="223">
        <v>41061</v>
      </c>
      <c r="O10" s="223">
        <v>41086</v>
      </c>
      <c r="P10" s="223" t="s">
        <v>20883</v>
      </c>
      <c r="Q10" s="223" t="s">
        <v>20884</v>
      </c>
      <c r="R10" s="413" t="s">
        <v>20881</v>
      </c>
    </row>
    <row r="11" spans="1:18">
      <c r="A11" s="220">
        <v>3003</v>
      </c>
      <c r="B11" s="223">
        <v>40948</v>
      </c>
      <c r="C11" s="223">
        <v>41008</v>
      </c>
      <c r="D11" s="221" t="s">
        <v>705</v>
      </c>
      <c r="E11" s="221" t="s">
        <v>887</v>
      </c>
      <c r="F11" s="222" t="s">
        <v>16514</v>
      </c>
      <c r="G11" s="221" t="s">
        <v>1252</v>
      </c>
      <c r="H11" s="223">
        <v>40968</v>
      </c>
      <c r="I11" s="222" t="s">
        <v>20882</v>
      </c>
      <c r="J11" s="223">
        <v>41050</v>
      </c>
      <c r="K11" s="414" t="s">
        <v>20880</v>
      </c>
      <c r="L11" s="415">
        <v>696850710</v>
      </c>
      <c r="M11" s="413" t="s">
        <v>20880</v>
      </c>
      <c r="N11" s="223">
        <v>41061</v>
      </c>
      <c r="O11" s="223">
        <v>41086</v>
      </c>
      <c r="P11" s="223" t="s">
        <v>20883</v>
      </c>
      <c r="Q11" s="223" t="s">
        <v>20884</v>
      </c>
      <c r="R11" s="413" t="s">
        <v>20881</v>
      </c>
    </row>
    <row r="12" spans="1:18">
      <c r="A12" s="220">
        <v>2615</v>
      </c>
      <c r="B12" s="223">
        <v>40857</v>
      </c>
      <c r="C12" s="223">
        <v>40928</v>
      </c>
      <c r="D12" s="221" t="s">
        <v>287</v>
      </c>
      <c r="E12" s="221" t="s">
        <v>44</v>
      </c>
      <c r="F12" s="222" t="s">
        <v>16344</v>
      </c>
      <c r="G12" s="221" t="s">
        <v>395</v>
      </c>
      <c r="H12" s="223">
        <v>40905</v>
      </c>
      <c r="I12" s="222" t="s">
        <v>20882</v>
      </c>
      <c r="J12" s="223">
        <v>41050</v>
      </c>
      <c r="K12" s="414" t="s">
        <v>20880</v>
      </c>
      <c r="L12" s="415">
        <v>696532514</v>
      </c>
      <c r="M12" s="413" t="s">
        <v>20880</v>
      </c>
      <c r="N12" s="223">
        <v>41061</v>
      </c>
      <c r="O12" s="223">
        <v>41086</v>
      </c>
      <c r="P12" s="223" t="s">
        <v>20883</v>
      </c>
      <c r="Q12" s="223" t="s">
        <v>20884</v>
      </c>
      <c r="R12" s="413" t="s">
        <v>20881</v>
      </c>
    </row>
    <row r="13" spans="1:18">
      <c r="A13" s="220">
        <v>2563</v>
      </c>
      <c r="B13" s="223">
        <v>40857</v>
      </c>
      <c r="C13" s="223">
        <v>40928</v>
      </c>
      <c r="D13" s="221" t="s">
        <v>334</v>
      </c>
      <c r="E13" s="221" t="s">
        <v>20885</v>
      </c>
      <c r="F13" s="222" t="s">
        <v>16366</v>
      </c>
      <c r="G13" s="221" t="s">
        <v>379</v>
      </c>
      <c r="H13" s="223">
        <v>40917</v>
      </c>
      <c r="I13" s="222" t="s">
        <v>20882</v>
      </c>
      <c r="J13" s="223">
        <v>41050</v>
      </c>
      <c r="K13" s="414" t="s">
        <v>20880</v>
      </c>
      <c r="L13" s="415">
        <v>696532557</v>
      </c>
      <c r="M13" s="413" t="s">
        <v>20880</v>
      </c>
      <c r="N13" s="223">
        <v>41061</v>
      </c>
      <c r="O13" s="223">
        <v>41086</v>
      </c>
      <c r="P13" s="223" t="s">
        <v>20883</v>
      </c>
      <c r="Q13" s="223" t="s">
        <v>20884</v>
      </c>
      <c r="R13" s="413" t="s">
        <v>20881</v>
      </c>
    </row>
    <row r="14" spans="1:18">
      <c r="A14" s="220">
        <v>2617</v>
      </c>
      <c r="B14" s="223">
        <v>40857</v>
      </c>
      <c r="C14" s="223">
        <v>40928</v>
      </c>
      <c r="D14" s="221" t="s">
        <v>306</v>
      </c>
      <c r="E14" s="221" t="s">
        <v>46</v>
      </c>
      <c r="F14" s="222" t="s">
        <v>16342</v>
      </c>
      <c r="G14" s="221" t="s">
        <v>396</v>
      </c>
      <c r="H14" s="223">
        <v>40905</v>
      </c>
      <c r="I14" s="222" t="s">
        <v>20882</v>
      </c>
      <c r="J14" s="223">
        <v>41050</v>
      </c>
      <c r="K14" s="414" t="s">
        <v>20880</v>
      </c>
      <c r="L14" s="415">
        <v>696532573</v>
      </c>
      <c r="M14" s="413" t="s">
        <v>20880</v>
      </c>
      <c r="N14" s="223">
        <v>41061</v>
      </c>
      <c r="O14" s="223">
        <v>41086</v>
      </c>
      <c r="P14" s="223" t="s">
        <v>20883</v>
      </c>
      <c r="Q14" s="223" t="s">
        <v>20884</v>
      </c>
      <c r="R14" s="413" t="s">
        <v>20881</v>
      </c>
    </row>
    <row r="15" spans="1:18">
      <c r="A15" s="220">
        <v>2619</v>
      </c>
      <c r="B15" s="223">
        <v>40857</v>
      </c>
      <c r="C15" s="223">
        <v>40928</v>
      </c>
      <c r="D15" s="221" t="s">
        <v>16449</v>
      </c>
      <c r="E15" s="221" t="s">
        <v>50</v>
      </c>
      <c r="F15" s="222" t="s">
        <v>16450</v>
      </c>
      <c r="G15" s="221" t="s">
        <v>397</v>
      </c>
      <c r="H15" s="223">
        <v>40938</v>
      </c>
      <c r="I15" s="222" t="s">
        <v>20882</v>
      </c>
      <c r="J15" s="223">
        <v>41050</v>
      </c>
      <c r="K15" s="414" t="s">
        <v>20880</v>
      </c>
      <c r="L15" s="415">
        <v>696598396</v>
      </c>
      <c r="M15" s="413" t="s">
        <v>20880</v>
      </c>
      <c r="N15" s="223">
        <v>41061</v>
      </c>
      <c r="O15" s="223">
        <v>41086</v>
      </c>
      <c r="P15" s="223" t="s">
        <v>20883</v>
      </c>
      <c r="Q15" s="223" t="s">
        <v>20884</v>
      </c>
      <c r="R15" s="413" t="s">
        <v>20881</v>
      </c>
    </row>
    <row r="16" spans="1:18">
      <c r="A16" s="220">
        <v>2642</v>
      </c>
      <c r="B16" s="223">
        <v>40857</v>
      </c>
      <c r="C16" s="223">
        <v>40928</v>
      </c>
      <c r="D16" s="221" t="s">
        <v>288</v>
      </c>
      <c r="E16" s="221" t="s">
        <v>64</v>
      </c>
      <c r="F16" s="222" t="s">
        <v>16372</v>
      </c>
      <c r="G16" s="221" t="s">
        <v>403</v>
      </c>
      <c r="H16" s="223">
        <v>40918</v>
      </c>
      <c r="I16" s="222" t="s">
        <v>20882</v>
      </c>
      <c r="J16" s="223">
        <v>41050</v>
      </c>
      <c r="K16" s="414" t="s">
        <v>20880</v>
      </c>
      <c r="L16" s="415">
        <v>696532611</v>
      </c>
      <c r="M16" s="413" t="s">
        <v>20880</v>
      </c>
      <c r="N16" s="223">
        <v>41061</v>
      </c>
      <c r="O16" s="223">
        <v>41086</v>
      </c>
      <c r="P16" s="223" t="s">
        <v>20883</v>
      </c>
      <c r="Q16" s="223" t="s">
        <v>20884</v>
      </c>
      <c r="R16" s="413" t="s">
        <v>20881</v>
      </c>
    </row>
    <row r="17" spans="1:18">
      <c r="A17" s="220">
        <v>2641</v>
      </c>
      <c r="B17" s="223">
        <v>40857</v>
      </c>
      <c r="C17" s="223">
        <v>40928</v>
      </c>
      <c r="D17" s="221" t="s">
        <v>310</v>
      </c>
      <c r="E17" s="221" t="s">
        <v>62</v>
      </c>
      <c r="F17" s="222" t="s">
        <v>16441</v>
      </c>
      <c r="G17" s="221" t="s">
        <v>402</v>
      </c>
      <c r="H17" s="223">
        <v>40934</v>
      </c>
      <c r="I17" s="222" t="s">
        <v>20882</v>
      </c>
      <c r="J17" s="223">
        <v>41050</v>
      </c>
      <c r="K17" s="414" t="s">
        <v>20880</v>
      </c>
      <c r="L17" s="415">
        <v>696598388</v>
      </c>
      <c r="M17" s="413" t="s">
        <v>20880</v>
      </c>
      <c r="N17" s="223">
        <v>41061</v>
      </c>
      <c r="O17" s="223">
        <v>41086</v>
      </c>
      <c r="P17" s="223" t="s">
        <v>20883</v>
      </c>
      <c r="Q17" s="223" t="s">
        <v>20884</v>
      </c>
      <c r="R17" s="413" t="s">
        <v>20881</v>
      </c>
    </row>
    <row r="18" spans="1:18">
      <c r="A18" s="220">
        <v>2621</v>
      </c>
      <c r="B18" s="223">
        <v>40857</v>
      </c>
      <c r="C18" s="223">
        <v>40928</v>
      </c>
      <c r="D18" s="221" t="s">
        <v>307</v>
      </c>
      <c r="E18" s="221" t="s">
        <v>20886</v>
      </c>
      <c r="F18" s="222" t="s">
        <v>16420</v>
      </c>
      <c r="G18" s="221" t="s">
        <v>20887</v>
      </c>
      <c r="H18" s="223">
        <v>40927</v>
      </c>
      <c r="I18" s="222" t="s">
        <v>20882</v>
      </c>
      <c r="J18" s="223">
        <v>41050</v>
      </c>
      <c r="K18" s="414" t="s">
        <v>20880</v>
      </c>
      <c r="L18" s="415">
        <v>696565927</v>
      </c>
      <c r="M18" s="413" t="s">
        <v>20880</v>
      </c>
      <c r="N18" s="223">
        <v>41061</v>
      </c>
      <c r="O18" s="223">
        <v>41086</v>
      </c>
      <c r="P18" s="223" t="s">
        <v>20883</v>
      </c>
      <c r="Q18" s="223" t="s">
        <v>20884</v>
      </c>
      <c r="R18" s="413" t="s">
        <v>20881</v>
      </c>
    </row>
    <row r="19" spans="1:18">
      <c r="A19" s="220">
        <v>2639</v>
      </c>
      <c r="B19" s="223">
        <v>40857</v>
      </c>
      <c r="C19" s="223">
        <v>40928</v>
      </c>
      <c r="D19" s="221" t="s">
        <v>309</v>
      </c>
      <c r="E19" s="221" t="s">
        <v>58</v>
      </c>
      <c r="F19" s="222" t="s">
        <v>16429</v>
      </c>
      <c r="G19" s="221" t="s">
        <v>400</v>
      </c>
      <c r="H19" s="223">
        <v>40932</v>
      </c>
      <c r="I19" s="222" t="s">
        <v>20882</v>
      </c>
      <c r="J19" s="223">
        <v>41050</v>
      </c>
      <c r="K19" s="414" t="s">
        <v>20880</v>
      </c>
      <c r="L19" s="415">
        <v>696598353</v>
      </c>
      <c r="M19" s="413" t="s">
        <v>20880</v>
      </c>
      <c r="N19" s="223">
        <v>41061</v>
      </c>
      <c r="O19" s="223">
        <v>41086</v>
      </c>
      <c r="P19" s="223" t="s">
        <v>20883</v>
      </c>
      <c r="Q19" s="223" t="s">
        <v>20884</v>
      </c>
      <c r="R19" s="413" t="s">
        <v>20881</v>
      </c>
    </row>
    <row r="20" spans="1:18">
      <c r="A20" s="220">
        <v>2622</v>
      </c>
      <c r="B20" s="223">
        <v>40857</v>
      </c>
      <c r="C20" s="223">
        <v>40928</v>
      </c>
      <c r="D20" s="221" t="s">
        <v>308</v>
      </c>
      <c r="E20" s="221" t="s">
        <v>54</v>
      </c>
      <c r="F20" s="222" t="s">
        <v>16424</v>
      </c>
      <c r="G20" s="221" t="s">
        <v>399</v>
      </c>
      <c r="H20" s="223">
        <v>40932</v>
      </c>
      <c r="I20" s="222" t="s">
        <v>20882</v>
      </c>
      <c r="J20" s="223">
        <v>41050</v>
      </c>
      <c r="K20" s="414" t="s">
        <v>20880</v>
      </c>
      <c r="L20" s="415">
        <v>696565935</v>
      </c>
      <c r="M20" s="413" t="s">
        <v>20880</v>
      </c>
      <c r="N20" s="223">
        <v>41061</v>
      </c>
      <c r="O20" s="223">
        <v>41086</v>
      </c>
      <c r="P20" s="223" t="s">
        <v>20883</v>
      </c>
      <c r="Q20" s="223" t="s">
        <v>20884</v>
      </c>
      <c r="R20" s="413" t="s">
        <v>20881</v>
      </c>
    </row>
    <row r="21" spans="1:18">
      <c r="A21" s="220">
        <v>3057</v>
      </c>
      <c r="B21" s="223">
        <v>40952</v>
      </c>
      <c r="C21" s="223">
        <v>41012</v>
      </c>
      <c r="D21" s="221" t="s">
        <v>16490</v>
      </c>
      <c r="E21" s="221" t="s">
        <v>1170</v>
      </c>
      <c r="F21" s="222" t="s">
        <v>16491</v>
      </c>
      <c r="G21" s="221" t="s">
        <v>1762</v>
      </c>
      <c r="H21" s="223">
        <v>40956</v>
      </c>
      <c r="I21" s="222" t="s">
        <v>20882</v>
      </c>
      <c r="J21" s="223">
        <v>41050</v>
      </c>
      <c r="K21" s="414" t="s">
        <v>20880</v>
      </c>
      <c r="L21" s="415">
        <v>696815214</v>
      </c>
      <c r="M21" s="413" t="s">
        <v>20880</v>
      </c>
      <c r="N21" s="223">
        <v>41061</v>
      </c>
      <c r="O21" s="223">
        <v>41086</v>
      </c>
      <c r="P21" s="223" t="s">
        <v>20883</v>
      </c>
      <c r="Q21" s="223" t="s">
        <v>20884</v>
      </c>
      <c r="R21" s="413" t="s">
        <v>20881</v>
      </c>
    </row>
    <row r="22" spans="1:18">
      <c r="A22" s="220">
        <v>2643</v>
      </c>
      <c r="B22" s="223">
        <v>40857</v>
      </c>
      <c r="C22" s="223">
        <v>40928</v>
      </c>
      <c r="D22" s="221" t="s">
        <v>344</v>
      </c>
      <c r="E22" s="221" t="s">
        <v>66</v>
      </c>
      <c r="F22" s="222" t="s">
        <v>16386</v>
      </c>
      <c r="G22" s="221" t="s">
        <v>404</v>
      </c>
      <c r="H22" s="223">
        <v>40920</v>
      </c>
      <c r="I22" s="222" t="s">
        <v>20882</v>
      </c>
      <c r="J22" s="223">
        <v>41050</v>
      </c>
      <c r="K22" s="414" t="s">
        <v>20880</v>
      </c>
      <c r="L22" s="415">
        <v>696534088</v>
      </c>
      <c r="M22" s="413" t="s">
        <v>20880</v>
      </c>
      <c r="N22" s="223">
        <v>41061</v>
      </c>
      <c r="O22" s="223">
        <v>41086</v>
      </c>
      <c r="P22" s="223" t="s">
        <v>20883</v>
      </c>
      <c r="Q22" s="223" t="s">
        <v>20884</v>
      </c>
      <c r="R22" s="413" t="s">
        <v>20881</v>
      </c>
    </row>
    <row r="23" spans="1:18">
      <c r="A23" s="220">
        <v>2644</v>
      </c>
      <c r="B23" s="223">
        <v>40857</v>
      </c>
      <c r="C23" s="223">
        <v>40928</v>
      </c>
      <c r="D23" s="221" t="s">
        <v>335</v>
      </c>
      <c r="E23" s="221" t="s">
        <v>68</v>
      </c>
      <c r="F23" s="222" t="s">
        <v>16376</v>
      </c>
      <c r="G23" s="221" t="s">
        <v>405</v>
      </c>
      <c r="H23" s="223">
        <v>40918</v>
      </c>
      <c r="I23" s="222" t="s">
        <v>20882</v>
      </c>
      <c r="J23" s="223">
        <v>41050</v>
      </c>
      <c r="K23" s="414" t="s">
        <v>20880</v>
      </c>
      <c r="L23" s="415">
        <v>696534215</v>
      </c>
      <c r="M23" s="413" t="s">
        <v>20880</v>
      </c>
      <c r="N23" s="223">
        <v>41061</v>
      </c>
      <c r="O23" s="223">
        <v>41086</v>
      </c>
      <c r="P23" s="223" t="s">
        <v>20883</v>
      </c>
      <c r="Q23" s="223" t="s">
        <v>20884</v>
      </c>
      <c r="R23" s="413" t="s">
        <v>20881</v>
      </c>
    </row>
    <row r="24" spans="1:18">
      <c r="A24" s="220">
        <v>2646</v>
      </c>
      <c r="B24" s="223">
        <v>40857</v>
      </c>
      <c r="C24" s="223">
        <v>40928</v>
      </c>
      <c r="D24" s="221" t="s">
        <v>311</v>
      </c>
      <c r="E24" s="221" t="s">
        <v>72</v>
      </c>
      <c r="F24" s="222" t="s">
        <v>16437</v>
      </c>
      <c r="G24" s="221" t="s">
        <v>406</v>
      </c>
      <c r="H24" s="223">
        <v>40934</v>
      </c>
      <c r="I24" s="222" t="s">
        <v>20882</v>
      </c>
      <c r="J24" s="223">
        <v>41050</v>
      </c>
      <c r="K24" s="414" t="s">
        <v>20880</v>
      </c>
      <c r="L24" s="415">
        <v>696598345</v>
      </c>
      <c r="M24" s="413" t="s">
        <v>20880</v>
      </c>
      <c r="N24" s="223">
        <v>41061</v>
      </c>
      <c r="O24" s="223">
        <v>41086</v>
      </c>
      <c r="P24" s="223" t="s">
        <v>20883</v>
      </c>
      <c r="Q24" s="223" t="s">
        <v>20884</v>
      </c>
      <c r="R24" s="413" t="s">
        <v>20881</v>
      </c>
    </row>
    <row r="25" spans="1:18">
      <c r="A25" s="220">
        <v>3010</v>
      </c>
      <c r="B25" s="223">
        <v>40948</v>
      </c>
      <c r="C25" s="223">
        <v>41008</v>
      </c>
      <c r="D25" s="221" t="s">
        <v>713</v>
      </c>
      <c r="E25" s="221" t="s">
        <v>878</v>
      </c>
      <c r="F25" s="222" t="s">
        <v>16508</v>
      </c>
      <c r="G25" s="221" t="s">
        <v>1202</v>
      </c>
      <c r="H25" s="223">
        <v>40967</v>
      </c>
      <c r="I25" s="222" t="s">
        <v>20882</v>
      </c>
      <c r="J25" s="223">
        <v>41050</v>
      </c>
      <c r="K25" s="414" t="s">
        <v>20880</v>
      </c>
      <c r="L25" s="415">
        <v>696850672</v>
      </c>
      <c r="M25" s="413" t="s">
        <v>20880</v>
      </c>
      <c r="N25" s="223">
        <v>41061</v>
      </c>
      <c r="O25" s="223">
        <v>41086</v>
      </c>
      <c r="P25" s="223" t="s">
        <v>20883</v>
      </c>
      <c r="Q25" s="223" t="s">
        <v>20884</v>
      </c>
      <c r="R25" s="413" t="s">
        <v>20881</v>
      </c>
    </row>
    <row r="26" spans="1:18">
      <c r="A26" s="220">
        <v>2649</v>
      </c>
      <c r="B26" s="223">
        <v>40857</v>
      </c>
      <c r="C26" s="223">
        <v>40928</v>
      </c>
      <c r="D26" s="221" t="s">
        <v>290</v>
      </c>
      <c r="E26" s="221" t="s">
        <v>78</v>
      </c>
      <c r="F26" s="222" t="s">
        <v>16380</v>
      </c>
      <c r="G26" s="221" t="s">
        <v>409</v>
      </c>
      <c r="H26" s="223">
        <v>40919</v>
      </c>
      <c r="I26" s="222" t="s">
        <v>20882</v>
      </c>
      <c r="J26" s="223">
        <v>41050</v>
      </c>
      <c r="K26" s="414" t="s">
        <v>20880</v>
      </c>
      <c r="L26" s="415">
        <v>696534304</v>
      </c>
      <c r="M26" s="413" t="s">
        <v>20880</v>
      </c>
      <c r="N26" s="223">
        <v>41061</v>
      </c>
      <c r="O26" s="223">
        <v>41086</v>
      </c>
      <c r="P26" s="223" t="s">
        <v>20883</v>
      </c>
      <c r="Q26" s="223" t="s">
        <v>20884</v>
      </c>
      <c r="R26" s="413" t="s">
        <v>20881</v>
      </c>
    </row>
    <row r="27" spans="1:18">
      <c r="A27" s="220">
        <v>2997</v>
      </c>
      <c r="B27" s="223">
        <v>40948</v>
      </c>
      <c r="C27" s="223">
        <v>41008</v>
      </c>
      <c r="D27" s="221" t="s">
        <v>745</v>
      </c>
      <c r="E27" s="221" t="s">
        <v>20888</v>
      </c>
      <c r="F27" s="222" t="s">
        <v>16498</v>
      </c>
      <c r="G27" s="221" t="s">
        <v>1189</v>
      </c>
      <c r="H27" s="223">
        <v>40963</v>
      </c>
      <c r="I27" s="222" t="s">
        <v>20882</v>
      </c>
      <c r="J27" s="223">
        <v>41050</v>
      </c>
      <c r="K27" s="414" t="s">
        <v>20880</v>
      </c>
      <c r="L27" s="415">
        <v>696815540</v>
      </c>
      <c r="M27" s="413" t="s">
        <v>20880</v>
      </c>
      <c r="N27" s="223">
        <v>41061</v>
      </c>
      <c r="O27" s="223">
        <v>41086</v>
      </c>
      <c r="P27" s="223" t="s">
        <v>20883</v>
      </c>
      <c r="Q27" s="223" t="s">
        <v>20884</v>
      </c>
      <c r="R27" s="413" t="s">
        <v>20881</v>
      </c>
    </row>
    <row r="28" spans="1:18">
      <c r="A28" s="220">
        <v>2650</v>
      </c>
      <c r="B28" s="223">
        <v>40857</v>
      </c>
      <c r="C28" s="223">
        <v>40928</v>
      </c>
      <c r="D28" s="221" t="s">
        <v>323</v>
      </c>
      <c r="E28" s="221" t="s">
        <v>80</v>
      </c>
      <c r="F28" s="222" t="s">
        <v>16382</v>
      </c>
      <c r="G28" s="221" t="s">
        <v>410</v>
      </c>
      <c r="H28" s="223">
        <v>40919</v>
      </c>
      <c r="I28" s="222" t="s">
        <v>20882</v>
      </c>
      <c r="J28" s="223">
        <v>41050</v>
      </c>
      <c r="K28" s="414" t="s">
        <v>20880</v>
      </c>
      <c r="L28" s="415">
        <v>696534339</v>
      </c>
      <c r="M28" s="413" t="s">
        <v>20880</v>
      </c>
      <c r="N28" s="223">
        <v>41061</v>
      </c>
      <c r="O28" s="223">
        <v>41086</v>
      </c>
      <c r="P28" s="223" t="s">
        <v>20883</v>
      </c>
      <c r="Q28" s="223" t="s">
        <v>20884</v>
      </c>
      <c r="R28" s="413" t="s">
        <v>20881</v>
      </c>
    </row>
    <row r="29" spans="1:18">
      <c r="A29" s="220">
        <v>2647</v>
      </c>
      <c r="B29" s="223">
        <v>40857</v>
      </c>
      <c r="C29" s="223">
        <v>40928</v>
      </c>
      <c r="D29" s="221" t="s">
        <v>289</v>
      </c>
      <c r="E29" s="221" t="s">
        <v>74</v>
      </c>
      <c r="F29" s="222" t="s">
        <v>16396</v>
      </c>
      <c r="G29" s="221" t="s">
        <v>407</v>
      </c>
      <c r="H29" s="223">
        <v>40921</v>
      </c>
      <c r="I29" s="222" t="s">
        <v>20882</v>
      </c>
      <c r="J29" s="223">
        <v>41050</v>
      </c>
      <c r="K29" s="414" t="s">
        <v>20880</v>
      </c>
      <c r="L29" s="415">
        <v>696534924</v>
      </c>
      <c r="M29" s="413" t="s">
        <v>20880</v>
      </c>
      <c r="N29" s="223">
        <v>41061</v>
      </c>
      <c r="O29" s="223">
        <v>41086</v>
      </c>
      <c r="P29" s="223" t="s">
        <v>20883</v>
      </c>
      <c r="Q29" s="223" t="s">
        <v>20884</v>
      </c>
      <c r="R29" s="413" t="s">
        <v>20881</v>
      </c>
    </row>
    <row r="30" spans="1:18">
      <c r="A30" s="220">
        <v>2651</v>
      </c>
      <c r="B30" s="223">
        <v>40857</v>
      </c>
      <c r="C30" s="223">
        <v>40928</v>
      </c>
      <c r="D30" s="221" t="s">
        <v>312</v>
      </c>
      <c r="E30" s="221" t="s">
        <v>82</v>
      </c>
      <c r="F30" s="222" t="s">
        <v>16410</v>
      </c>
      <c r="G30" s="221" t="s">
        <v>411</v>
      </c>
      <c r="H30" s="223">
        <v>40925</v>
      </c>
      <c r="I30" s="222" t="s">
        <v>20882</v>
      </c>
      <c r="J30" s="223">
        <v>41050</v>
      </c>
      <c r="K30" s="414" t="s">
        <v>20880</v>
      </c>
      <c r="L30" s="415">
        <v>696535629</v>
      </c>
      <c r="M30" s="413" t="s">
        <v>20880</v>
      </c>
      <c r="N30" s="223">
        <v>41061</v>
      </c>
      <c r="O30" s="223">
        <v>41086</v>
      </c>
      <c r="P30" s="223" t="s">
        <v>20883</v>
      </c>
      <c r="Q30" s="223" t="s">
        <v>20884</v>
      </c>
      <c r="R30" s="413" t="s">
        <v>20881</v>
      </c>
    </row>
    <row r="31" spans="1:18">
      <c r="A31" s="220">
        <v>3015</v>
      </c>
      <c r="B31" s="223">
        <v>40948</v>
      </c>
      <c r="C31" s="223">
        <v>41008</v>
      </c>
      <c r="D31" s="221" t="s">
        <v>715</v>
      </c>
      <c r="E31" s="221" t="s">
        <v>1227</v>
      </c>
      <c r="F31" s="222" t="s">
        <v>16512</v>
      </c>
      <c r="G31" s="221" t="s">
        <v>1206</v>
      </c>
      <c r="H31" s="223">
        <v>40968</v>
      </c>
      <c r="I31" s="222" t="s">
        <v>20882</v>
      </c>
      <c r="J31" s="223">
        <v>41050</v>
      </c>
      <c r="K31" s="414" t="s">
        <v>20880</v>
      </c>
      <c r="L31" s="415">
        <v>696850702</v>
      </c>
      <c r="M31" s="413" t="s">
        <v>20880</v>
      </c>
      <c r="N31" s="223">
        <v>41061</v>
      </c>
      <c r="O31" s="223">
        <v>41086</v>
      </c>
      <c r="P31" s="223" t="s">
        <v>20883</v>
      </c>
      <c r="Q31" s="223" t="s">
        <v>20884</v>
      </c>
      <c r="R31" s="413" t="s">
        <v>20881</v>
      </c>
    </row>
    <row r="32" spans="1:18">
      <c r="A32" s="220">
        <v>2653</v>
      </c>
      <c r="B32" s="223">
        <v>40857</v>
      </c>
      <c r="C32" s="223">
        <v>40928</v>
      </c>
      <c r="D32" s="221" t="s">
        <v>317</v>
      </c>
      <c r="E32" s="221" t="s">
        <v>86</v>
      </c>
      <c r="F32" s="222" t="s">
        <v>16352</v>
      </c>
      <c r="G32" s="221" t="s">
        <v>413</v>
      </c>
      <c r="H32" s="223">
        <v>40905</v>
      </c>
      <c r="I32" s="222" t="s">
        <v>20882</v>
      </c>
      <c r="J32" s="223">
        <v>41050</v>
      </c>
      <c r="K32" s="414" t="s">
        <v>20880</v>
      </c>
      <c r="L32" s="415">
        <v>696534940</v>
      </c>
      <c r="M32" s="413" t="s">
        <v>20880</v>
      </c>
      <c r="N32" s="223">
        <v>41061</v>
      </c>
      <c r="O32" s="223">
        <v>41086</v>
      </c>
      <c r="P32" s="223" t="s">
        <v>20883</v>
      </c>
      <c r="Q32" s="223" t="s">
        <v>20884</v>
      </c>
      <c r="R32" s="413" t="s">
        <v>20881</v>
      </c>
    </row>
    <row r="33" spans="1:18">
      <c r="A33" s="220">
        <v>2655</v>
      </c>
      <c r="B33" s="223">
        <v>40857</v>
      </c>
      <c r="C33" s="223">
        <v>40928</v>
      </c>
      <c r="D33" s="221" t="s">
        <v>313</v>
      </c>
      <c r="E33" s="221" t="s">
        <v>90</v>
      </c>
      <c r="F33" s="222" t="s">
        <v>16408</v>
      </c>
      <c r="G33" s="221" t="s">
        <v>414</v>
      </c>
      <c r="H33" s="223">
        <v>40925</v>
      </c>
      <c r="I33" s="222" t="s">
        <v>20882</v>
      </c>
      <c r="J33" s="223">
        <v>41050</v>
      </c>
      <c r="K33" s="414" t="s">
        <v>20880</v>
      </c>
      <c r="L33" s="415">
        <v>696535661</v>
      </c>
      <c r="M33" s="413" t="s">
        <v>20880</v>
      </c>
      <c r="N33" s="223">
        <v>41061</v>
      </c>
      <c r="O33" s="223">
        <v>41086</v>
      </c>
      <c r="P33" s="223" t="s">
        <v>20883</v>
      </c>
      <c r="Q33" s="223" t="s">
        <v>20884</v>
      </c>
      <c r="R33" s="413" t="s">
        <v>20881</v>
      </c>
    </row>
    <row r="34" spans="1:18">
      <c r="A34" s="220">
        <v>2656</v>
      </c>
      <c r="B34" s="223">
        <v>40857</v>
      </c>
      <c r="C34" s="223">
        <v>40928</v>
      </c>
      <c r="D34" s="221" t="s">
        <v>377</v>
      </c>
      <c r="E34" s="221" t="s">
        <v>20889</v>
      </c>
      <c r="F34" s="222" t="s">
        <v>16346</v>
      </c>
      <c r="G34" s="221" t="s">
        <v>415</v>
      </c>
      <c r="H34" s="223">
        <v>40905</v>
      </c>
      <c r="I34" s="222" t="s">
        <v>20882</v>
      </c>
      <c r="J34" s="223">
        <v>41050</v>
      </c>
      <c r="K34" s="414" t="s">
        <v>20880</v>
      </c>
      <c r="L34" s="415">
        <v>696535688</v>
      </c>
      <c r="M34" s="413" t="s">
        <v>20880</v>
      </c>
      <c r="N34" s="223">
        <v>41061</v>
      </c>
      <c r="O34" s="223">
        <v>41086</v>
      </c>
      <c r="P34" s="223" t="s">
        <v>20883</v>
      </c>
      <c r="Q34" s="223" t="s">
        <v>20884</v>
      </c>
      <c r="R34" s="413" t="s">
        <v>20881</v>
      </c>
    </row>
    <row r="35" spans="1:18">
      <c r="A35" s="220">
        <v>2567</v>
      </c>
      <c r="B35" s="223">
        <v>40857</v>
      </c>
      <c r="C35" s="223">
        <v>40928</v>
      </c>
      <c r="D35" s="221" t="s">
        <v>300</v>
      </c>
      <c r="E35" s="221" t="s">
        <v>17</v>
      </c>
      <c r="F35" s="222" t="s">
        <v>16414</v>
      </c>
      <c r="G35" s="221" t="s">
        <v>383</v>
      </c>
      <c r="H35" s="223">
        <v>40926</v>
      </c>
      <c r="I35" s="222" t="s">
        <v>20882</v>
      </c>
      <c r="J35" s="223">
        <v>41050</v>
      </c>
      <c r="K35" s="414" t="s">
        <v>20880</v>
      </c>
      <c r="L35" s="415">
        <v>696566044</v>
      </c>
      <c r="M35" s="413" t="s">
        <v>20880</v>
      </c>
      <c r="N35" s="223">
        <v>41061</v>
      </c>
      <c r="O35" s="223">
        <v>41086</v>
      </c>
      <c r="P35" s="223" t="s">
        <v>20883</v>
      </c>
      <c r="Q35" s="223" t="s">
        <v>20884</v>
      </c>
      <c r="R35" s="413" t="s">
        <v>20881</v>
      </c>
    </row>
    <row r="36" spans="1:18">
      <c r="A36" s="220">
        <v>2657</v>
      </c>
      <c r="B36" s="223">
        <v>40857</v>
      </c>
      <c r="C36" s="223">
        <v>40928</v>
      </c>
      <c r="D36" s="221" t="s">
        <v>324</v>
      </c>
      <c r="E36" s="221" t="s">
        <v>94</v>
      </c>
      <c r="F36" s="222" t="s">
        <v>16402</v>
      </c>
      <c r="G36" s="221" t="s">
        <v>416</v>
      </c>
      <c r="H36" s="223">
        <v>40924</v>
      </c>
      <c r="I36" s="222" t="s">
        <v>20882</v>
      </c>
      <c r="J36" s="223">
        <v>41050</v>
      </c>
      <c r="K36" s="414" t="s">
        <v>20880</v>
      </c>
      <c r="L36" s="415">
        <v>696535696</v>
      </c>
      <c r="M36" s="413" t="s">
        <v>20880</v>
      </c>
      <c r="N36" s="223">
        <v>41061</v>
      </c>
      <c r="O36" s="223">
        <v>41086</v>
      </c>
      <c r="P36" s="223" t="s">
        <v>20883</v>
      </c>
      <c r="Q36" s="223" t="s">
        <v>20884</v>
      </c>
      <c r="R36" s="413" t="s">
        <v>20881</v>
      </c>
    </row>
    <row r="37" spans="1:18">
      <c r="A37" s="220">
        <v>2658</v>
      </c>
      <c r="B37" s="223">
        <v>40857</v>
      </c>
      <c r="C37" s="223">
        <v>40928</v>
      </c>
      <c r="D37" s="221" t="s">
        <v>318</v>
      </c>
      <c r="E37" s="221" t="s">
        <v>96</v>
      </c>
      <c r="F37" s="222" t="s">
        <v>16360</v>
      </c>
      <c r="G37" s="221" t="s">
        <v>1389</v>
      </c>
      <c r="H37" s="223">
        <v>40913</v>
      </c>
      <c r="I37" s="222" t="s">
        <v>20882</v>
      </c>
      <c r="J37" s="223">
        <v>41050</v>
      </c>
      <c r="K37" s="414" t="s">
        <v>20880</v>
      </c>
      <c r="L37" s="415">
        <v>696535734</v>
      </c>
      <c r="M37" s="413" t="s">
        <v>20880</v>
      </c>
      <c r="N37" s="223">
        <v>41061</v>
      </c>
      <c r="O37" s="223">
        <v>41086</v>
      </c>
      <c r="P37" s="223" t="s">
        <v>20883</v>
      </c>
      <c r="Q37" s="223" t="s">
        <v>20884</v>
      </c>
      <c r="R37" s="413" t="s">
        <v>20881</v>
      </c>
    </row>
    <row r="38" spans="1:18">
      <c r="A38" s="220">
        <v>3074</v>
      </c>
      <c r="B38" s="223">
        <v>40954</v>
      </c>
      <c r="C38" s="223">
        <v>41014</v>
      </c>
      <c r="D38" s="221" t="s">
        <v>1177</v>
      </c>
      <c r="E38" s="221" t="s">
        <v>1199</v>
      </c>
      <c r="F38" s="222" t="s">
        <v>16510</v>
      </c>
      <c r="G38" s="221" t="s">
        <v>1201</v>
      </c>
      <c r="H38" s="223">
        <v>40967</v>
      </c>
      <c r="I38" s="222" t="s">
        <v>20882</v>
      </c>
      <c r="J38" s="223">
        <v>41050</v>
      </c>
      <c r="K38" s="414" t="s">
        <v>20880</v>
      </c>
      <c r="L38" s="415">
        <v>696850656</v>
      </c>
      <c r="M38" s="413" t="s">
        <v>20880</v>
      </c>
      <c r="N38" s="223">
        <v>41061</v>
      </c>
      <c r="O38" s="223">
        <v>41086</v>
      </c>
      <c r="P38" s="223" t="s">
        <v>20883</v>
      </c>
      <c r="Q38" s="223" t="s">
        <v>20884</v>
      </c>
      <c r="R38" s="413" t="s">
        <v>20881</v>
      </c>
    </row>
    <row r="39" spans="1:18">
      <c r="A39" s="220">
        <v>2659</v>
      </c>
      <c r="B39" s="223">
        <v>40857</v>
      </c>
      <c r="C39" s="223">
        <v>40928</v>
      </c>
      <c r="D39" s="221" t="s">
        <v>16426</v>
      </c>
      <c r="E39" s="221" t="s">
        <v>20890</v>
      </c>
      <c r="F39" s="222" t="s">
        <v>16427</v>
      </c>
      <c r="G39" s="221" t="s">
        <v>417</v>
      </c>
      <c r="H39" s="223">
        <v>40932</v>
      </c>
      <c r="I39" s="222" t="s">
        <v>20882</v>
      </c>
      <c r="J39" s="223">
        <v>41050</v>
      </c>
      <c r="K39" s="414" t="s">
        <v>20880</v>
      </c>
      <c r="L39" s="415">
        <v>696598337</v>
      </c>
      <c r="M39" s="413" t="s">
        <v>20880</v>
      </c>
      <c r="N39" s="223">
        <v>41061</v>
      </c>
      <c r="O39" s="223">
        <v>41086</v>
      </c>
      <c r="P39" s="223" t="s">
        <v>20883</v>
      </c>
      <c r="Q39" s="223" t="s">
        <v>20884</v>
      </c>
      <c r="R39" s="413" t="s">
        <v>20881</v>
      </c>
    </row>
    <row r="40" spans="1:18">
      <c r="A40" s="220">
        <v>2661</v>
      </c>
      <c r="B40" s="223">
        <v>40857</v>
      </c>
      <c r="C40" s="223">
        <v>40928</v>
      </c>
      <c r="D40" s="221" t="s">
        <v>291</v>
      </c>
      <c r="E40" s="221" t="s">
        <v>101</v>
      </c>
      <c r="F40" s="222" t="s">
        <v>16384</v>
      </c>
      <c r="G40" s="221" t="s">
        <v>419</v>
      </c>
      <c r="H40" s="223">
        <v>40919</v>
      </c>
      <c r="I40" s="222" t="s">
        <v>20882</v>
      </c>
      <c r="J40" s="223">
        <v>41050</v>
      </c>
      <c r="K40" s="414" t="s">
        <v>20880</v>
      </c>
      <c r="L40" s="415">
        <v>696535777</v>
      </c>
      <c r="M40" s="413" t="s">
        <v>20880</v>
      </c>
      <c r="N40" s="223">
        <v>41061</v>
      </c>
      <c r="O40" s="223">
        <v>41086</v>
      </c>
      <c r="P40" s="223" t="s">
        <v>20883</v>
      </c>
      <c r="Q40" s="223" t="s">
        <v>20884</v>
      </c>
      <c r="R40" s="413" t="s">
        <v>20881</v>
      </c>
    </row>
    <row r="41" spans="1:18">
      <c r="A41" s="220">
        <v>3075</v>
      </c>
      <c r="B41" s="223">
        <v>40952</v>
      </c>
      <c r="C41" s="223">
        <v>41012</v>
      </c>
      <c r="D41" s="221" t="s">
        <v>16518</v>
      </c>
      <c r="E41" s="221" t="s">
        <v>1219</v>
      </c>
      <c r="F41" s="222" t="s">
        <v>16519</v>
      </c>
      <c r="G41" s="221" t="s">
        <v>1208</v>
      </c>
      <c r="H41" s="223">
        <v>40968</v>
      </c>
      <c r="I41" s="222" t="s">
        <v>20882</v>
      </c>
      <c r="J41" s="223">
        <v>41050</v>
      </c>
      <c r="K41" s="414" t="s">
        <v>20880</v>
      </c>
      <c r="L41" s="415">
        <v>696850737</v>
      </c>
      <c r="M41" s="413" t="s">
        <v>20880</v>
      </c>
      <c r="N41" s="223">
        <v>41061</v>
      </c>
      <c r="O41" s="223">
        <v>41086</v>
      </c>
      <c r="P41" s="223" t="s">
        <v>20883</v>
      </c>
      <c r="Q41" s="223" t="s">
        <v>20884</v>
      </c>
      <c r="R41" s="413" t="s">
        <v>20881</v>
      </c>
    </row>
    <row r="42" spans="1:18">
      <c r="A42" s="220">
        <v>2662</v>
      </c>
      <c r="B42" s="223">
        <v>40857</v>
      </c>
      <c r="C42" s="223">
        <v>40928</v>
      </c>
      <c r="D42" s="221" t="s">
        <v>292</v>
      </c>
      <c r="E42" s="221" t="s">
        <v>20891</v>
      </c>
      <c r="F42" s="222" t="s">
        <v>16374</v>
      </c>
      <c r="G42" s="221" t="s">
        <v>420</v>
      </c>
      <c r="H42" s="223">
        <v>40918</v>
      </c>
      <c r="I42" s="222" t="s">
        <v>20882</v>
      </c>
      <c r="J42" s="223">
        <v>41050</v>
      </c>
      <c r="K42" s="414" t="s">
        <v>20880</v>
      </c>
      <c r="L42" s="415">
        <v>696536269</v>
      </c>
      <c r="M42" s="413" t="s">
        <v>20880</v>
      </c>
      <c r="N42" s="223">
        <v>41061</v>
      </c>
      <c r="O42" s="223">
        <v>41086</v>
      </c>
      <c r="P42" s="223" t="s">
        <v>20883</v>
      </c>
      <c r="Q42" s="223" t="s">
        <v>20884</v>
      </c>
      <c r="R42" s="413" t="s">
        <v>20881</v>
      </c>
    </row>
    <row r="43" spans="1:18">
      <c r="A43" s="220">
        <v>2663</v>
      </c>
      <c r="B43" s="223">
        <v>40857</v>
      </c>
      <c r="C43" s="223">
        <v>40928</v>
      </c>
      <c r="D43" s="221" t="s">
        <v>293</v>
      </c>
      <c r="E43" s="221" t="s">
        <v>20892</v>
      </c>
      <c r="F43" s="222" t="s">
        <v>16439</v>
      </c>
      <c r="G43" s="221" t="s">
        <v>421</v>
      </c>
      <c r="H43" s="223">
        <v>40934</v>
      </c>
      <c r="I43" s="222" t="s">
        <v>20882</v>
      </c>
      <c r="J43" s="223">
        <v>41050</v>
      </c>
      <c r="K43" s="414" t="s">
        <v>20880</v>
      </c>
      <c r="L43" s="415">
        <v>696598329</v>
      </c>
      <c r="M43" s="413" t="s">
        <v>20880</v>
      </c>
      <c r="N43" s="223">
        <v>41061</v>
      </c>
      <c r="O43" s="223">
        <v>41086</v>
      </c>
      <c r="P43" s="223" t="s">
        <v>20883</v>
      </c>
      <c r="Q43" s="223" t="s">
        <v>20884</v>
      </c>
      <c r="R43" s="413" t="s">
        <v>20881</v>
      </c>
    </row>
    <row r="44" spans="1:18">
      <c r="A44" s="220">
        <v>2664</v>
      </c>
      <c r="B44" s="223">
        <v>40857</v>
      </c>
      <c r="C44" s="223">
        <v>40928</v>
      </c>
      <c r="D44" s="221" t="s">
        <v>609</v>
      </c>
      <c r="E44" s="221" t="s">
        <v>610</v>
      </c>
      <c r="F44" s="222" t="s">
        <v>16392</v>
      </c>
      <c r="G44" s="221" t="s">
        <v>1406</v>
      </c>
      <c r="H44" s="223">
        <v>40921</v>
      </c>
      <c r="I44" s="222" t="s">
        <v>20882</v>
      </c>
      <c r="J44" s="223">
        <v>41050</v>
      </c>
      <c r="K44" s="414" t="s">
        <v>20880</v>
      </c>
      <c r="L44" s="415">
        <v>696540339</v>
      </c>
      <c r="M44" s="413" t="s">
        <v>20880</v>
      </c>
      <c r="N44" s="223">
        <v>41061</v>
      </c>
      <c r="O44" s="223">
        <v>41086</v>
      </c>
      <c r="P44" s="223" t="s">
        <v>20883</v>
      </c>
      <c r="Q44" s="223" t="s">
        <v>20884</v>
      </c>
      <c r="R44" s="413" t="s">
        <v>20881</v>
      </c>
    </row>
    <row r="45" spans="1:18">
      <c r="A45" s="220">
        <v>3017</v>
      </c>
      <c r="B45" s="223">
        <v>40948</v>
      </c>
      <c r="C45" s="223">
        <v>41008</v>
      </c>
      <c r="D45" s="221" t="s">
        <v>717</v>
      </c>
      <c r="E45" s="221" t="s">
        <v>877</v>
      </c>
      <c r="F45" s="222" t="s">
        <v>16488</v>
      </c>
      <c r="G45" s="221" t="s">
        <v>1662</v>
      </c>
      <c r="H45" s="223">
        <v>40954</v>
      </c>
      <c r="I45" s="222" t="s">
        <v>20882</v>
      </c>
      <c r="J45" s="223">
        <v>41050</v>
      </c>
      <c r="K45" s="414" t="s">
        <v>20880</v>
      </c>
      <c r="L45" s="415">
        <v>696815184</v>
      </c>
      <c r="M45" s="413" t="s">
        <v>20880</v>
      </c>
      <c r="N45" s="223">
        <v>41061</v>
      </c>
      <c r="O45" s="223">
        <v>41086</v>
      </c>
      <c r="P45" s="223" t="s">
        <v>20883</v>
      </c>
      <c r="Q45" s="223" t="s">
        <v>20884</v>
      </c>
      <c r="R45" s="413" t="s">
        <v>20881</v>
      </c>
    </row>
    <row r="46" spans="1:18">
      <c r="A46" s="220">
        <v>3020</v>
      </c>
      <c r="B46" s="223">
        <v>40948</v>
      </c>
      <c r="C46" s="223">
        <v>41008</v>
      </c>
      <c r="D46" s="221" t="s">
        <v>719</v>
      </c>
      <c r="E46" s="221" t="s">
        <v>1226</v>
      </c>
      <c r="F46" s="222" t="s">
        <v>16506</v>
      </c>
      <c r="G46" s="221" t="s">
        <v>1191</v>
      </c>
      <c r="H46" s="223">
        <v>40966</v>
      </c>
      <c r="I46" s="222" t="s">
        <v>20882</v>
      </c>
      <c r="J46" s="223">
        <v>41050</v>
      </c>
      <c r="K46" s="414" t="s">
        <v>20880</v>
      </c>
      <c r="L46" s="415">
        <v>696850494</v>
      </c>
      <c r="M46" s="413" t="s">
        <v>20880</v>
      </c>
      <c r="N46" s="223">
        <v>41061</v>
      </c>
      <c r="O46" s="223">
        <v>41086</v>
      </c>
      <c r="P46" s="223" t="s">
        <v>20883</v>
      </c>
      <c r="Q46" s="223" t="s">
        <v>20884</v>
      </c>
      <c r="R46" s="413" t="s">
        <v>20881</v>
      </c>
    </row>
    <row r="47" spans="1:18">
      <c r="A47" s="220">
        <v>2665</v>
      </c>
      <c r="B47" s="223">
        <v>40857</v>
      </c>
      <c r="C47" s="223">
        <v>40928</v>
      </c>
      <c r="D47" s="221" t="s">
        <v>321</v>
      </c>
      <c r="E47" s="221" t="s">
        <v>106</v>
      </c>
      <c r="F47" s="222" t="s">
        <v>16400</v>
      </c>
      <c r="G47" s="221" t="s">
        <v>1410</v>
      </c>
      <c r="H47" s="223">
        <v>40921</v>
      </c>
      <c r="I47" s="222" t="s">
        <v>20882</v>
      </c>
      <c r="J47" s="223">
        <v>41050</v>
      </c>
      <c r="K47" s="414" t="s">
        <v>20880</v>
      </c>
      <c r="L47" s="415">
        <v>696540355</v>
      </c>
      <c r="M47" s="413" t="s">
        <v>20880</v>
      </c>
      <c r="N47" s="223">
        <v>41061</v>
      </c>
      <c r="O47" s="223">
        <v>41086</v>
      </c>
      <c r="P47" s="223" t="s">
        <v>20883</v>
      </c>
      <c r="Q47" s="223" t="s">
        <v>20884</v>
      </c>
      <c r="R47" s="413" t="s">
        <v>20881</v>
      </c>
    </row>
    <row r="48" spans="1:18">
      <c r="A48" s="220">
        <v>2667</v>
      </c>
      <c r="B48" s="223">
        <v>40857</v>
      </c>
      <c r="C48" s="223">
        <v>40928</v>
      </c>
      <c r="D48" s="221" t="s">
        <v>338</v>
      </c>
      <c r="E48" s="221" t="s">
        <v>1418</v>
      </c>
      <c r="F48" s="222" t="s">
        <v>16447</v>
      </c>
      <c r="G48" s="221" t="s">
        <v>1416</v>
      </c>
      <c r="H48" s="223">
        <v>40935</v>
      </c>
      <c r="I48" s="222" t="s">
        <v>20882</v>
      </c>
      <c r="J48" s="223">
        <v>41050</v>
      </c>
      <c r="K48" s="414" t="s">
        <v>20880</v>
      </c>
      <c r="L48" s="415">
        <v>696598310</v>
      </c>
      <c r="M48" s="413" t="s">
        <v>20880</v>
      </c>
      <c r="N48" s="223">
        <v>41061</v>
      </c>
      <c r="O48" s="223">
        <v>41086</v>
      </c>
      <c r="P48" s="223" t="s">
        <v>20883</v>
      </c>
      <c r="Q48" s="223" t="s">
        <v>20884</v>
      </c>
      <c r="R48" s="413" t="s">
        <v>20881</v>
      </c>
    </row>
    <row r="49" spans="1:18">
      <c r="A49" s="220">
        <v>2666</v>
      </c>
      <c r="B49" s="223">
        <v>40857</v>
      </c>
      <c r="C49" s="223">
        <v>40928</v>
      </c>
      <c r="D49" s="221" t="s">
        <v>325</v>
      </c>
      <c r="E49" s="221" t="s">
        <v>108</v>
      </c>
      <c r="F49" s="222" t="s">
        <v>16472</v>
      </c>
      <c r="G49" s="221" t="s">
        <v>422</v>
      </c>
      <c r="H49" s="223">
        <v>40946</v>
      </c>
      <c r="I49" s="222" t="s">
        <v>20882</v>
      </c>
      <c r="J49" s="223">
        <v>41050</v>
      </c>
      <c r="K49" s="414" t="s">
        <v>20880</v>
      </c>
      <c r="L49" s="415">
        <v>696756714</v>
      </c>
      <c r="M49" s="413" t="s">
        <v>20880</v>
      </c>
      <c r="N49" s="223">
        <v>41061</v>
      </c>
      <c r="O49" s="223">
        <v>41086</v>
      </c>
      <c r="P49" s="223" t="s">
        <v>20883</v>
      </c>
      <c r="Q49" s="223" t="s">
        <v>20884</v>
      </c>
      <c r="R49" s="413" t="s">
        <v>20881</v>
      </c>
    </row>
    <row r="50" spans="1:18">
      <c r="A50" s="220">
        <v>2687</v>
      </c>
      <c r="B50" s="223">
        <v>40857</v>
      </c>
      <c r="C50" s="223">
        <v>40928</v>
      </c>
      <c r="D50" s="221" t="s">
        <v>294</v>
      </c>
      <c r="E50" s="221" t="s">
        <v>111</v>
      </c>
      <c r="F50" s="222" t="s">
        <v>16356</v>
      </c>
      <c r="G50" s="221" t="s">
        <v>1420</v>
      </c>
      <c r="H50" s="223">
        <v>40910</v>
      </c>
      <c r="I50" s="222" t="s">
        <v>20882</v>
      </c>
      <c r="J50" s="223">
        <v>41050</v>
      </c>
      <c r="K50" s="414" t="s">
        <v>20880</v>
      </c>
      <c r="L50" s="415">
        <v>696540371</v>
      </c>
      <c r="M50" s="413" t="s">
        <v>20880</v>
      </c>
      <c r="N50" s="223">
        <v>41061</v>
      </c>
      <c r="O50" s="223">
        <v>41086</v>
      </c>
      <c r="P50" s="223" t="s">
        <v>20883</v>
      </c>
      <c r="Q50" s="223" t="s">
        <v>20884</v>
      </c>
      <c r="R50" s="413" t="s">
        <v>20881</v>
      </c>
    </row>
    <row r="51" spans="1:18">
      <c r="A51" s="220">
        <v>2564</v>
      </c>
      <c r="B51" s="223">
        <v>40857</v>
      </c>
      <c r="C51" s="223">
        <v>40928</v>
      </c>
      <c r="D51" s="221" t="s">
        <v>326</v>
      </c>
      <c r="E51" s="221" t="s">
        <v>12</v>
      </c>
      <c r="F51" s="222" t="s">
        <v>16468</v>
      </c>
      <c r="G51" s="221" t="s">
        <v>380</v>
      </c>
      <c r="H51" s="223">
        <v>40942</v>
      </c>
      <c r="I51" s="222" t="s">
        <v>20882</v>
      </c>
      <c r="J51" s="223">
        <v>41050</v>
      </c>
      <c r="K51" s="414" t="s">
        <v>20880</v>
      </c>
      <c r="L51" s="415">
        <v>696756650</v>
      </c>
      <c r="M51" s="413" t="s">
        <v>20880</v>
      </c>
      <c r="N51" s="223">
        <v>41061</v>
      </c>
      <c r="O51" s="223">
        <v>41086</v>
      </c>
      <c r="P51" s="223" t="s">
        <v>20883</v>
      </c>
      <c r="Q51" s="223" t="s">
        <v>20884</v>
      </c>
      <c r="R51" s="413" t="s">
        <v>20881</v>
      </c>
    </row>
    <row r="52" spans="1:18">
      <c r="A52" s="220">
        <v>2688</v>
      </c>
      <c r="B52" s="223">
        <v>40857</v>
      </c>
      <c r="C52" s="223">
        <v>40928</v>
      </c>
      <c r="D52" s="221" t="s">
        <v>345</v>
      </c>
      <c r="E52" s="221" t="s">
        <v>113</v>
      </c>
      <c r="F52" s="222" t="s">
        <v>16350</v>
      </c>
      <c r="G52" s="221" t="s">
        <v>423</v>
      </c>
      <c r="H52" s="223">
        <v>40905</v>
      </c>
      <c r="I52" s="222" t="s">
        <v>20882</v>
      </c>
      <c r="J52" s="223">
        <v>41050</v>
      </c>
      <c r="K52" s="414" t="s">
        <v>20880</v>
      </c>
      <c r="L52" s="415">
        <v>696542170</v>
      </c>
      <c r="M52" s="413" t="s">
        <v>20880</v>
      </c>
      <c r="N52" s="223">
        <v>41061</v>
      </c>
      <c r="O52" s="223">
        <v>41086</v>
      </c>
      <c r="P52" s="223" t="s">
        <v>20883</v>
      </c>
      <c r="Q52" s="223" t="s">
        <v>20884</v>
      </c>
      <c r="R52" s="413" t="s">
        <v>20881</v>
      </c>
    </row>
    <row r="53" spans="1:18">
      <c r="A53" s="220">
        <v>2568</v>
      </c>
      <c r="B53" s="223">
        <v>40857</v>
      </c>
      <c r="C53" s="223">
        <v>40928</v>
      </c>
      <c r="D53" s="221" t="s">
        <v>336</v>
      </c>
      <c r="E53" s="221" t="s">
        <v>337</v>
      </c>
      <c r="F53" s="222" t="s">
        <v>16435</v>
      </c>
      <c r="G53" s="221" t="s">
        <v>384</v>
      </c>
      <c r="H53" s="223">
        <v>40934</v>
      </c>
      <c r="I53" s="222" t="s">
        <v>20882</v>
      </c>
      <c r="J53" s="223">
        <v>41050</v>
      </c>
      <c r="K53" s="414" t="s">
        <v>20880</v>
      </c>
      <c r="L53" s="415">
        <v>696598299</v>
      </c>
      <c r="M53" s="413" t="s">
        <v>20880</v>
      </c>
      <c r="N53" s="223">
        <v>41061</v>
      </c>
      <c r="O53" s="223">
        <v>41086</v>
      </c>
      <c r="P53" s="223" t="s">
        <v>20883</v>
      </c>
      <c r="Q53" s="223" t="s">
        <v>20884</v>
      </c>
      <c r="R53" s="413" t="s">
        <v>20881</v>
      </c>
    </row>
    <row r="54" spans="1:18">
      <c r="A54" s="220">
        <v>2569</v>
      </c>
      <c r="B54" s="223">
        <v>40857</v>
      </c>
      <c r="C54" s="223">
        <v>40928</v>
      </c>
      <c r="D54" s="221" t="s">
        <v>301</v>
      </c>
      <c r="E54" s="221" t="s">
        <v>20893</v>
      </c>
      <c r="F54" s="222" t="s">
        <v>16418</v>
      </c>
      <c r="G54" s="221" t="s">
        <v>385</v>
      </c>
      <c r="H54" s="223">
        <v>40926</v>
      </c>
      <c r="I54" s="222" t="s">
        <v>20882</v>
      </c>
      <c r="J54" s="223">
        <v>41050</v>
      </c>
      <c r="K54" s="414" t="s">
        <v>20880</v>
      </c>
      <c r="L54" s="415">
        <v>696566060</v>
      </c>
      <c r="M54" s="413" t="s">
        <v>20880</v>
      </c>
      <c r="N54" s="223">
        <v>41061</v>
      </c>
      <c r="O54" s="223">
        <v>41086</v>
      </c>
      <c r="P54" s="223" t="s">
        <v>20883</v>
      </c>
      <c r="Q54" s="223" t="s">
        <v>20884</v>
      </c>
      <c r="R54" s="413" t="s">
        <v>20881</v>
      </c>
    </row>
    <row r="55" spans="1:18">
      <c r="A55" s="220">
        <v>2690</v>
      </c>
      <c r="B55" s="223">
        <v>40857</v>
      </c>
      <c r="C55" s="223">
        <v>40928</v>
      </c>
      <c r="D55" s="221" t="s">
        <v>332</v>
      </c>
      <c r="E55" s="221" t="s">
        <v>333</v>
      </c>
      <c r="F55" s="222" t="s">
        <v>16390</v>
      </c>
      <c r="G55" s="221" t="s">
        <v>448</v>
      </c>
      <c r="H55" s="223">
        <v>40920</v>
      </c>
      <c r="I55" s="222" t="s">
        <v>20882</v>
      </c>
      <c r="J55" s="223">
        <v>41050</v>
      </c>
      <c r="K55" s="414" t="s">
        <v>20880</v>
      </c>
      <c r="L55" s="415">
        <v>696542200</v>
      </c>
      <c r="M55" s="413" t="s">
        <v>20880</v>
      </c>
      <c r="N55" s="223">
        <v>41061</v>
      </c>
      <c r="O55" s="223">
        <v>41086</v>
      </c>
      <c r="P55" s="223" t="s">
        <v>20883</v>
      </c>
      <c r="Q55" s="223" t="s">
        <v>20884</v>
      </c>
      <c r="R55" s="413" t="s">
        <v>20881</v>
      </c>
    </row>
    <row r="56" spans="1:18">
      <c r="A56" s="220">
        <v>2570</v>
      </c>
      <c r="B56" s="223">
        <v>40857</v>
      </c>
      <c r="C56" s="223">
        <v>40928</v>
      </c>
      <c r="D56" s="221" t="s">
        <v>302</v>
      </c>
      <c r="E56" s="221" t="s">
        <v>21</v>
      </c>
      <c r="F56" s="222" t="s">
        <v>16354</v>
      </c>
      <c r="G56" s="221" t="s">
        <v>386</v>
      </c>
      <c r="H56" s="223">
        <v>40906</v>
      </c>
      <c r="I56" s="222" t="s">
        <v>20882</v>
      </c>
      <c r="J56" s="223">
        <v>41050</v>
      </c>
      <c r="K56" s="414" t="s">
        <v>20880</v>
      </c>
      <c r="L56" s="415">
        <v>696553902</v>
      </c>
      <c r="M56" s="413" t="s">
        <v>20880</v>
      </c>
      <c r="N56" s="223">
        <v>41061</v>
      </c>
      <c r="O56" s="223">
        <v>41086</v>
      </c>
      <c r="P56" s="223" t="s">
        <v>20883</v>
      </c>
      <c r="Q56" s="223" t="s">
        <v>20884</v>
      </c>
      <c r="R56" s="413" t="s">
        <v>20881</v>
      </c>
    </row>
    <row r="57" spans="1:18">
      <c r="A57" s="220">
        <v>2692</v>
      </c>
      <c r="B57" s="223">
        <v>40857</v>
      </c>
      <c r="C57" s="223">
        <v>40928</v>
      </c>
      <c r="D57" s="221" t="s">
        <v>339</v>
      </c>
      <c r="E57" s="221" t="s">
        <v>340</v>
      </c>
      <c r="F57" s="222" t="s">
        <v>16431</v>
      </c>
      <c r="G57" s="221" t="s">
        <v>446</v>
      </c>
      <c r="H57" s="223">
        <v>40932</v>
      </c>
      <c r="I57" s="222" t="s">
        <v>20882</v>
      </c>
      <c r="J57" s="223">
        <v>41050</v>
      </c>
      <c r="K57" s="414" t="s">
        <v>20880</v>
      </c>
      <c r="L57" s="415">
        <v>696598272</v>
      </c>
      <c r="M57" s="413" t="s">
        <v>20880</v>
      </c>
      <c r="N57" s="223">
        <v>41061</v>
      </c>
      <c r="O57" s="223">
        <v>41086</v>
      </c>
      <c r="P57" s="223" t="s">
        <v>20883</v>
      </c>
      <c r="Q57" s="223" t="s">
        <v>20884</v>
      </c>
      <c r="R57" s="413" t="s">
        <v>20881</v>
      </c>
    </row>
    <row r="58" spans="1:18">
      <c r="A58" s="220">
        <v>2693</v>
      </c>
      <c r="B58" s="223">
        <v>40857</v>
      </c>
      <c r="C58" s="223">
        <v>40928</v>
      </c>
      <c r="D58" s="221" t="s">
        <v>295</v>
      </c>
      <c r="E58" s="221" t="s">
        <v>296</v>
      </c>
      <c r="F58" s="222" t="s">
        <v>16338</v>
      </c>
      <c r="G58" s="221" t="s">
        <v>445</v>
      </c>
      <c r="H58" s="223">
        <v>40904</v>
      </c>
      <c r="I58" s="222" t="s">
        <v>20882</v>
      </c>
      <c r="J58" s="223">
        <v>41050</v>
      </c>
      <c r="K58" s="414" t="s">
        <v>20880</v>
      </c>
      <c r="L58" s="415">
        <v>696553945</v>
      </c>
      <c r="M58" s="413" t="s">
        <v>20880</v>
      </c>
      <c r="N58" s="223">
        <v>41061</v>
      </c>
      <c r="O58" s="223">
        <v>41086</v>
      </c>
      <c r="P58" s="223" t="s">
        <v>20883</v>
      </c>
      <c r="Q58" s="223" t="s">
        <v>20884</v>
      </c>
      <c r="R58" s="413" t="s">
        <v>20881</v>
      </c>
    </row>
    <row r="59" spans="1:18">
      <c r="A59" s="220">
        <v>2574</v>
      </c>
      <c r="B59" s="223">
        <v>40857</v>
      </c>
      <c r="C59" s="223">
        <v>40928</v>
      </c>
      <c r="D59" s="221" t="s">
        <v>316</v>
      </c>
      <c r="E59" s="221" t="s">
        <v>20894</v>
      </c>
      <c r="F59" s="222" t="s">
        <v>16388</v>
      </c>
      <c r="G59" s="221" t="s">
        <v>1346</v>
      </c>
      <c r="H59" s="223">
        <v>40920</v>
      </c>
      <c r="I59" s="222" t="s">
        <v>20882</v>
      </c>
      <c r="J59" s="223">
        <v>41050</v>
      </c>
      <c r="K59" s="414" t="s">
        <v>20880</v>
      </c>
      <c r="L59" s="415">
        <v>696557088</v>
      </c>
      <c r="M59" s="413" t="s">
        <v>20880</v>
      </c>
      <c r="N59" s="223">
        <v>41061</v>
      </c>
      <c r="O59" s="223">
        <v>41086</v>
      </c>
      <c r="P59" s="223" t="s">
        <v>20883</v>
      </c>
      <c r="Q59" s="223" t="s">
        <v>20884</v>
      </c>
      <c r="R59" s="413" t="s">
        <v>20881</v>
      </c>
    </row>
    <row r="60" spans="1:18">
      <c r="A60" s="220">
        <v>2701</v>
      </c>
      <c r="B60" s="223">
        <v>40857</v>
      </c>
      <c r="C60" s="223">
        <v>40928</v>
      </c>
      <c r="D60" s="221" t="s">
        <v>265</v>
      </c>
      <c r="E60" s="221" t="s">
        <v>266</v>
      </c>
      <c r="F60" s="222" t="s">
        <v>16358</v>
      </c>
      <c r="G60" s="221" t="s">
        <v>20895</v>
      </c>
      <c r="H60" s="223">
        <v>40913</v>
      </c>
      <c r="I60" s="222" t="s">
        <v>20882</v>
      </c>
      <c r="J60" s="223">
        <v>41050</v>
      </c>
      <c r="K60" s="414" t="s">
        <v>20880</v>
      </c>
      <c r="L60" s="415">
        <v>696557118</v>
      </c>
      <c r="M60" s="413" t="s">
        <v>20880</v>
      </c>
      <c r="N60" s="223">
        <v>41061</v>
      </c>
      <c r="O60" s="223">
        <v>41086</v>
      </c>
      <c r="P60" s="223" t="s">
        <v>20883</v>
      </c>
      <c r="Q60" s="223" t="s">
        <v>20884</v>
      </c>
      <c r="R60" s="413" t="s">
        <v>20881</v>
      </c>
    </row>
    <row r="61" spans="1:18">
      <c r="A61" s="220">
        <v>2695</v>
      </c>
      <c r="B61" s="223">
        <v>40857</v>
      </c>
      <c r="C61" s="223">
        <v>40928</v>
      </c>
      <c r="D61" s="221" t="s">
        <v>297</v>
      </c>
      <c r="E61" s="221" t="s">
        <v>298</v>
      </c>
      <c r="F61" s="222" t="s">
        <v>16406</v>
      </c>
      <c r="G61" s="221" t="s">
        <v>443</v>
      </c>
      <c r="H61" s="223">
        <v>40925</v>
      </c>
      <c r="I61" s="222" t="s">
        <v>20882</v>
      </c>
      <c r="J61" s="223">
        <v>41050</v>
      </c>
      <c r="K61" s="414" t="s">
        <v>20880</v>
      </c>
      <c r="L61" s="415">
        <v>696557126</v>
      </c>
      <c r="M61" s="413" t="s">
        <v>20880</v>
      </c>
      <c r="N61" s="223">
        <v>41061</v>
      </c>
      <c r="O61" s="223">
        <v>41086</v>
      </c>
      <c r="P61" s="223" t="s">
        <v>20883</v>
      </c>
      <c r="Q61" s="223" t="s">
        <v>20884</v>
      </c>
      <c r="R61" s="413" t="s">
        <v>20881</v>
      </c>
    </row>
    <row r="62" spans="1:18">
      <c r="A62" s="220">
        <v>2717</v>
      </c>
      <c r="B62" s="223">
        <v>40857</v>
      </c>
      <c r="C62" s="223">
        <v>40928</v>
      </c>
      <c r="D62" s="221" t="s">
        <v>267</v>
      </c>
      <c r="E62" s="221" t="s">
        <v>20896</v>
      </c>
      <c r="F62" s="222" t="s">
        <v>16394</v>
      </c>
      <c r="G62" s="221" t="s">
        <v>442</v>
      </c>
      <c r="H62" s="223">
        <v>40921</v>
      </c>
      <c r="I62" s="222" t="s">
        <v>20882</v>
      </c>
      <c r="J62" s="223">
        <v>41050</v>
      </c>
      <c r="K62" s="414" t="s">
        <v>20880</v>
      </c>
      <c r="L62" s="415">
        <v>696557150</v>
      </c>
      <c r="M62" s="413" t="s">
        <v>20880</v>
      </c>
      <c r="N62" s="223">
        <v>41061</v>
      </c>
      <c r="O62" s="223">
        <v>41086</v>
      </c>
      <c r="P62" s="223" t="s">
        <v>20883</v>
      </c>
      <c r="Q62" s="223" t="s">
        <v>20884</v>
      </c>
      <c r="R62" s="413" t="s">
        <v>20881</v>
      </c>
    </row>
    <row r="63" spans="1:18">
      <c r="A63" s="220">
        <v>2718</v>
      </c>
      <c r="B63" s="223">
        <v>40857</v>
      </c>
      <c r="C63" s="223">
        <v>40928</v>
      </c>
      <c r="D63" s="221" t="s">
        <v>348</v>
      </c>
      <c r="E63" s="221" t="s">
        <v>349</v>
      </c>
      <c r="F63" s="222" t="s">
        <v>16470</v>
      </c>
      <c r="G63" s="221" t="s">
        <v>441</v>
      </c>
      <c r="H63" s="223">
        <v>40942</v>
      </c>
      <c r="I63" s="222" t="s">
        <v>20882</v>
      </c>
      <c r="J63" s="223">
        <v>41050</v>
      </c>
      <c r="K63" s="414" t="s">
        <v>20880</v>
      </c>
      <c r="L63" s="415">
        <v>696756684</v>
      </c>
      <c r="M63" s="413" t="s">
        <v>20880</v>
      </c>
      <c r="N63" s="223">
        <v>41061</v>
      </c>
      <c r="O63" s="223">
        <v>41086</v>
      </c>
      <c r="P63" s="223" t="s">
        <v>20883</v>
      </c>
      <c r="Q63" s="223" t="s">
        <v>20884</v>
      </c>
      <c r="R63" s="413" t="s">
        <v>20881</v>
      </c>
    </row>
    <row r="64" spans="1:18">
      <c r="A64" s="220">
        <v>2721</v>
      </c>
      <c r="B64" s="223">
        <v>40857</v>
      </c>
      <c r="C64" s="223">
        <v>40928</v>
      </c>
      <c r="D64" s="221" t="s">
        <v>319</v>
      </c>
      <c r="E64" s="221" t="s">
        <v>320</v>
      </c>
      <c r="F64" s="222" t="s">
        <v>16368</v>
      </c>
      <c r="G64" s="221" t="s">
        <v>438</v>
      </c>
      <c r="H64" s="223">
        <v>40917</v>
      </c>
      <c r="I64" s="222" t="s">
        <v>20882</v>
      </c>
      <c r="J64" s="223">
        <v>41050</v>
      </c>
      <c r="K64" s="414" t="s">
        <v>20880</v>
      </c>
      <c r="L64" s="415">
        <v>696558386</v>
      </c>
      <c r="M64" s="413" t="s">
        <v>20880</v>
      </c>
      <c r="N64" s="223">
        <v>41061</v>
      </c>
      <c r="O64" s="223">
        <v>41086</v>
      </c>
      <c r="P64" s="223" t="s">
        <v>20883</v>
      </c>
      <c r="Q64" s="223" t="s">
        <v>20884</v>
      </c>
      <c r="R64" s="413" t="s">
        <v>20881</v>
      </c>
    </row>
    <row r="65" spans="1:18">
      <c r="A65" s="220">
        <v>2722</v>
      </c>
      <c r="B65" s="223">
        <v>40857</v>
      </c>
      <c r="C65" s="223">
        <v>40928</v>
      </c>
      <c r="D65" s="221" t="s">
        <v>268</v>
      </c>
      <c r="E65" s="221" t="s">
        <v>269</v>
      </c>
      <c r="F65" s="222" t="s">
        <v>16362</v>
      </c>
      <c r="G65" s="221" t="s">
        <v>437</v>
      </c>
      <c r="H65" s="223">
        <v>40913</v>
      </c>
      <c r="I65" s="222" t="s">
        <v>20882</v>
      </c>
      <c r="J65" s="223">
        <v>41050</v>
      </c>
      <c r="K65" s="414" t="s">
        <v>20880</v>
      </c>
      <c r="L65" s="415">
        <v>696566095</v>
      </c>
      <c r="M65" s="413" t="s">
        <v>20880</v>
      </c>
      <c r="N65" s="223">
        <v>41061</v>
      </c>
      <c r="O65" s="223">
        <v>41086</v>
      </c>
      <c r="P65" s="223" t="s">
        <v>20883</v>
      </c>
      <c r="Q65" s="223" t="s">
        <v>20884</v>
      </c>
      <c r="R65" s="413" t="s">
        <v>20881</v>
      </c>
    </row>
    <row r="66" spans="1:18">
      <c r="A66" s="220">
        <v>2723</v>
      </c>
      <c r="B66" s="223">
        <v>40857</v>
      </c>
      <c r="C66" s="223">
        <v>40928</v>
      </c>
      <c r="D66" s="221" t="s">
        <v>314</v>
      </c>
      <c r="E66" s="221" t="s">
        <v>315</v>
      </c>
      <c r="F66" s="222" t="s">
        <v>16443</v>
      </c>
      <c r="G66" s="221" t="s">
        <v>440</v>
      </c>
      <c r="H66" s="223">
        <v>40934</v>
      </c>
      <c r="I66" s="222" t="s">
        <v>20882</v>
      </c>
      <c r="J66" s="223">
        <v>41050</v>
      </c>
      <c r="K66" s="414" t="s">
        <v>20880</v>
      </c>
      <c r="L66" s="415">
        <v>696597853</v>
      </c>
      <c r="M66" s="413" t="s">
        <v>20880</v>
      </c>
      <c r="N66" s="223">
        <v>41061</v>
      </c>
      <c r="O66" s="223">
        <v>41086</v>
      </c>
      <c r="P66" s="223" t="s">
        <v>20883</v>
      </c>
      <c r="Q66" s="223" t="s">
        <v>20884</v>
      </c>
      <c r="R66" s="413" t="s">
        <v>20881</v>
      </c>
    </row>
    <row r="67" spans="1:18">
      <c r="A67" s="220">
        <v>2977</v>
      </c>
      <c r="B67" s="223">
        <v>40938</v>
      </c>
      <c r="C67" s="223">
        <v>40998</v>
      </c>
      <c r="D67" s="221" t="s">
        <v>624</v>
      </c>
      <c r="E67" s="221" t="s">
        <v>690</v>
      </c>
      <c r="F67" s="222" t="s">
        <v>16486</v>
      </c>
      <c r="G67" s="221" t="s">
        <v>962</v>
      </c>
      <c r="H67" s="223">
        <v>40954</v>
      </c>
      <c r="I67" s="222" t="s">
        <v>20882</v>
      </c>
      <c r="J67" s="223">
        <v>41050</v>
      </c>
      <c r="K67" s="414" t="s">
        <v>20880</v>
      </c>
      <c r="L67" s="415">
        <v>696815168</v>
      </c>
      <c r="M67" s="413" t="s">
        <v>20880</v>
      </c>
      <c r="N67" s="223">
        <v>41061</v>
      </c>
      <c r="O67" s="223">
        <v>41086</v>
      </c>
      <c r="P67" s="223" t="s">
        <v>20883</v>
      </c>
      <c r="Q67" s="223" t="s">
        <v>20884</v>
      </c>
      <c r="R67" s="413" t="s">
        <v>20881</v>
      </c>
    </row>
    <row r="68" spans="1:18">
      <c r="A68" s="220">
        <v>2975</v>
      </c>
      <c r="B68" s="223">
        <v>40938</v>
      </c>
      <c r="C68" s="223">
        <v>40998</v>
      </c>
      <c r="D68" s="221" t="s">
        <v>622</v>
      </c>
      <c r="E68" s="221" t="s">
        <v>20897</v>
      </c>
      <c r="F68" s="222" t="s">
        <v>16476</v>
      </c>
      <c r="G68" s="221" t="s">
        <v>693</v>
      </c>
      <c r="H68" s="223">
        <v>40946</v>
      </c>
      <c r="I68" s="222" t="s">
        <v>20882</v>
      </c>
      <c r="J68" s="223">
        <v>41050</v>
      </c>
      <c r="K68" s="414" t="s">
        <v>20880</v>
      </c>
      <c r="L68" s="415">
        <v>696809133</v>
      </c>
      <c r="M68" s="413" t="s">
        <v>20880</v>
      </c>
      <c r="N68" s="223">
        <v>41061</v>
      </c>
      <c r="O68" s="223">
        <v>41086</v>
      </c>
      <c r="P68" s="223" t="s">
        <v>20883</v>
      </c>
      <c r="Q68" s="223" t="s">
        <v>20884</v>
      </c>
      <c r="R68" s="413" t="s">
        <v>20881</v>
      </c>
    </row>
    <row r="69" spans="1:18">
      <c r="A69" s="220">
        <v>2979</v>
      </c>
      <c r="B69" s="223">
        <v>40938</v>
      </c>
      <c r="C69" s="223">
        <v>40998</v>
      </c>
      <c r="D69" s="221" t="s">
        <v>628</v>
      </c>
      <c r="E69" s="221" t="s">
        <v>692</v>
      </c>
      <c r="F69" s="222" t="s">
        <v>16480</v>
      </c>
      <c r="G69" s="221" t="s">
        <v>697</v>
      </c>
      <c r="H69" s="223">
        <v>40947</v>
      </c>
      <c r="I69" s="222" t="s">
        <v>20882</v>
      </c>
      <c r="J69" s="223">
        <v>41050</v>
      </c>
      <c r="K69" s="414" t="s">
        <v>20880</v>
      </c>
      <c r="L69" s="415">
        <v>696809230</v>
      </c>
      <c r="M69" s="413" t="s">
        <v>20880</v>
      </c>
      <c r="N69" s="223">
        <v>41061</v>
      </c>
      <c r="O69" s="223">
        <v>41086</v>
      </c>
      <c r="P69" s="223" t="s">
        <v>20883</v>
      </c>
      <c r="Q69" s="223" t="s">
        <v>20884</v>
      </c>
      <c r="R69" s="413" t="s">
        <v>20881</v>
      </c>
    </row>
    <row r="70" spans="1:18">
      <c r="A70" s="220">
        <v>2980</v>
      </c>
      <c r="B70" s="223">
        <v>40938</v>
      </c>
      <c r="C70" s="223">
        <v>40998</v>
      </c>
      <c r="D70" s="221" t="s">
        <v>630</v>
      </c>
      <c r="E70" s="221" t="s">
        <v>682</v>
      </c>
      <c r="F70" s="222" t="s">
        <v>16478</v>
      </c>
      <c r="G70" s="221" t="s">
        <v>695</v>
      </c>
      <c r="H70" s="223">
        <v>40947</v>
      </c>
      <c r="I70" s="222" t="s">
        <v>20882</v>
      </c>
      <c r="J70" s="223">
        <v>41050</v>
      </c>
      <c r="K70" s="414" t="s">
        <v>20880</v>
      </c>
      <c r="L70" s="415">
        <v>696809206</v>
      </c>
      <c r="M70" s="413" t="s">
        <v>20880</v>
      </c>
      <c r="N70" s="223">
        <v>41061</v>
      </c>
      <c r="O70" s="223">
        <v>41086</v>
      </c>
      <c r="P70" s="223" t="s">
        <v>20883</v>
      </c>
      <c r="Q70" s="223" t="s">
        <v>20884</v>
      </c>
      <c r="R70" s="413" t="s">
        <v>20881</v>
      </c>
    </row>
    <row r="71" spans="1:18">
      <c r="A71" s="220">
        <v>2981</v>
      </c>
      <c r="B71" s="223">
        <v>40938</v>
      </c>
      <c r="C71" s="223">
        <v>40998</v>
      </c>
      <c r="D71" s="221" t="s">
        <v>632</v>
      </c>
      <c r="E71" s="221" t="s">
        <v>20898</v>
      </c>
      <c r="F71" s="222" t="s">
        <v>16482</v>
      </c>
      <c r="G71" s="221" t="s">
        <v>696</v>
      </c>
      <c r="H71" s="223">
        <v>40948</v>
      </c>
      <c r="I71" s="222" t="s">
        <v>20882</v>
      </c>
      <c r="J71" s="223">
        <v>41050</v>
      </c>
      <c r="K71" s="414" t="s">
        <v>20880</v>
      </c>
      <c r="L71" s="415">
        <v>696809281</v>
      </c>
      <c r="M71" s="413" t="s">
        <v>20880</v>
      </c>
      <c r="N71" s="223">
        <v>41061</v>
      </c>
      <c r="O71" s="223">
        <v>41086</v>
      </c>
      <c r="P71" s="223" t="s">
        <v>20883</v>
      </c>
      <c r="Q71" s="223" t="s">
        <v>20884</v>
      </c>
      <c r="R71" s="413" t="s">
        <v>20881</v>
      </c>
    </row>
    <row r="72" spans="1:18">
      <c r="A72" s="220">
        <v>3025</v>
      </c>
      <c r="B72" s="223">
        <v>40949</v>
      </c>
      <c r="C72" s="223">
        <v>41009</v>
      </c>
      <c r="D72" s="221" t="s">
        <v>819</v>
      </c>
      <c r="E72" s="221" t="s">
        <v>1223</v>
      </c>
      <c r="F72" s="222" t="s">
        <v>20899</v>
      </c>
      <c r="G72" s="221" t="s">
        <v>16521</v>
      </c>
      <c r="H72" s="223">
        <v>40969</v>
      </c>
      <c r="I72" s="222" t="s">
        <v>20882</v>
      </c>
      <c r="J72" s="223">
        <v>41050</v>
      </c>
      <c r="K72" s="414" t="s">
        <v>20880</v>
      </c>
      <c r="L72" s="415">
        <v>696852217</v>
      </c>
      <c r="M72" s="413" t="s">
        <v>20880</v>
      </c>
      <c r="N72" s="223">
        <v>41061</v>
      </c>
      <c r="O72" s="223">
        <v>41086</v>
      </c>
      <c r="P72" s="223" t="s">
        <v>20883</v>
      </c>
      <c r="Q72" s="223" t="s">
        <v>20884</v>
      </c>
      <c r="R72" s="413" t="s">
        <v>20881</v>
      </c>
    </row>
    <row r="73" spans="1:18">
      <c r="A73" s="220">
        <v>2731</v>
      </c>
      <c r="B73" s="223">
        <v>40863</v>
      </c>
      <c r="C73" s="223">
        <v>40928</v>
      </c>
      <c r="D73" s="221" t="s">
        <v>270</v>
      </c>
      <c r="E73" s="221" t="s">
        <v>271</v>
      </c>
      <c r="F73" s="222" t="s">
        <v>16330</v>
      </c>
      <c r="G73" s="221" t="s">
        <v>426</v>
      </c>
      <c r="H73" s="223">
        <v>40899</v>
      </c>
      <c r="I73" s="222" t="s">
        <v>20882</v>
      </c>
      <c r="J73" s="223">
        <v>41050</v>
      </c>
      <c r="K73" s="414" t="s">
        <v>20880</v>
      </c>
      <c r="L73" s="415">
        <v>696558408</v>
      </c>
      <c r="M73" s="413" t="s">
        <v>20880</v>
      </c>
      <c r="N73" s="223">
        <v>41061</v>
      </c>
      <c r="O73" s="223">
        <v>41086</v>
      </c>
      <c r="P73" s="223" t="s">
        <v>20883</v>
      </c>
      <c r="Q73" s="223" t="s">
        <v>20884</v>
      </c>
      <c r="R73" s="413" t="s">
        <v>20881</v>
      </c>
    </row>
    <row r="74" spans="1:18">
      <c r="A74" s="220">
        <v>2732</v>
      </c>
      <c r="B74" s="223">
        <v>40863</v>
      </c>
      <c r="C74" s="223">
        <v>40928</v>
      </c>
      <c r="D74" s="221" t="s">
        <v>270</v>
      </c>
      <c r="E74" s="221" t="s">
        <v>272</v>
      </c>
      <c r="F74" s="222" t="s">
        <v>16332</v>
      </c>
      <c r="G74" s="221" t="s">
        <v>427</v>
      </c>
      <c r="H74" s="223">
        <v>40899</v>
      </c>
      <c r="I74" s="222" t="s">
        <v>20882</v>
      </c>
      <c r="J74" s="223">
        <v>41050</v>
      </c>
      <c r="K74" s="414" t="s">
        <v>20880</v>
      </c>
      <c r="L74" s="415">
        <v>696558416</v>
      </c>
      <c r="M74" s="413" t="s">
        <v>20880</v>
      </c>
      <c r="N74" s="223">
        <v>41061</v>
      </c>
      <c r="O74" s="223">
        <v>41086</v>
      </c>
      <c r="P74" s="223" t="s">
        <v>20883</v>
      </c>
      <c r="Q74" s="223" t="s">
        <v>20884</v>
      </c>
      <c r="R74" s="413" t="s">
        <v>20881</v>
      </c>
    </row>
    <row r="75" spans="1:18">
      <c r="A75" s="220">
        <v>2733</v>
      </c>
      <c r="B75" s="223">
        <v>40863</v>
      </c>
      <c r="C75" s="223">
        <v>40928</v>
      </c>
      <c r="D75" s="221" t="s">
        <v>270</v>
      </c>
      <c r="E75" s="221" t="s">
        <v>273</v>
      </c>
      <c r="F75" s="222" t="s">
        <v>16458</v>
      </c>
      <c r="G75" s="221" t="s">
        <v>428</v>
      </c>
      <c r="H75" s="223">
        <v>40917</v>
      </c>
      <c r="I75" s="222" t="s">
        <v>20882</v>
      </c>
      <c r="J75" s="223">
        <v>41050</v>
      </c>
      <c r="K75" s="414" t="s">
        <v>20880</v>
      </c>
      <c r="L75" s="415">
        <v>696558424</v>
      </c>
      <c r="M75" s="413" t="s">
        <v>20880</v>
      </c>
      <c r="N75" s="223">
        <v>41061</v>
      </c>
      <c r="O75" s="223">
        <v>41086</v>
      </c>
      <c r="P75" s="223" t="s">
        <v>20883</v>
      </c>
      <c r="Q75" s="223" t="s">
        <v>20884</v>
      </c>
      <c r="R75" s="413" t="s">
        <v>20881</v>
      </c>
    </row>
    <row r="76" spans="1:18">
      <c r="A76" s="220">
        <v>2734</v>
      </c>
      <c r="B76" s="223">
        <v>40863</v>
      </c>
      <c r="C76" s="223">
        <v>40928</v>
      </c>
      <c r="D76" s="221" t="s">
        <v>270</v>
      </c>
      <c r="E76" s="221" t="s">
        <v>274</v>
      </c>
      <c r="F76" s="222" t="s">
        <v>16460</v>
      </c>
      <c r="G76" s="221" t="s">
        <v>429</v>
      </c>
      <c r="H76" s="223">
        <v>40918</v>
      </c>
      <c r="I76" s="222" t="s">
        <v>20882</v>
      </c>
      <c r="J76" s="223">
        <v>41050</v>
      </c>
      <c r="K76" s="414" t="s">
        <v>20880</v>
      </c>
      <c r="L76" s="415">
        <v>696559439</v>
      </c>
      <c r="M76" s="413" t="s">
        <v>20880</v>
      </c>
      <c r="N76" s="223">
        <v>41061</v>
      </c>
      <c r="O76" s="223">
        <v>41086</v>
      </c>
      <c r="P76" s="223" t="s">
        <v>20883</v>
      </c>
      <c r="Q76" s="223" t="s">
        <v>20884</v>
      </c>
      <c r="R76" s="413" t="s">
        <v>20881</v>
      </c>
    </row>
    <row r="77" spans="1:18">
      <c r="A77" s="220">
        <v>2735</v>
      </c>
      <c r="B77" s="223">
        <v>40863</v>
      </c>
      <c r="C77" s="223">
        <v>40928</v>
      </c>
      <c r="D77" s="221" t="s">
        <v>270</v>
      </c>
      <c r="E77" s="221" t="s">
        <v>275</v>
      </c>
      <c r="F77" s="222" t="s">
        <v>16328</v>
      </c>
      <c r="G77" s="221" t="s">
        <v>430</v>
      </c>
      <c r="H77" s="223">
        <v>40898</v>
      </c>
      <c r="I77" s="222" t="s">
        <v>20882</v>
      </c>
      <c r="J77" s="223">
        <v>41050</v>
      </c>
      <c r="K77" s="416" t="s">
        <v>20880</v>
      </c>
      <c r="L77" s="415">
        <v>696559447</v>
      </c>
      <c r="M77" s="413" t="s">
        <v>20880</v>
      </c>
      <c r="N77" s="223">
        <v>41061</v>
      </c>
      <c r="O77" s="223">
        <v>41086</v>
      </c>
      <c r="P77" s="223" t="s">
        <v>20883</v>
      </c>
      <c r="Q77" s="223" t="s">
        <v>20884</v>
      </c>
      <c r="R77" s="413" t="s">
        <v>20881</v>
      </c>
    </row>
    <row r="78" spans="1:18">
      <c r="A78" s="220">
        <v>2736</v>
      </c>
      <c r="B78" s="223">
        <v>40863</v>
      </c>
      <c r="C78" s="223">
        <v>40928</v>
      </c>
      <c r="D78" s="221" t="s">
        <v>270</v>
      </c>
      <c r="E78" s="221" t="s">
        <v>276</v>
      </c>
      <c r="F78" s="222" t="s">
        <v>16452</v>
      </c>
      <c r="G78" s="221" t="s">
        <v>431</v>
      </c>
      <c r="H78" s="223">
        <v>40910</v>
      </c>
      <c r="I78" s="222" t="s">
        <v>20882</v>
      </c>
      <c r="J78" s="223">
        <v>41050</v>
      </c>
      <c r="K78" s="414" t="s">
        <v>20880</v>
      </c>
      <c r="L78" s="415">
        <v>696559463</v>
      </c>
      <c r="M78" s="413" t="s">
        <v>20880</v>
      </c>
      <c r="N78" s="223">
        <v>41061</v>
      </c>
      <c r="O78" s="223">
        <v>41086</v>
      </c>
      <c r="P78" s="223" t="s">
        <v>20883</v>
      </c>
      <c r="Q78" s="223" t="s">
        <v>20884</v>
      </c>
      <c r="R78" s="413" t="s">
        <v>20881</v>
      </c>
    </row>
    <row r="79" spans="1:18">
      <c r="A79" s="220">
        <v>2737</v>
      </c>
      <c r="B79" s="223">
        <v>40863</v>
      </c>
      <c r="C79" s="223">
        <v>40928</v>
      </c>
      <c r="D79" s="221" t="s">
        <v>270</v>
      </c>
      <c r="E79" s="221" t="s">
        <v>277</v>
      </c>
      <c r="F79" s="222" t="s">
        <v>16464</v>
      </c>
      <c r="G79" s="221" t="s">
        <v>432</v>
      </c>
      <c r="H79" s="223">
        <v>40925</v>
      </c>
      <c r="I79" s="222" t="s">
        <v>20882</v>
      </c>
      <c r="J79" s="223">
        <v>41050</v>
      </c>
      <c r="K79" s="414" t="s">
        <v>20880</v>
      </c>
      <c r="L79" s="415">
        <v>696559471</v>
      </c>
      <c r="M79" s="413" t="s">
        <v>20880</v>
      </c>
      <c r="N79" s="223">
        <v>41061</v>
      </c>
      <c r="O79" s="223">
        <v>41086</v>
      </c>
      <c r="P79" s="223" t="s">
        <v>20883</v>
      </c>
      <c r="Q79" s="223" t="s">
        <v>20884</v>
      </c>
      <c r="R79" s="413" t="s">
        <v>20881</v>
      </c>
    </row>
    <row r="80" spans="1:18">
      <c r="A80" s="220">
        <v>2738</v>
      </c>
      <c r="B80" s="223">
        <v>40863</v>
      </c>
      <c r="C80" s="223">
        <v>40928</v>
      </c>
      <c r="D80" s="221" t="s">
        <v>270</v>
      </c>
      <c r="E80" s="221" t="s">
        <v>278</v>
      </c>
      <c r="F80" s="222" t="s">
        <v>16456</v>
      </c>
      <c r="G80" s="221" t="s">
        <v>433</v>
      </c>
      <c r="H80" s="223">
        <v>40914</v>
      </c>
      <c r="I80" s="222" t="s">
        <v>20882</v>
      </c>
      <c r="J80" s="223">
        <v>41050</v>
      </c>
      <c r="K80" s="414" t="s">
        <v>20880</v>
      </c>
      <c r="L80" s="415">
        <v>696559480</v>
      </c>
      <c r="M80" s="413" t="s">
        <v>20880</v>
      </c>
      <c r="N80" s="223">
        <v>41061</v>
      </c>
      <c r="O80" s="223">
        <v>41086</v>
      </c>
      <c r="P80" s="223" t="s">
        <v>20883</v>
      </c>
      <c r="Q80" s="223" t="s">
        <v>20884</v>
      </c>
      <c r="R80" s="413" t="s">
        <v>20881</v>
      </c>
    </row>
    <row r="81" spans="1:18">
      <c r="A81" s="220">
        <v>2739</v>
      </c>
      <c r="B81" s="223">
        <v>40863</v>
      </c>
      <c r="C81" s="223">
        <v>40928</v>
      </c>
      <c r="D81" s="221" t="s">
        <v>270</v>
      </c>
      <c r="E81" s="221" t="s">
        <v>279</v>
      </c>
      <c r="F81" s="222" t="s">
        <v>16454</v>
      </c>
      <c r="G81" s="221" t="s">
        <v>434</v>
      </c>
      <c r="H81" s="223">
        <v>40911</v>
      </c>
      <c r="I81" s="222" t="s">
        <v>20882</v>
      </c>
      <c r="J81" s="223">
        <v>41050</v>
      </c>
      <c r="K81" s="414" t="s">
        <v>20880</v>
      </c>
      <c r="L81" s="415">
        <v>696561000</v>
      </c>
      <c r="M81" s="413" t="s">
        <v>20880</v>
      </c>
      <c r="N81" s="223">
        <v>41061</v>
      </c>
      <c r="O81" s="223">
        <v>41086</v>
      </c>
      <c r="P81" s="223" t="s">
        <v>20883</v>
      </c>
      <c r="Q81" s="223" t="s">
        <v>20884</v>
      </c>
      <c r="R81" s="413" t="s">
        <v>20881</v>
      </c>
    </row>
    <row r="82" spans="1:18">
      <c r="A82" s="220">
        <v>2740</v>
      </c>
      <c r="B82" s="223">
        <v>40863</v>
      </c>
      <c r="C82" s="223">
        <v>40928</v>
      </c>
      <c r="D82" s="221" t="s">
        <v>270</v>
      </c>
      <c r="E82" s="221" t="s">
        <v>280</v>
      </c>
      <c r="F82" s="222" t="s">
        <v>16334</v>
      </c>
      <c r="G82" s="221" t="s">
        <v>435</v>
      </c>
      <c r="H82" s="223">
        <v>40903</v>
      </c>
      <c r="I82" s="222" t="s">
        <v>20882</v>
      </c>
      <c r="J82" s="223">
        <v>41050</v>
      </c>
      <c r="K82" s="414" t="s">
        <v>20880</v>
      </c>
      <c r="L82" s="415">
        <v>696561018</v>
      </c>
      <c r="M82" s="413" t="s">
        <v>20880</v>
      </c>
      <c r="N82" s="223">
        <v>41061</v>
      </c>
      <c r="O82" s="223">
        <v>41086</v>
      </c>
      <c r="P82" s="223" t="s">
        <v>20883</v>
      </c>
      <c r="Q82" s="223" t="s">
        <v>20884</v>
      </c>
      <c r="R82" s="413" t="s">
        <v>20881</v>
      </c>
    </row>
    <row r="83" spans="1:18">
      <c r="A83" s="220">
        <v>2741</v>
      </c>
      <c r="B83" s="223">
        <v>40863</v>
      </c>
      <c r="C83" s="223">
        <v>40928</v>
      </c>
      <c r="D83" s="221" t="s">
        <v>270</v>
      </c>
      <c r="E83" s="221" t="s">
        <v>281</v>
      </c>
      <c r="F83" s="222" t="s">
        <v>16348</v>
      </c>
      <c r="G83" s="221" t="s">
        <v>436</v>
      </c>
      <c r="H83" s="223">
        <v>40905</v>
      </c>
      <c r="I83" s="222" t="s">
        <v>20882</v>
      </c>
      <c r="J83" s="223">
        <v>41050</v>
      </c>
      <c r="K83" s="414" t="s">
        <v>20880</v>
      </c>
      <c r="L83" s="415">
        <v>696561034</v>
      </c>
      <c r="M83" s="413" t="s">
        <v>20880</v>
      </c>
      <c r="N83" s="223">
        <v>41061</v>
      </c>
      <c r="O83" s="223">
        <v>41086</v>
      </c>
      <c r="P83" s="223" t="s">
        <v>20883</v>
      </c>
      <c r="Q83" s="223" t="s">
        <v>20884</v>
      </c>
      <c r="R83" s="413" t="s">
        <v>20881</v>
      </c>
    </row>
    <row r="84" spans="1:18">
      <c r="A84" s="220">
        <v>2742</v>
      </c>
      <c r="B84" s="223">
        <v>40863</v>
      </c>
      <c r="C84" s="223">
        <v>40928</v>
      </c>
      <c r="D84" s="221" t="s">
        <v>270</v>
      </c>
      <c r="E84" s="221" t="s">
        <v>282</v>
      </c>
      <c r="F84" s="222" t="s">
        <v>16462</v>
      </c>
      <c r="G84" s="221" t="s">
        <v>425</v>
      </c>
      <c r="H84" s="223">
        <v>40918</v>
      </c>
      <c r="I84" s="222" t="s">
        <v>20882</v>
      </c>
      <c r="J84" s="223">
        <v>41050</v>
      </c>
      <c r="K84" s="414" t="s">
        <v>20880</v>
      </c>
      <c r="L84" s="415">
        <v>696561050</v>
      </c>
      <c r="M84" s="413" t="s">
        <v>20880</v>
      </c>
      <c r="N84" s="223">
        <v>41061</v>
      </c>
      <c r="O84" s="223">
        <v>41086</v>
      </c>
      <c r="P84" s="223" t="s">
        <v>20883</v>
      </c>
      <c r="Q84" s="223" t="s">
        <v>20884</v>
      </c>
      <c r="R84" s="413" t="s">
        <v>20881</v>
      </c>
    </row>
    <row r="85" spans="1:18">
      <c r="A85" s="220">
        <v>2992</v>
      </c>
      <c r="B85" s="223">
        <v>40948</v>
      </c>
      <c r="C85" s="223">
        <v>41008</v>
      </c>
      <c r="D85" s="221" t="s">
        <v>16495</v>
      </c>
      <c r="E85" s="221" t="s">
        <v>20900</v>
      </c>
      <c r="F85" s="222" t="s">
        <v>16496</v>
      </c>
      <c r="G85" s="221" t="s">
        <v>1630</v>
      </c>
      <c r="H85" s="223">
        <v>40963</v>
      </c>
      <c r="I85" s="222" t="s">
        <v>20882</v>
      </c>
      <c r="J85" s="223">
        <v>41050</v>
      </c>
      <c r="K85" s="414" t="s">
        <v>20880</v>
      </c>
      <c r="L85" s="415">
        <v>696815613</v>
      </c>
      <c r="M85" s="413" t="s">
        <v>20880</v>
      </c>
      <c r="N85" s="223">
        <v>41061</v>
      </c>
      <c r="O85" s="223">
        <v>41086</v>
      </c>
      <c r="P85" s="223" t="s">
        <v>20883</v>
      </c>
      <c r="Q85" s="223" t="s">
        <v>20884</v>
      </c>
      <c r="R85" s="413" t="s">
        <v>20881</v>
      </c>
    </row>
    <row r="86" spans="1:18">
      <c r="A86" s="220">
        <v>2984</v>
      </c>
      <c r="B86" s="223">
        <v>40938</v>
      </c>
      <c r="C86" s="223">
        <v>40998</v>
      </c>
      <c r="D86" s="221" t="s">
        <v>638</v>
      </c>
      <c r="E86" s="221" t="s">
        <v>686</v>
      </c>
      <c r="F86" s="222" t="s">
        <v>16474</v>
      </c>
      <c r="G86" s="221" t="s">
        <v>694</v>
      </c>
      <c r="H86" s="223">
        <v>40946</v>
      </c>
      <c r="I86" s="222" t="s">
        <v>20882</v>
      </c>
      <c r="J86" s="223">
        <v>41050</v>
      </c>
      <c r="K86" s="414" t="s">
        <v>20880</v>
      </c>
      <c r="L86" s="415">
        <v>696756811</v>
      </c>
      <c r="M86" s="413" t="s">
        <v>20880</v>
      </c>
      <c r="N86" s="223">
        <v>41061</v>
      </c>
      <c r="O86" s="223">
        <v>41086</v>
      </c>
      <c r="P86" s="223" t="s">
        <v>20883</v>
      </c>
      <c r="Q86" s="223" t="s">
        <v>20884</v>
      </c>
      <c r="R86" s="413" t="s">
        <v>20881</v>
      </c>
    </row>
    <row r="87" spans="1:18">
      <c r="A87" s="220">
        <v>3024</v>
      </c>
      <c r="B87" s="223">
        <v>40948</v>
      </c>
      <c r="C87" s="223">
        <v>41008</v>
      </c>
      <c r="D87" s="221" t="s">
        <v>747</v>
      </c>
      <c r="E87" s="221" t="s">
        <v>889</v>
      </c>
      <c r="F87" s="222" t="s">
        <v>16500</v>
      </c>
      <c r="G87" s="221" t="s">
        <v>1289</v>
      </c>
      <c r="H87" s="223">
        <v>40963</v>
      </c>
      <c r="I87" s="222" t="s">
        <v>20882</v>
      </c>
      <c r="J87" s="223">
        <v>41050</v>
      </c>
      <c r="K87" s="414" t="s">
        <v>20880</v>
      </c>
      <c r="L87" s="415">
        <v>696850419</v>
      </c>
      <c r="M87" s="413" t="s">
        <v>20880</v>
      </c>
      <c r="N87" s="223">
        <v>41061</v>
      </c>
      <c r="O87" s="223">
        <v>41086</v>
      </c>
      <c r="P87" s="223" t="s">
        <v>20883</v>
      </c>
      <c r="Q87" s="223" t="s">
        <v>20884</v>
      </c>
      <c r="R87" s="413" t="s">
        <v>20881</v>
      </c>
    </row>
    <row r="88" spans="1:18">
      <c r="A88" s="220">
        <v>2571</v>
      </c>
      <c r="B88" s="223">
        <v>40857</v>
      </c>
      <c r="C88" s="223">
        <v>40928</v>
      </c>
      <c r="D88" s="221" t="s">
        <v>283</v>
      </c>
      <c r="E88" s="221" t="s">
        <v>23</v>
      </c>
      <c r="F88" s="222" t="s">
        <v>16336</v>
      </c>
      <c r="G88" s="221" t="s">
        <v>387</v>
      </c>
      <c r="H88" s="223">
        <v>40899</v>
      </c>
      <c r="I88" s="222" t="s">
        <v>20882</v>
      </c>
      <c r="J88" s="223">
        <v>41050</v>
      </c>
      <c r="K88" s="414" t="s">
        <v>20880</v>
      </c>
      <c r="L88" s="415">
        <v>696561077</v>
      </c>
      <c r="M88" s="413" t="s">
        <v>20880</v>
      </c>
      <c r="N88" s="223">
        <v>41061</v>
      </c>
      <c r="O88" s="223">
        <v>41086</v>
      </c>
      <c r="P88" s="223" t="s">
        <v>20883</v>
      </c>
      <c r="Q88" s="223" t="s">
        <v>20884</v>
      </c>
      <c r="R88" s="413" t="s">
        <v>20881</v>
      </c>
    </row>
    <row r="89" spans="1:18">
      <c r="A89" s="220">
        <v>2996</v>
      </c>
      <c r="B89" s="223">
        <v>40948</v>
      </c>
      <c r="C89" s="223">
        <v>41008</v>
      </c>
      <c r="D89" s="221" t="s">
        <v>743</v>
      </c>
      <c r="E89" s="221" t="s">
        <v>20901</v>
      </c>
      <c r="F89" s="222" t="s">
        <v>16516</v>
      </c>
      <c r="G89" s="221" t="s">
        <v>1203</v>
      </c>
      <c r="H89" s="223">
        <v>40968</v>
      </c>
      <c r="I89" s="222" t="s">
        <v>20902</v>
      </c>
      <c r="J89" s="223">
        <v>41078</v>
      </c>
      <c r="K89" s="414" t="s">
        <v>20880</v>
      </c>
      <c r="L89" s="415">
        <v>696850729</v>
      </c>
      <c r="M89" s="413" t="s">
        <v>20880</v>
      </c>
      <c r="N89" s="223">
        <v>41061</v>
      </c>
      <c r="O89" s="223">
        <v>41086</v>
      </c>
      <c r="P89" s="223" t="s">
        <v>20883</v>
      </c>
      <c r="Q89" s="223" t="s">
        <v>20884</v>
      </c>
      <c r="R89" s="413" t="s">
        <v>20881</v>
      </c>
    </row>
    <row r="90" spans="1:18">
      <c r="A90" s="220">
        <v>3169</v>
      </c>
      <c r="B90" s="223">
        <v>40977</v>
      </c>
      <c r="C90" s="223">
        <v>41037</v>
      </c>
      <c r="D90" s="221" t="s">
        <v>16596</v>
      </c>
      <c r="E90" s="221" t="s">
        <v>20903</v>
      </c>
      <c r="F90" s="222" t="s">
        <v>16597</v>
      </c>
      <c r="G90" s="221" t="s">
        <v>1959</v>
      </c>
      <c r="H90" s="223">
        <v>40987</v>
      </c>
      <c r="I90" s="222" t="s">
        <v>20904</v>
      </c>
      <c r="J90" s="223">
        <v>41099</v>
      </c>
      <c r="K90" s="414" t="s">
        <v>20880</v>
      </c>
      <c r="L90" s="415">
        <v>697369447</v>
      </c>
      <c r="M90" s="225" t="s">
        <v>20880</v>
      </c>
      <c r="N90" s="223">
        <v>41116</v>
      </c>
      <c r="O90" s="223">
        <v>41127</v>
      </c>
      <c r="P90" s="223" t="s">
        <v>20905</v>
      </c>
      <c r="Q90" s="223">
        <v>41148</v>
      </c>
      <c r="R90" s="413" t="s">
        <v>20881</v>
      </c>
    </row>
    <row r="91" spans="1:18">
      <c r="A91" s="220" t="s">
        <v>16697</v>
      </c>
      <c r="B91" s="223">
        <v>40989</v>
      </c>
      <c r="C91" s="223">
        <v>41049</v>
      </c>
      <c r="D91" s="221" t="s">
        <v>16698</v>
      </c>
      <c r="E91" s="221" t="s">
        <v>20906</v>
      </c>
      <c r="F91" s="222" t="s">
        <v>16699</v>
      </c>
      <c r="G91" s="221" t="s">
        <v>2368</v>
      </c>
      <c r="H91" s="223">
        <v>41016</v>
      </c>
      <c r="I91" s="222" t="s">
        <v>20904</v>
      </c>
      <c r="J91" s="223">
        <v>41099</v>
      </c>
      <c r="K91" s="414" t="s">
        <v>20880</v>
      </c>
      <c r="L91" s="415">
        <v>697556972</v>
      </c>
      <c r="M91" s="225" t="s">
        <v>20880</v>
      </c>
      <c r="N91" s="223">
        <v>41116</v>
      </c>
      <c r="O91" s="223">
        <v>41127</v>
      </c>
      <c r="P91" s="223" t="s">
        <v>20905</v>
      </c>
      <c r="Q91" s="223">
        <v>41148</v>
      </c>
      <c r="R91" s="413" t="s">
        <v>20881</v>
      </c>
    </row>
    <row r="92" spans="1:18">
      <c r="A92" s="220">
        <v>3101</v>
      </c>
      <c r="B92" s="223">
        <v>40956</v>
      </c>
      <c r="C92" s="223">
        <v>41016</v>
      </c>
      <c r="D92" s="221" t="s">
        <v>16590</v>
      </c>
      <c r="E92" s="221" t="s">
        <v>20907</v>
      </c>
      <c r="F92" s="222" t="s">
        <v>16591</v>
      </c>
      <c r="G92" s="221" t="s">
        <v>1965</v>
      </c>
      <c r="H92" s="223">
        <v>40982</v>
      </c>
      <c r="I92" s="222" t="s">
        <v>20904</v>
      </c>
      <c r="J92" s="223">
        <v>41099</v>
      </c>
      <c r="K92" s="414" t="s">
        <v>20880</v>
      </c>
      <c r="L92" s="415">
        <v>697369544</v>
      </c>
      <c r="M92" s="225" t="s">
        <v>20880</v>
      </c>
      <c r="N92" s="223">
        <v>41116</v>
      </c>
      <c r="O92" s="223">
        <v>41127</v>
      </c>
      <c r="P92" s="223" t="s">
        <v>20905</v>
      </c>
      <c r="Q92" s="223">
        <v>41148</v>
      </c>
      <c r="R92" s="413" t="s">
        <v>20881</v>
      </c>
    </row>
    <row r="93" spans="1:18">
      <c r="A93" s="220">
        <v>3184</v>
      </c>
      <c r="B93" s="223">
        <v>40989</v>
      </c>
      <c r="C93" s="223">
        <v>41049</v>
      </c>
      <c r="D93" s="221" t="s">
        <v>16656</v>
      </c>
      <c r="E93" s="221" t="s">
        <v>20908</v>
      </c>
      <c r="F93" s="222" t="s">
        <v>16657</v>
      </c>
      <c r="G93" s="221" t="s">
        <v>2153</v>
      </c>
      <c r="H93" s="223">
        <v>41002</v>
      </c>
      <c r="I93" s="222" t="s">
        <v>20904</v>
      </c>
      <c r="J93" s="223">
        <v>41099</v>
      </c>
      <c r="K93" s="414" t="s">
        <v>20880</v>
      </c>
      <c r="L93" s="415">
        <v>697377687</v>
      </c>
      <c r="M93" s="225" t="s">
        <v>20880</v>
      </c>
      <c r="N93" s="223">
        <v>41116</v>
      </c>
      <c r="O93" s="223">
        <v>41127</v>
      </c>
      <c r="P93" s="223" t="s">
        <v>20905</v>
      </c>
      <c r="Q93" s="223">
        <v>41148</v>
      </c>
      <c r="R93" s="413" t="s">
        <v>20881</v>
      </c>
    </row>
    <row r="94" spans="1:18">
      <c r="A94" s="220">
        <v>3104</v>
      </c>
      <c r="B94" s="223">
        <v>40956</v>
      </c>
      <c r="C94" s="223">
        <v>41016</v>
      </c>
      <c r="D94" s="221" t="s">
        <v>16593</v>
      </c>
      <c r="E94" s="221" t="s">
        <v>20909</v>
      </c>
      <c r="F94" s="222" t="s">
        <v>16594</v>
      </c>
      <c r="G94" s="221" t="s">
        <v>1967</v>
      </c>
      <c r="H94" s="223">
        <v>40983</v>
      </c>
      <c r="I94" s="222" t="s">
        <v>20904</v>
      </c>
      <c r="J94" s="223">
        <v>41099</v>
      </c>
      <c r="K94" s="414" t="s">
        <v>20880</v>
      </c>
      <c r="L94" s="415">
        <v>697369560</v>
      </c>
      <c r="M94" s="225" t="s">
        <v>20880</v>
      </c>
      <c r="N94" s="223">
        <v>41116</v>
      </c>
      <c r="O94" s="223">
        <v>41127</v>
      </c>
      <c r="P94" s="223" t="s">
        <v>20905</v>
      </c>
      <c r="Q94" s="223">
        <v>41148</v>
      </c>
      <c r="R94" s="413" t="s">
        <v>20881</v>
      </c>
    </row>
    <row r="95" spans="1:18">
      <c r="A95" s="220">
        <v>3186</v>
      </c>
      <c r="B95" s="223">
        <v>40989</v>
      </c>
      <c r="C95" s="223">
        <v>41049</v>
      </c>
      <c r="D95" s="221" t="s">
        <v>16662</v>
      </c>
      <c r="E95" s="221" t="s">
        <v>20910</v>
      </c>
      <c r="F95" s="222" t="s">
        <v>16663</v>
      </c>
      <c r="G95" s="221" t="s">
        <v>2148</v>
      </c>
      <c r="H95" s="223">
        <v>41002</v>
      </c>
      <c r="I95" s="222" t="s">
        <v>20904</v>
      </c>
      <c r="J95" s="223">
        <v>41099</v>
      </c>
      <c r="K95" s="414" t="s">
        <v>20880</v>
      </c>
      <c r="L95" s="415">
        <v>697377725</v>
      </c>
      <c r="M95" s="225" t="s">
        <v>20880</v>
      </c>
      <c r="N95" s="223">
        <v>41116</v>
      </c>
      <c r="O95" s="223">
        <v>41127</v>
      </c>
      <c r="P95" s="223" t="s">
        <v>20905</v>
      </c>
      <c r="Q95" s="223">
        <v>41148</v>
      </c>
      <c r="R95" s="413" t="s">
        <v>20881</v>
      </c>
    </row>
    <row r="96" spans="1:18">
      <c r="A96" s="220">
        <v>3187</v>
      </c>
      <c r="B96" s="223">
        <v>40989</v>
      </c>
      <c r="C96" s="223">
        <v>41049</v>
      </c>
      <c r="D96" s="221" t="s">
        <v>16637</v>
      </c>
      <c r="E96" s="221" t="s">
        <v>20911</v>
      </c>
      <c r="F96" s="222" t="s">
        <v>16638</v>
      </c>
      <c r="G96" s="221" t="s">
        <v>2127</v>
      </c>
      <c r="H96" s="223">
        <v>40995</v>
      </c>
      <c r="I96" s="222" t="s">
        <v>20904</v>
      </c>
      <c r="J96" s="223">
        <v>41099</v>
      </c>
      <c r="K96" s="414" t="s">
        <v>20880</v>
      </c>
      <c r="L96" s="415">
        <v>697369595</v>
      </c>
      <c r="M96" s="225" t="s">
        <v>20880</v>
      </c>
      <c r="N96" s="223">
        <v>41116</v>
      </c>
      <c r="O96" s="223">
        <v>41127</v>
      </c>
      <c r="P96" s="223" t="s">
        <v>20905</v>
      </c>
      <c r="Q96" s="223">
        <v>41148</v>
      </c>
      <c r="R96" s="413" t="s">
        <v>20881</v>
      </c>
    </row>
    <row r="97" spans="1:18">
      <c r="A97" s="220">
        <v>3352</v>
      </c>
      <c r="B97" s="223">
        <v>41019</v>
      </c>
      <c r="C97" s="223">
        <v>41079</v>
      </c>
      <c r="D97" s="221" t="s">
        <v>2540</v>
      </c>
      <c r="E97" s="221" t="s">
        <v>20912</v>
      </c>
      <c r="F97" s="222" t="s">
        <v>16741</v>
      </c>
      <c r="G97" s="221" t="s">
        <v>2600</v>
      </c>
      <c r="H97" s="223">
        <v>41038</v>
      </c>
      <c r="I97" s="222" t="s">
        <v>20904</v>
      </c>
      <c r="J97" s="223">
        <v>41099</v>
      </c>
      <c r="K97" s="414" t="s">
        <v>20880</v>
      </c>
      <c r="L97" s="415">
        <v>697560236</v>
      </c>
      <c r="M97" s="225" t="s">
        <v>20880</v>
      </c>
      <c r="N97" s="223">
        <v>41116</v>
      </c>
      <c r="O97" s="223">
        <v>41127</v>
      </c>
      <c r="P97" s="223" t="s">
        <v>20905</v>
      </c>
      <c r="Q97" s="223">
        <v>41148</v>
      </c>
      <c r="R97" s="413" t="s">
        <v>20881</v>
      </c>
    </row>
    <row r="98" spans="1:18">
      <c r="A98" s="220">
        <v>3353</v>
      </c>
      <c r="B98" s="223">
        <v>41019</v>
      </c>
      <c r="C98" s="223">
        <v>41079</v>
      </c>
      <c r="D98" s="221" t="s">
        <v>2540</v>
      </c>
      <c r="E98" s="221" t="s">
        <v>20913</v>
      </c>
      <c r="F98" s="222" t="s">
        <v>16745</v>
      </c>
      <c r="G98" s="221" t="s">
        <v>2601</v>
      </c>
      <c r="H98" s="223">
        <v>41040</v>
      </c>
      <c r="I98" s="222" t="s">
        <v>20904</v>
      </c>
      <c r="J98" s="223">
        <v>41099</v>
      </c>
      <c r="K98" s="414" t="s">
        <v>20880</v>
      </c>
      <c r="L98" s="415">
        <v>697560333</v>
      </c>
      <c r="M98" s="225" t="s">
        <v>20880</v>
      </c>
      <c r="N98" s="223">
        <v>41116</v>
      </c>
      <c r="O98" s="223">
        <v>41127</v>
      </c>
      <c r="P98" s="223" t="s">
        <v>20905</v>
      </c>
      <c r="Q98" s="223">
        <v>41148</v>
      </c>
      <c r="R98" s="413" t="s">
        <v>20881</v>
      </c>
    </row>
    <row r="99" spans="1:18">
      <c r="A99" s="220">
        <v>3355</v>
      </c>
      <c r="B99" s="223">
        <v>41019</v>
      </c>
      <c r="C99" s="223">
        <v>41079</v>
      </c>
      <c r="D99" s="221" t="s">
        <v>2540</v>
      </c>
      <c r="E99" s="221" t="s">
        <v>20914</v>
      </c>
      <c r="F99" s="222" t="s">
        <v>16747</v>
      </c>
      <c r="G99" s="221" t="s">
        <v>2667</v>
      </c>
      <c r="H99" s="223">
        <v>41040</v>
      </c>
      <c r="I99" s="222" t="s">
        <v>20904</v>
      </c>
      <c r="J99" s="223">
        <v>41099</v>
      </c>
      <c r="K99" s="414" t="s">
        <v>20880</v>
      </c>
      <c r="L99" s="415">
        <v>697560830</v>
      </c>
      <c r="M99" s="225" t="s">
        <v>20880</v>
      </c>
      <c r="N99" s="223">
        <v>41116</v>
      </c>
      <c r="O99" s="223">
        <v>41127</v>
      </c>
      <c r="P99" s="223" t="s">
        <v>20905</v>
      </c>
      <c r="Q99" s="223">
        <v>41148</v>
      </c>
      <c r="R99" s="413" t="s">
        <v>20881</v>
      </c>
    </row>
    <row r="100" spans="1:18">
      <c r="A100" s="220">
        <v>3357</v>
      </c>
      <c r="B100" s="223">
        <v>41019</v>
      </c>
      <c r="C100" s="223">
        <v>41079</v>
      </c>
      <c r="D100" s="221" t="s">
        <v>2540</v>
      </c>
      <c r="E100" s="221" t="s">
        <v>20915</v>
      </c>
      <c r="F100" s="222" t="s">
        <v>16743</v>
      </c>
      <c r="G100" s="221" t="s">
        <v>2668</v>
      </c>
      <c r="H100" s="223">
        <v>41039</v>
      </c>
      <c r="I100" s="222" t="s">
        <v>20904</v>
      </c>
      <c r="J100" s="223">
        <v>41099</v>
      </c>
      <c r="K100" s="414" t="s">
        <v>20880</v>
      </c>
      <c r="L100" s="415">
        <v>697560279</v>
      </c>
      <c r="M100" s="225" t="s">
        <v>20880</v>
      </c>
      <c r="N100" s="223">
        <v>41116</v>
      </c>
      <c r="O100" s="223">
        <v>41127</v>
      </c>
      <c r="P100" s="223" t="s">
        <v>20905</v>
      </c>
      <c r="Q100" s="223">
        <v>41148</v>
      </c>
      <c r="R100" s="413" t="s">
        <v>20881</v>
      </c>
    </row>
    <row r="101" spans="1:18">
      <c r="A101" s="220">
        <v>3205</v>
      </c>
      <c r="B101" s="223">
        <v>40989</v>
      </c>
      <c r="C101" s="223">
        <v>41049</v>
      </c>
      <c r="D101" s="221" t="s">
        <v>16640</v>
      </c>
      <c r="E101" s="221" t="s">
        <v>20916</v>
      </c>
      <c r="F101" s="222" t="s">
        <v>16641</v>
      </c>
      <c r="G101" s="221" t="s">
        <v>2116</v>
      </c>
      <c r="H101" s="223">
        <v>40995</v>
      </c>
      <c r="I101" s="222" t="s">
        <v>20904</v>
      </c>
      <c r="J101" s="223">
        <v>41099</v>
      </c>
      <c r="K101" s="414" t="s">
        <v>20880</v>
      </c>
      <c r="L101" s="415">
        <v>697369625</v>
      </c>
      <c r="M101" s="225" t="s">
        <v>20880</v>
      </c>
      <c r="N101" s="223">
        <v>41116</v>
      </c>
      <c r="O101" s="223">
        <v>41127</v>
      </c>
      <c r="P101" s="223" t="s">
        <v>20905</v>
      </c>
      <c r="Q101" s="223">
        <v>41148</v>
      </c>
      <c r="R101" s="413" t="s">
        <v>20881</v>
      </c>
    </row>
    <row r="102" spans="1:18">
      <c r="A102" s="220">
        <v>3492</v>
      </c>
      <c r="B102" s="223">
        <v>41044</v>
      </c>
      <c r="C102" s="223">
        <f>B102+60</f>
        <v>41104</v>
      </c>
      <c r="D102" s="221" t="s">
        <v>2849</v>
      </c>
      <c r="E102" s="221" t="s">
        <v>20917</v>
      </c>
      <c r="F102" s="222" t="s">
        <v>16749</v>
      </c>
      <c r="G102" s="221" t="s">
        <v>3060</v>
      </c>
      <c r="H102" s="223">
        <v>41054</v>
      </c>
      <c r="I102" s="222" t="s">
        <v>20904</v>
      </c>
      <c r="J102" s="223">
        <v>41099</v>
      </c>
      <c r="K102" s="414" t="s">
        <v>20880</v>
      </c>
      <c r="L102" s="415">
        <v>697560970</v>
      </c>
      <c r="M102" s="225" t="s">
        <v>20880</v>
      </c>
      <c r="N102" s="223">
        <v>41116</v>
      </c>
      <c r="O102" s="223">
        <v>41127</v>
      </c>
      <c r="P102" s="223" t="s">
        <v>20905</v>
      </c>
      <c r="Q102" s="223">
        <v>41148</v>
      </c>
      <c r="R102" s="413" t="s">
        <v>20881</v>
      </c>
    </row>
    <row r="103" spans="1:18">
      <c r="A103" s="220">
        <v>3494</v>
      </c>
      <c r="B103" s="223">
        <v>41044</v>
      </c>
      <c r="C103" s="223">
        <v>41104</v>
      </c>
      <c r="D103" s="221" t="s">
        <v>2849</v>
      </c>
      <c r="E103" s="221" t="s">
        <v>20918</v>
      </c>
      <c r="F103" s="222" t="s">
        <v>16751</v>
      </c>
      <c r="G103" s="221" t="s">
        <v>3061</v>
      </c>
      <c r="H103" s="223">
        <v>41057</v>
      </c>
      <c r="I103" s="222" t="s">
        <v>20904</v>
      </c>
      <c r="J103" s="223">
        <v>41099</v>
      </c>
      <c r="K103" s="414" t="s">
        <v>20880</v>
      </c>
      <c r="L103" s="415">
        <v>697561011</v>
      </c>
      <c r="M103" s="225" t="s">
        <v>20880</v>
      </c>
      <c r="N103" s="223">
        <v>41116</v>
      </c>
      <c r="O103" s="223">
        <v>41127</v>
      </c>
      <c r="P103" s="223" t="s">
        <v>20905</v>
      </c>
      <c r="Q103" s="223">
        <v>41148</v>
      </c>
      <c r="R103" s="413" t="s">
        <v>20881</v>
      </c>
    </row>
    <row r="104" spans="1:18">
      <c r="A104" s="220">
        <v>3495</v>
      </c>
      <c r="B104" s="223">
        <v>41044</v>
      </c>
      <c r="C104" s="223">
        <v>41104</v>
      </c>
      <c r="D104" s="221" t="s">
        <v>2849</v>
      </c>
      <c r="E104" s="221" t="s">
        <v>20919</v>
      </c>
      <c r="F104" s="222" t="s">
        <v>16826</v>
      </c>
      <c r="G104" s="221" t="s">
        <v>3062</v>
      </c>
      <c r="H104" s="223">
        <v>41060</v>
      </c>
      <c r="I104" s="222" t="s">
        <v>20904</v>
      </c>
      <c r="J104" s="223">
        <v>41099</v>
      </c>
      <c r="K104" s="414" t="s">
        <v>20880</v>
      </c>
      <c r="L104" s="415">
        <v>697569179</v>
      </c>
      <c r="M104" s="225" t="s">
        <v>20880</v>
      </c>
      <c r="N104" s="223">
        <v>41116</v>
      </c>
      <c r="O104" s="223">
        <v>41127</v>
      </c>
      <c r="P104" s="223" t="s">
        <v>20905</v>
      </c>
      <c r="Q104" s="223">
        <v>41148</v>
      </c>
      <c r="R104" s="413" t="s">
        <v>20881</v>
      </c>
    </row>
    <row r="105" spans="1:18">
      <c r="A105" s="220">
        <v>3358</v>
      </c>
      <c r="B105" s="223">
        <v>41019</v>
      </c>
      <c r="C105" s="223">
        <v>41079</v>
      </c>
      <c r="D105" s="221" t="s">
        <v>2345</v>
      </c>
      <c r="E105" s="221" t="s">
        <v>20920</v>
      </c>
      <c r="F105" s="222" t="s">
        <v>16830</v>
      </c>
      <c r="G105" s="221" t="s">
        <v>2669</v>
      </c>
      <c r="H105" s="223">
        <v>41061</v>
      </c>
      <c r="I105" s="222" t="s">
        <v>20904</v>
      </c>
      <c r="J105" s="223">
        <v>41099</v>
      </c>
      <c r="K105" s="414" t="s">
        <v>20880</v>
      </c>
      <c r="L105" s="415">
        <v>697561240</v>
      </c>
      <c r="M105" s="225" t="s">
        <v>20880</v>
      </c>
      <c r="N105" s="223">
        <v>41116</v>
      </c>
      <c r="O105" s="223">
        <v>41127</v>
      </c>
      <c r="P105" s="223" t="s">
        <v>20905</v>
      </c>
      <c r="Q105" s="223">
        <v>41148</v>
      </c>
      <c r="R105" s="413" t="s">
        <v>20881</v>
      </c>
    </row>
    <row r="106" spans="1:18">
      <c r="A106" s="220">
        <v>3359</v>
      </c>
      <c r="B106" s="223">
        <v>41019</v>
      </c>
      <c r="C106" s="223">
        <v>41079</v>
      </c>
      <c r="D106" s="221" t="s">
        <v>2345</v>
      </c>
      <c r="E106" s="221" t="s">
        <v>20921</v>
      </c>
      <c r="F106" s="222" t="s">
        <v>16828</v>
      </c>
      <c r="G106" s="221" t="s">
        <v>2690</v>
      </c>
      <c r="H106" s="223">
        <v>41060</v>
      </c>
      <c r="I106" s="222" t="s">
        <v>20904</v>
      </c>
      <c r="J106" s="223">
        <v>41099</v>
      </c>
      <c r="K106" s="414" t="s">
        <v>20880</v>
      </c>
      <c r="L106" s="415">
        <v>697561178</v>
      </c>
      <c r="M106" s="225" t="s">
        <v>20880</v>
      </c>
      <c r="N106" s="223">
        <v>41116</v>
      </c>
      <c r="O106" s="223">
        <v>41127</v>
      </c>
      <c r="P106" s="223" t="s">
        <v>20905</v>
      </c>
      <c r="Q106" s="223">
        <v>41148</v>
      </c>
      <c r="R106" s="413" t="s">
        <v>20881</v>
      </c>
    </row>
    <row r="107" spans="1:18">
      <c r="A107" s="220">
        <v>3361</v>
      </c>
      <c r="B107" s="223">
        <v>41019</v>
      </c>
      <c r="C107" s="223">
        <f>B107+60</f>
        <v>41079</v>
      </c>
      <c r="D107" s="221" t="s">
        <v>2345</v>
      </c>
      <c r="E107" s="221" t="s">
        <v>20922</v>
      </c>
      <c r="F107" s="222" t="s">
        <v>16832</v>
      </c>
      <c r="G107" s="221" t="s">
        <v>2670</v>
      </c>
      <c r="H107" s="223">
        <v>41078</v>
      </c>
      <c r="I107" s="222" t="s">
        <v>20904</v>
      </c>
      <c r="J107" s="223">
        <v>41099</v>
      </c>
      <c r="K107" s="417" t="s">
        <v>20880</v>
      </c>
      <c r="L107" s="415">
        <v>697561380</v>
      </c>
      <c r="M107" s="225" t="s">
        <v>20880</v>
      </c>
      <c r="N107" s="223">
        <v>41116</v>
      </c>
      <c r="O107" s="223">
        <v>41127</v>
      </c>
      <c r="P107" s="223" t="s">
        <v>20905</v>
      </c>
      <c r="Q107" s="223">
        <v>41148</v>
      </c>
      <c r="R107" s="413" t="s">
        <v>20881</v>
      </c>
    </row>
    <row r="108" spans="1:18">
      <c r="A108" s="220">
        <v>3055</v>
      </c>
      <c r="B108" s="223">
        <v>40952</v>
      </c>
      <c r="C108" s="223">
        <v>41012</v>
      </c>
      <c r="D108" s="221" t="s">
        <v>16525</v>
      </c>
      <c r="E108" s="221" t="s">
        <v>20923</v>
      </c>
      <c r="F108" s="222" t="s">
        <v>16526</v>
      </c>
      <c r="G108" s="221" t="s">
        <v>1257</v>
      </c>
      <c r="H108" s="223">
        <v>40970</v>
      </c>
      <c r="I108" s="222" t="s">
        <v>20904</v>
      </c>
      <c r="J108" s="223">
        <v>41099</v>
      </c>
      <c r="K108" s="414" t="s">
        <v>20880</v>
      </c>
      <c r="L108" s="415">
        <v>697369641</v>
      </c>
      <c r="M108" s="225" t="s">
        <v>20880</v>
      </c>
      <c r="N108" s="223">
        <v>41116</v>
      </c>
      <c r="O108" s="223">
        <v>41127</v>
      </c>
      <c r="P108" s="223" t="s">
        <v>20905</v>
      </c>
      <c r="Q108" s="223">
        <v>41148</v>
      </c>
      <c r="R108" s="413" t="s">
        <v>20881</v>
      </c>
    </row>
    <row r="109" spans="1:18">
      <c r="A109" s="220">
        <v>3194</v>
      </c>
      <c r="B109" s="223">
        <v>40984</v>
      </c>
      <c r="C109" s="223">
        <v>41046</v>
      </c>
      <c r="D109" s="221" t="s">
        <v>998</v>
      </c>
      <c r="E109" s="221" t="s">
        <v>20924</v>
      </c>
      <c r="F109" s="222" t="s">
        <v>16628</v>
      </c>
      <c r="G109" s="221" t="s">
        <v>2014</v>
      </c>
      <c r="H109" s="223">
        <v>40996</v>
      </c>
      <c r="I109" s="222" t="s">
        <v>20904</v>
      </c>
      <c r="J109" s="223">
        <v>41099</v>
      </c>
      <c r="K109" s="414" t="s">
        <v>20880</v>
      </c>
      <c r="L109" s="415">
        <v>697369676</v>
      </c>
      <c r="M109" s="225" t="s">
        <v>20880</v>
      </c>
      <c r="N109" s="223">
        <v>41116</v>
      </c>
      <c r="O109" s="223">
        <v>41127</v>
      </c>
      <c r="P109" s="223" t="s">
        <v>20905</v>
      </c>
      <c r="Q109" s="223">
        <v>41148</v>
      </c>
      <c r="R109" s="413" t="s">
        <v>20881</v>
      </c>
    </row>
    <row r="110" spans="1:18">
      <c r="A110" s="220">
        <v>2618</v>
      </c>
      <c r="B110" s="223">
        <v>40857</v>
      </c>
      <c r="C110" s="223" t="s">
        <v>20925</v>
      </c>
      <c r="D110" s="221" t="s">
        <v>342</v>
      </c>
      <c r="E110" s="221" t="s">
        <v>20926</v>
      </c>
      <c r="F110" s="222" t="s">
        <v>16610</v>
      </c>
      <c r="G110" s="221" t="s">
        <v>1978</v>
      </c>
      <c r="H110" s="223">
        <v>40989</v>
      </c>
      <c r="I110" s="222" t="s">
        <v>20904</v>
      </c>
      <c r="J110" s="223">
        <v>41099</v>
      </c>
      <c r="K110" s="414" t="s">
        <v>20880</v>
      </c>
      <c r="L110" s="415">
        <v>697369684</v>
      </c>
      <c r="M110" s="225" t="s">
        <v>20880</v>
      </c>
      <c r="N110" s="223">
        <v>41116</v>
      </c>
      <c r="O110" s="223">
        <v>41127</v>
      </c>
      <c r="P110" s="223" t="s">
        <v>20905</v>
      </c>
      <c r="Q110" s="223">
        <v>41148</v>
      </c>
      <c r="R110" s="413" t="s">
        <v>20881</v>
      </c>
    </row>
    <row r="111" spans="1:18">
      <c r="A111" s="220">
        <v>3442</v>
      </c>
      <c r="B111" s="223">
        <v>41037</v>
      </c>
      <c r="C111" s="223">
        <f>B111+60</f>
        <v>41097</v>
      </c>
      <c r="D111" s="221" t="s">
        <v>1863</v>
      </c>
      <c r="E111" s="221" t="s">
        <v>20927</v>
      </c>
      <c r="F111" s="222">
        <v>3442</v>
      </c>
      <c r="G111" s="221" t="s">
        <v>3047</v>
      </c>
      <c r="H111" s="223">
        <v>41087</v>
      </c>
      <c r="I111" s="222" t="s">
        <v>20904</v>
      </c>
      <c r="J111" s="223">
        <v>41099</v>
      </c>
      <c r="K111" s="417" t="s">
        <v>20880</v>
      </c>
      <c r="L111" s="415">
        <v>697568652</v>
      </c>
      <c r="M111" s="225" t="s">
        <v>20880</v>
      </c>
      <c r="N111" s="223">
        <v>41116</v>
      </c>
      <c r="O111" s="223">
        <v>41127</v>
      </c>
      <c r="P111" s="223" t="s">
        <v>20905</v>
      </c>
      <c r="Q111" s="223">
        <v>41148</v>
      </c>
      <c r="R111" s="413" t="s">
        <v>20881</v>
      </c>
    </row>
    <row r="112" spans="1:18">
      <c r="A112" s="220">
        <v>3443</v>
      </c>
      <c r="B112" s="223">
        <v>41037</v>
      </c>
      <c r="C112" s="223">
        <f>B112+60</f>
        <v>41097</v>
      </c>
      <c r="D112" s="221" t="s">
        <v>1863</v>
      </c>
      <c r="E112" s="221" t="s">
        <v>20928</v>
      </c>
      <c r="F112" s="222">
        <v>3443</v>
      </c>
      <c r="G112" s="221" t="s">
        <v>3046</v>
      </c>
      <c r="H112" s="223">
        <v>41087</v>
      </c>
      <c r="I112" s="222" t="s">
        <v>20904</v>
      </c>
      <c r="J112" s="223">
        <v>41099</v>
      </c>
      <c r="K112" s="417" t="s">
        <v>20880</v>
      </c>
      <c r="L112" s="415">
        <v>697568610</v>
      </c>
      <c r="M112" s="225" t="s">
        <v>20880</v>
      </c>
      <c r="N112" s="223">
        <v>41116</v>
      </c>
      <c r="O112" s="223">
        <v>41127</v>
      </c>
      <c r="P112" s="223" t="s">
        <v>20905</v>
      </c>
      <c r="Q112" s="223">
        <v>41148</v>
      </c>
      <c r="R112" s="413" t="s">
        <v>20881</v>
      </c>
    </row>
    <row r="113" spans="1:18">
      <c r="A113" s="220">
        <v>3448</v>
      </c>
      <c r="B113" s="223">
        <v>41037</v>
      </c>
      <c r="C113" s="223">
        <f>B113+60</f>
        <v>41097</v>
      </c>
      <c r="D113" s="221" t="s">
        <v>1863</v>
      </c>
      <c r="E113" s="221" t="s">
        <v>20929</v>
      </c>
      <c r="F113" s="222" t="s">
        <v>16835</v>
      </c>
      <c r="G113" s="221" t="s">
        <v>3043</v>
      </c>
      <c r="H113" s="223">
        <v>41085</v>
      </c>
      <c r="I113" s="222" t="s">
        <v>20904</v>
      </c>
      <c r="J113" s="223">
        <v>41099</v>
      </c>
      <c r="K113" s="417" t="s">
        <v>20880</v>
      </c>
      <c r="L113" s="415">
        <v>697568571</v>
      </c>
      <c r="M113" s="225" t="s">
        <v>20880</v>
      </c>
      <c r="N113" s="223">
        <v>41116</v>
      </c>
      <c r="O113" s="223">
        <v>41127</v>
      </c>
      <c r="P113" s="223" t="s">
        <v>20905</v>
      </c>
      <c r="Q113" s="223">
        <v>41148</v>
      </c>
      <c r="R113" s="413" t="s">
        <v>20881</v>
      </c>
    </row>
    <row r="114" spans="1:18">
      <c r="A114" s="220">
        <v>3450</v>
      </c>
      <c r="B114" s="223">
        <v>41037</v>
      </c>
      <c r="C114" s="223">
        <f>B114+60</f>
        <v>41097</v>
      </c>
      <c r="D114" s="221" t="s">
        <v>1863</v>
      </c>
      <c r="E114" s="221" t="s">
        <v>20930</v>
      </c>
      <c r="F114" s="222">
        <v>3450</v>
      </c>
      <c r="G114" s="221" t="s">
        <v>2922</v>
      </c>
      <c r="H114" s="223">
        <v>41082</v>
      </c>
      <c r="I114" s="222" t="s">
        <v>20904</v>
      </c>
      <c r="J114" s="223">
        <v>41099</v>
      </c>
      <c r="K114" s="417" t="s">
        <v>20880</v>
      </c>
      <c r="L114" s="415">
        <v>697568512</v>
      </c>
      <c r="M114" s="225" t="s">
        <v>20880</v>
      </c>
      <c r="N114" s="223">
        <v>41116</v>
      </c>
      <c r="O114" s="223">
        <v>41127</v>
      </c>
      <c r="P114" s="223" t="s">
        <v>20905</v>
      </c>
      <c r="Q114" s="223">
        <v>41148</v>
      </c>
      <c r="R114" s="413" t="s">
        <v>20881</v>
      </c>
    </row>
    <row r="115" spans="1:18">
      <c r="A115" s="220">
        <v>3209</v>
      </c>
      <c r="B115" s="223">
        <v>40989</v>
      </c>
      <c r="C115" s="223">
        <v>41049</v>
      </c>
      <c r="D115" s="221" t="s">
        <v>16771</v>
      </c>
      <c r="E115" s="221" t="s">
        <v>20931</v>
      </c>
      <c r="F115" s="222" t="s">
        <v>16772</v>
      </c>
      <c r="G115" s="221" t="s">
        <v>2624</v>
      </c>
      <c r="H115" s="223">
        <v>41031</v>
      </c>
      <c r="I115" s="222" t="s">
        <v>20904</v>
      </c>
      <c r="J115" s="223">
        <v>41099</v>
      </c>
      <c r="K115" s="414" t="s">
        <v>20880</v>
      </c>
      <c r="L115" s="415">
        <v>697557537</v>
      </c>
      <c r="M115" s="225" t="s">
        <v>20880</v>
      </c>
      <c r="N115" s="223">
        <v>41116</v>
      </c>
      <c r="O115" s="223">
        <v>41127</v>
      </c>
      <c r="P115" s="223" t="s">
        <v>20905</v>
      </c>
      <c r="Q115" s="223">
        <v>41148</v>
      </c>
      <c r="R115" s="413" t="s">
        <v>20881</v>
      </c>
    </row>
    <row r="116" spans="1:18">
      <c r="A116" s="220">
        <v>3378</v>
      </c>
      <c r="B116" s="223">
        <v>41024</v>
      </c>
      <c r="C116" s="223">
        <v>41084</v>
      </c>
      <c r="D116" s="221" t="s">
        <v>184</v>
      </c>
      <c r="E116" s="221" t="s">
        <v>20932</v>
      </c>
      <c r="F116" s="222" t="s">
        <v>16755</v>
      </c>
      <c r="G116" s="221" t="s">
        <v>2920</v>
      </c>
      <c r="H116" s="223">
        <v>41046</v>
      </c>
      <c r="I116" s="222" t="s">
        <v>20904</v>
      </c>
      <c r="J116" s="223">
        <v>41099</v>
      </c>
      <c r="K116" s="414" t="s">
        <v>20880</v>
      </c>
      <c r="L116" s="415">
        <v>697560902</v>
      </c>
      <c r="M116" s="225" t="s">
        <v>20880</v>
      </c>
      <c r="N116" s="223">
        <v>41116</v>
      </c>
      <c r="O116" s="223">
        <v>41127</v>
      </c>
      <c r="P116" s="223" t="s">
        <v>20905</v>
      </c>
      <c r="Q116" s="223">
        <v>41148</v>
      </c>
      <c r="R116" s="413" t="s">
        <v>20881</v>
      </c>
    </row>
    <row r="117" spans="1:18">
      <c r="A117" s="220">
        <v>3379</v>
      </c>
      <c r="B117" s="223">
        <v>41024</v>
      </c>
      <c r="C117" s="223">
        <v>41084</v>
      </c>
      <c r="D117" s="221" t="s">
        <v>184</v>
      </c>
      <c r="E117" s="221" t="s">
        <v>20933</v>
      </c>
      <c r="F117" s="222" t="s">
        <v>16753</v>
      </c>
      <c r="G117" s="221" t="s">
        <v>2918</v>
      </c>
      <c r="H117" s="223">
        <v>41046</v>
      </c>
      <c r="I117" s="222" t="s">
        <v>20904</v>
      </c>
      <c r="J117" s="223">
        <v>41099</v>
      </c>
      <c r="K117" s="414" t="s">
        <v>20880</v>
      </c>
      <c r="L117" s="415">
        <v>697560910</v>
      </c>
      <c r="M117" s="225" t="s">
        <v>20880</v>
      </c>
      <c r="N117" s="223">
        <v>41116</v>
      </c>
      <c r="O117" s="223">
        <v>41127</v>
      </c>
      <c r="P117" s="223" t="s">
        <v>20905</v>
      </c>
      <c r="Q117" s="223">
        <v>41148</v>
      </c>
      <c r="R117" s="413" t="s">
        <v>20881</v>
      </c>
    </row>
    <row r="118" spans="1:18">
      <c r="A118" s="220">
        <v>3195</v>
      </c>
      <c r="B118" s="223">
        <v>40984</v>
      </c>
      <c r="C118" s="223">
        <v>41046</v>
      </c>
      <c r="D118" s="221" t="s">
        <v>1007</v>
      </c>
      <c r="E118" s="221" t="s">
        <v>20934</v>
      </c>
      <c r="F118" s="222" t="s">
        <v>16630</v>
      </c>
      <c r="G118" s="221" t="s">
        <v>2123</v>
      </c>
      <c r="H118" s="223">
        <v>40996</v>
      </c>
      <c r="I118" s="222" t="s">
        <v>20904</v>
      </c>
      <c r="J118" s="223">
        <v>41099</v>
      </c>
      <c r="K118" s="414" t="s">
        <v>20880</v>
      </c>
      <c r="L118" s="415">
        <v>697369706</v>
      </c>
      <c r="M118" s="225" t="s">
        <v>20880</v>
      </c>
      <c r="N118" s="223">
        <v>41116</v>
      </c>
      <c r="O118" s="223">
        <v>41127</v>
      </c>
      <c r="P118" s="223" t="s">
        <v>20905</v>
      </c>
      <c r="Q118" s="223">
        <v>41148</v>
      </c>
      <c r="R118" s="413" t="s">
        <v>20881</v>
      </c>
    </row>
    <row r="119" spans="1:18">
      <c r="A119" s="220">
        <v>3380</v>
      </c>
      <c r="B119" s="223">
        <v>41024</v>
      </c>
      <c r="C119" s="223">
        <v>41084</v>
      </c>
      <c r="D119" s="221" t="s">
        <v>2602</v>
      </c>
      <c r="E119" s="221" t="s">
        <v>20935</v>
      </c>
      <c r="F119" s="222" t="s">
        <v>16763</v>
      </c>
      <c r="G119" s="221" t="s">
        <v>2929</v>
      </c>
      <c r="H119" s="223">
        <v>41051</v>
      </c>
      <c r="I119" s="222" t="s">
        <v>20904</v>
      </c>
      <c r="J119" s="223">
        <v>41099</v>
      </c>
      <c r="K119" s="414" t="s">
        <v>20880</v>
      </c>
      <c r="L119" s="415">
        <v>697560937</v>
      </c>
      <c r="M119" s="225" t="s">
        <v>20880</v>
      </c>
      <c r="N119" s="223">
        <v>41116</v>
      </c>
      <c r="O119" s="223">
        <v>41127</v>
      </c>
      <c r="P119" s="223" t="s">
        <v>20905</v>
      </c>
      <c r="Q119" s="223">
        <v>41148</v>
      </c>
      <c r="R119" s="413" t="s">
        <v>20881</v>
      </c>
    </row>
    <row r="120" spans="1:18">
      <c r="A120" s="220">
        <v>3381</v>
      </c>
      <c r="B120" s="223">
        <v>41024</v>
      </c>
      <c r="C120" s="223">
        <v>41084</v>
      </c>
      <c r="D120" s="221" t="s">
        <v>2602</v>
      </c>
      <c r="E120" s="221" t="s">
        <v>20936</v>
      </c>
      <c r="F120" s="222" t="s">
        <v>16761</v>
      </c>
      <c r="G120" s="221" t="s">
        <v>2681</v>
      </c>
      <c r="H120" s="223">
        <v>41040</v>
      </c>
      <c r="I120" s="222" t="s">
        <v>20904</v>
      </c>
      <c r="J120" s="223">
        <v>41099</v>
      </c>
      <c r="K120" s="414" t="s">
        <v>20880</v>
      </c>
      <c r="L120" s="415">
        <v>697560848</v>
      </c>
      <c r="M120" s="225" t="s">
        <v>20880</v>
      </c>
      <c r="N120" s="223">
        <v>41116</v>
      </c>
      <c r="O120" s="223">
        <v>41127</v>
      </c>
      <c r="P120" s="223" t="s">
        <v>20905</v>
      </c>
      <c r="Q120" s="223">
        <v>41148</v>
      </c>
      <c r="R120" s="413" t="s">
        <v>20881</v>
      </c>
    </row>
    <row r="121" spans="1:18">
      <c r="A121" s="220">
        <v>3382</v>
      </c>
      <c r="B121" s="223">
        <v>41024</v>
      </c>
      <c r="C121" s="223">
        <v>41084</v>
      </c>
      <c r="D121" s="221" t="s">
        <v>2602</v>
      </c>
      <c r="E121" s="221" t="s">
        <v>20937</v>
      </c>
      <c r="F121" s="222" t="s">
        <v>16759</v>
      </c>
      <c r="G121" s="221" t="s">
        <v>2679</v>
      </c>
      <c r="H121" s="223">
        <v>41039</v>
      </c>
      <c r="I121" s="222" t="s">
        <v>20904</v>
      </c>
      <c r="J121" s="223">
        <v>41099</v>
      </c>
      <c r="K121" s="414" t="s">
        <v>20880</v>
      </c>
      <c r="L121" s="415">
        <v>697560295</v>
      </c>
      <c r="M121" s="225" t="s">
        <v>20880</v>
      </c>
      <c r="N121" s="223">
        <v>41116</v>
      </c>
      <c r="O121" s="223">
        <v>41127</v>
      </c>
      <c r="P121" s="223" t="s">
        <v>20905</v>
      </c>
      <c r="Q121" s="223">
        <v>41148</v>
      </c>
      <c r="R121" s="413" t="s">
        <v>20881</v>
      </c>
    </row>
    <row r="122" spans="1:18">
      <c r="A122" s="220">
        <v>3383</v>
      </c>
      <c r="B122" s="223">
        <v>41024</v>
      </c>
      <c r="C122" s="223">
        <v>41084</v>
      </c>
      <c r="D122" s="221" t="s">
        <v>2602</v>
      </c>
      <c r="E122" s="221" t="s">
        <v>20938</v>
      </c>
      <c r="F122" s="222" t="s">
        <v>16757</v>
      </c>
      <c r="G122" s="221" t="s">
        <v>2678</v>
      </c>
      <c r="H122" s="223">
        <v>41038</v>
      </c>
      <c r="I122" s="222" t="s">
        <v>20904</v>
      </c>
      <c r="J122" s="223">
        <v>41099</v>
      </c>
      <c r="K122" s="414" t="s">
        <v>20880</v>
      </c>
      <c r="L122" s="415">
        <v>697560260</v>
      </c>
      <c r="M122" s="225" t="s">
        <v>20880</v>
      </c>
      <c r="N122" s="223">
        <v>41116</v>
      </c>
      <c r="O122" s="223">
        <v>41127</v>
      </c>
      <c r="P122" s="223" t="s">
        <v>20905</v>
      </c>
      <c r="Q122" s="223">
        <v>41148</v>
      </c>
      <c r="R122" s="413" t="s">
        <v>20881</v>
      </c>
    </row>
    <row r="123" spans="1:18">
      <c r="A123" s="220">
        <v>2566</v>
      </c>
      <c r="B123" s="223">
        <v>40857</v>
      </c>
      <c r="C123" s="223">
        <v>40928</v>
      </c>
      <c r="D123" s="221" t="s">
        <v>343</v>
      </c>
      <c r="E123" s="221" t="s">
        <v>20939</v>
      </c>
      <c r="F123" s="222" t="s">
        <v>16445</v>
      </c>
      <c r="G123" s="221" t="s">
        <v>382</v>
      </c>
      <c r="H123" s="223">
        <v>40935</v>
      </c>
      <c r="I123" s="222" t="s">
        <v>20904</v>
      </c>
      <c r="J123" s="223">
        <v>41099</v>
      </c>
      <c r="K123" s="414" t="s">
        <v>20880</v>
      </c>
      <c r="L123" s="415">
        <v>696598370</v>
      </c>
      <c r="M123" s="225" t="s">
        <v>20880</v>
      </c>
      <c r="N123" s="223">
        <v>41116</v>
      </c>
      <c r="O123" s="223">
        <v>41127</v>
      </c>
      <c r="P123" s="223" t="s">
        <v>20905</v>
      </c>
      <c r="Q123" s="223">
        <v>41148</v>
      </c>
      <c r="R123" s="413" t="s">
        <v>20881</v>
      </c>
    </row>
    <row r="124" spans="1:18">
      <c r="A124" s="220">
        <v>2640</v>
      </c>
      <c r="B124" s="223">
        <v>40857</v>
      </c>
      <c r="C124" s="223" t="s">
        <v>20925</v>
      </c>
      <c r="D124" s="221" t="s">
        <v>16547</v>
      </c>
      <c r="E124" s="221" t="s">
        <v>20940</v>
      </c>
      <c r="F124" s="222" t="s">
        <v>16548</v>
      </c>
      <c r="G124" s="418" t="s">
        <v>20941</v>
      </c>
      <c r="H124" s="223">
        <v>40973</v>
      </c>
      <c r="I124" s="222" t="s">
        <v>20904</v>
      </c>
      <c r="J124" s="223">
        <v>41099</v>
      </c>
      <c r="K124" s="414" t="s">
        <v>20880</v>
      </c>
      <c r="L124" s="415">
        <v>697603040</v>
      </c>
      <c r="M124" s="225" t="s">
        <v>20880</v>
      </c>
      <c r="N124" s="223">
        <v>41116</v>
      </c>
      <c r="O124" s="223">
        <v>41127</v>
      </c>
      <c r="P124" s="223" t="s">
        <v>20905</v>
      </c>
      <c r="Q124" s="223">
        <v>41148</v>
      </c>
      <c r="R124" s="413" t="s">
        <v>20881</v>
      </c>
    </row>
    <row r="125" spans="1:18">
      <c r="A125" s="220">
        <v>2638</v>
      </c>
      <c r="B125" s="223">
        <v>40868</v>
      </c>
      <c r="C125" s="223">
        <f>B125+60</f>
        <v>40928</v>
      </c>
      <c r="D125" s="221" t="s">
        <v>186</v>
      </c>
      <c r="E125" s="221" t="s">
        <v>20942</v>
      </c>
      <c r="F125" s="222" t="s">
        <v>16843</v>
      </c>
      <c r="G125" s="221" t="s">
        <v>3838</v>
      </c>
      <c r="H125" s="223">
        <v>41082</v>
      </c>
      <c r="I125" s="222" t="s">
        <v>20904</v>
      </c>
      <c r="J125" s="223">
        <v>41099</v>
      </c>
      <c r="K125" s="417" t="s">
        <v>20880</v>
      </c>
      <c r="L125" s="415">
        <v>697568504</v>
      </c>
      <c r="M125" s="225" t="s">
        <v>20880</v>
      </c>
      <c r="N125" s="223">
        <v>41116</v>
      </c>
      <c r="O125" s="223">
        <v>41127</v>
      </c>
      <c r="P125" s="223" t="s">
        <v>20905</v>
      </c>
      <c r="Q125" s="223">
        <v>41148</v>
      </c>
      <c r="R125" s="413" t="s">
        <v>20881</v>
      </c>
    </row>
    <row r="126" spans="1:18">
      <c r="A126" s="220">
        <v>3200</v>
      </c>
      <c r="B126" s="223">
        <v>40984</v>
      </c>
      <c r="C126" s="223">
        <v>41046</v>
      </c>
      <c r="D126" s="221" t="s">
        <v>16632</v>
      </c>
      <c r="E126" s="221" t="s">
        <v>20943</v>
      </c>
      <c r="F126" s="222" t="s">
        <v>16633</v>
      </c>
      <c r="G126" s="221" t="s">
        <v>1766</v>
      </c>
      <c r="H126" s="223">
        <v>40996</v>
      </c>
      <c r="I126" s="222" t="s">
        <v>20904</v>
      </c>
      <c r="J126" s="223">
        <v>41099</v>
      </c>
      <c r="K126" s="414" t="s">
        <v>20880</v>
      </c>
      <c r="L126" s="415">
        <v>697369714</v>
      </c>
      <c r="M126" s="225" t="s">
        <v>20880</v>
      </c>
      <c r="N126" s="223">
        <v>41116</v>
      </c>
      <c r="O126" s="223">
        <v>41127</v>
      </c>
      <c r="P126" s="223" t="s">
        <v>20905</v>
      </c>
      <c r="Q126" s="223">
        <v>41148</v>
      </c>
      <c r="R126" s="413" t="s">
        <v>20881</v>
      </c>
    </row>
    <row r="127" spans="1:18">
      <c r="A127" s="220">
        <v>3362</v>
      </c>
      <c r="B127" s="223">
        <v>41019</v>
      </c>
      <c r="C127" s="223">
        <v>41079</v>
      </c>
      <c r="D127" s="221" t="s">
        <v>186</v>
      </c>
      <c r="E127" s="221" t="s">
        <v>20944</v>
      </c>
      <c r="F127" s="222" t="s">
        <v>16841</v>
      </c>
      <c r="G127" s="221" t="s">
        <v>2671</v>
      </c>
      <c r="H127" s="223">
        <v>41066</v>
      </c>
      <c r="I127" s="222" t="s">
        <v>20904</v>
      </c>
      <c r="J127" s="223">
        <v>41099</v>
      </c>
      <c r="K127" s="414" t="s">
        <v>20880</v>
      </c>
      <c r="L127" s="415">
        <v>697561305</v>
      </c>
      <c r="M127" s="225" t="s">
        <v>20880</v>
      </c>
      <c r="N127" s="223">
        <v>41116</v>
      </c>
      <c r="O127" s="223">
        <v>41127</v>
      </c>
      <c r="P127" s="223" t="s">
        <v>20905</v>
      </c>
      <c r="Q127" s="223">
        <v>41148</v>
      </c>
      <c r="R127" s="413" t="s">
        <v>20881</v>
      </c>
    </row>
    <row r="128" spans="1:18">
      <c r="A128" s="220">
        <v>3363</v>
      </c>
      <c r="B128" s="223">
        <v>41019</v>
      </c>
      <c r="C128" s="223">
        <v>41079</v>
      </c>
      <c r="D128" s="221" t="s">
        <v>186</v>
      </c>
      <c r="E128" s="221" t="s">
        <v>20945</v>
      </c>
      <c r="F128" s="222" t="s">
        <v>16839</v>
      </c>
      <c r="G128" s="221" t="s">
        <v>3380</v>
      </c>
      <c r="H128" s="223">
        <v>41061</v>
      </c>
      <c r="I128" s="222" t="s">
        <v>20904</v>
      </c>
      <c r="J128" s="223">
        <v>41099</v>
      </c>
      <c r="K128" s="414" t="s">
        <v>20880</v>
      </c>
      <c r="L128" s="415">
        <v>697561259</v>
      </c>
      <c r="M128" s="225" t="s">
        <v>20880</v>
      </c>
      <c r="N128" s="223">
        <v>41116</v>
      </c>
      <c r="O128" s="223">
        <v>41127</v>
      </c>
      <c r="P128" s="223" t="s">
        <v>20905</v>
      </c>
      <c r="Q128" s="223">
        <v>41148</v>
      </c>
      <c r="R128" s="413" t="s">
        <v>20881</v>
      </c>
    </row>
    <row r="129" spans="1:18">
      <c r="A129" s="220">
        <v>3207</v>
      </c>
      <c r="B129" s="223">
        <v>40989</v>
      </c>
      <c r="C129" s="223">
        <v>41049</v>
      </c>
      <c r="D129" s="221" t="s">
        <v>16643</v>
      </c>
      <c r="E129" s="221" t="s">
        <v>20946</v>
      </c>
      <c r="F129" s="222" t="s">
        <v>16644</v>
      </c>
      <c r="G129" s="221" t="s">
        <v>2130</v>
      </c>
      <c r="H129" s="223">
        <v>40998</v>
      </c>
      <c r="I129" s="222" t="s">
        <v>20904</v>
      </c>
      <c r="J129" s="223">
        <v>41099</v>
      </c>
      <c r="K129" s="414" t="s">
        <v>20880</v>
      </c>
      <c r="L129" s="415">
        <v>697603105</v>
      </c>
      <c r="M129" s="225" t="s">
        <v>20880</v>
      </c>
      <c r="N129" s="223">
        <v>41116</v>
      </c>
      <c r="O129" s="223">
        <v>41127</v>
      </c>
      <c r="P129" s="223" t="s">
        <v>20905</v>
      </c>
      <c r="Q129" s="223">
        <v>41148</v>
      </c>
      <c r="R129" s="413" t="s">
        <v>20881</v>
      </c>
    </row>
    <row r="130" spans="1:18">
      <c r="A130" s="220">
        <v>3385</v>
      </c>
      <c r="B130" s="223">
        <v>41024</v>
      </c>
      <c r="C130" s="223">
        <v>41084</v>
      </c>
      <c r="D130" s="221" t="s">
        <v>2609</v>
      </c>
      <c r="E130" s="221" t="s">
        <v>20947</v>
      </c>
      <c r="F130" s="222" t="s">
        <v>16765</v>
      </c>
      <c r="G130" s="221" t="s">
        <v>2680</v>
      </c>
      <c r="H130" s="223">
        <v>41040</v>
      </c>
      <c r="I130" s="222" t="s">
        <v>20904</v>
      </c>
      <c r="J130" s="223">
        <v>41099</v>
      </c>
      <c r="K130" s="414" t="s">
        <v>20880</v>
      </c>
      <c r="L130" s="415">
        <v>697560856</v>
      </c>
      <c r="M130" s="225" t="s">
        <v>20880</v>
      </c>
      <c r="N130" s="223">
        <v>41116</v>
      </c>
      <c r="O130" s="223">
        <v>41127</v>
      </c>
      <c r="P130" s="223" t="s">
        <v>20905</v>
      </c>
      <c r="Q130" s="223">
        <v>41148</v>
      </c>
      <c r="R130" s="413" t="s">
        <v>20881</v>
      </c>
    </row>
    <row r="131" spans="1:18">
      <c r="A131" s="220">
        <v>3386</v>
      </c>
      <c r="B131" s="223">
        <v>41024</v>
      </c>
      <c r="C131" s="223">
        <v>41084</v>
      </c>
      <c r="D131" s="221" t="s">
        <v>2609</v>
      </c>
      <c r="E131" s="221" t="s">
        <v>20948</v>
      </c>
      <c r="F131" s="222" t="s">
        <v>16767</v>
      </c>
      <c r="G131" s="221" t="s">
        <v>2762</v>
      </c>
      <c r="H131" s="223">
        <v>41043</v>
      </c>
      <c r="I131" s="222" t="s">
        <v>20904</v>
      </c>
      <c r="J131" s="223">
        <v>41099</v>
      </c>
      <c r="K131" s="414" t="s">
        <v>20880</v>
      </c>
      <c r="L131" s="415">
        <v>697560872</v>
      </c>
      <c r="M131" s="225" t="s">
        <v>20880</v>
      </c>
      <c r="N131" s="223">
        <v>41116</v>
      </c>
      <c r="O131" s="223">
        <v>41127</v>
      </c>
      <c r="P131" s="223" t="s">
        <v>20905</v>
      </c>
      <c r="Q131" s="223">
        <v>41148</v>
      </c>
      <c r="R131" s="413" t="s">
        <v>20881</v>
      </c>
    </row>
    <row r="132" spans="1:18">
      <c r="A132" s="220">
        <v>3387</v>
      </c>
      <c r="B132" s="223">
        <v>41024</v>
      </c>
      <c r="C132" s="223">
        <v>41084</v>
      </c>
      <c r="D132" s="221" t="s">
        <v>2614</v>
      </c>
      <c r="E132" s="221" t="s">
        <v>20949</v>
      </c>
      <c r="F132" s="222" t="s">
        <v>16769</v>
      </c>
      <c r="G132" s="221" t="s">
        <v>2771</v>
      </c>
      <c r="H132" s="223">
        <v>41043</v>
      </c>
      <c r="I132" s="222" t="s">
        <v>20904</v>
      </c>
      <c r="J132" s="223">
        <v>41099</v>
      </c>
      <c r="K132" s="414" t="s">
        <v>20880</v>
      </c>
      <c r="L132" s="415">
        <v>697560899</v>
      </c>
      <c r="M132" s="225" t="s">
        <v>20880</v>
      </c>
      <c r="N132" s="223">
        <v>41116</v>
      </c>
      <c r="O132" s="223">
        <v>41127</v>
      </c>
      <c r="P132" s="223" t="s">
        <v>20905</v>
      </c>
      <c r="Q132" s="223">
        <v>41148</v>
      </c>
      <c r="R132" s="413" t="s">
        <v>20881</v>
      </c>
    </row>
    <row r="133" spans="1:18">
      <c r="A133" s="220">
        <v>3388</v>
      </c>
      <c r="B133" s="223">
        <v>41024</v>
      </c>
      <c r="C133" s="223">
        <v>41084</v>
      </c>
      <c r="D133" s="221" t="s">
        <v>2614</v>
      </c>
      <c r="E133" s="221" t="s">
        <v>20950</v>
      </c>
      <c r="F133" s="222" t="s">
        <v>16845</v>
      </c>
      <c r="G133" s="221" t="s">
        <v>3197</v>
      </c>
      <c r="H133" s="223">
        <v>41060</v>
      </c>
      <c r="I133" s="222" t="s">
        <v>20904</v>
      </c>
      <c r="J133" s="223">
        <v>41099</v>
      </c>
      <c r="K133" s="414" t="s">
        <v>20880</v>
      </c>
      <c r="L133" s="415">
        <v>697561186</v>
      </c>
      <c r="M133" s="225" t="s">
        <v>20880</v>
      </c>
      <c r="N133" s="223">
        <v>41116</v>
      </c>
      <c r="O133" s="223">
        <v>41127</v>
      </c>
      <c r="P133" s="223" t="s">
        <v>20905</v>
      </c>
      <c r="Q133" s="223">
        <v>41148</v>
      </c>
      <c r="R133" s="413" t="s">
        <v>20881</v>
      </c>
    </row>
    <row r="134" spans="1:18">
      <c r="A134" s="220">
        <v>3516</v>
      </c>
      <c r="B134" s="223">
        <v>41044</v>
      </c>
      <c r="C134" s="223">
        <v>41104</v>
      </c>
      <c r="D134" s="221" t="s">
        <v>2614</v>
      </c>
      <c r="E134" s="221" t="s">
        <v>20951</v>
      </c>
      <c r="F134" s="222" t="s">
        <v>16847</v>
      </c>
      <c r="G134" s="221" t="s">
        <v>3185</v>
      </c>
      <c r="H134" s="223">
        <v>41060</v>
      </c>
      <c r="I134" s="222" t="s">
        <v>20904</v>
      </c>
      <c r="J134" s="223">
        <v>41099</v>
      </c>
      <c r="K134" s="414" t="s">
        <v>20880</v>
      </c>
      <c r="L134" s="415">
        <v>697561216</v>
      </c>
      <c r="M134" s="225" t="s">
        <v>20880</v>
      </c>
      <c r="N134" s="223">
        <v>41116</v>
      </c>
      <c r="O134" s="223">
        <v>41127</v>
      </c>
      <c r="P134" s="223" t="s">
        <v>20905</v>
      </c>
      <c r="Q134" s="223">
        <v>41148</v>
      </c>
      <c r="R134" s="413" t="s">
        <v>20881</v>
      </c>
    </row>
    <row r="135" spans="1:18">
      <c r="A135" s="220">
        <v>3060</v>
      </c>
      <c r="B135" s="223">
        <v>40952</v>
      </c>
      <c r="C135" s="223">
        <v>41012</v>
      </c>
      <c r="D135" s="221" t="s">
        <v>16544</v>
      </c>
      <c r="E135" s="221" t="s">
        <v>20952</v>
      </c>
      <c r="F135" s="222" t="s">
        <v>16545</v>
      </c>
      <c r="G135" s="221" t="s">
        <v>1266</v>
      </c>
      <c r="H135" s="223">
        <v>40970</v>
      </c>
      <c r="I135" s="222" t="s">
        <v>20904</v>
      </c>
      <c r="J135" s="223">
        <v>41099</v>
      </c>
      <c r="K135" s="414" t="s">
        <v>20880</v>
      </c>
      <c r="L135" s="415">
        <v>697369692</v>
      </c>
      <c r="M135" s="225" t="s">
        <v>20880</v>
      </c>
      <c r="N135" s="223">
        <v>41116</v>
      </c>
      <c r="O135" s="223">
        <v>41127</v>
      </c>
      <c r="P135" s="223" t="s">
        <v>20905</v>
      </c>
      <c r="Q135" s="223">
        <v>41148</v>
      </c>
      <c r="R135" s="413" t="s">
        <v>20881</v>
      </c>
    </row>
    <row r="136" spans="1:18">
      <c r="A136" s="220">
        <v>3213</v>
      </c>
      <c r="B136" s="223">
        <v>40989</v>
      </c>
      <c r="C136" s="223">
        <v>41049</v>
      </c>
      <c r="D136" s="221" t="s">
        <v>16686</v>
      </c>
      <c r="E136" s="221" t="s">
        <v>20953</v>
      </c>
      <c r="F136" s="222" t="s">
        <v>16687</v>
      </c>
      <c r="G136" s="221" t="s">
        <v>2348</v>
      </c>
      <c r="H136" s="223">
        <v>41010</v>
      </c>
      <c r="I136" s="222" t="s">
        <v>20904</v>
      </c>
      <c r="J136" s="223">
        <v>41099</v>
      </c>
      <c r="K136" s="414" t="s">
        <v>20880</v>
      </c>
      <c r="L136" s="415">
        <v>697556743</v>
      </c>
      <c r="M136" s="225" t="s">
        <v>20880</v>
      </c>
      <c r="N136" s="223">
        <v>41116</v>
      </c>
      <c r="O136" s="223">
        <v>41127</v>
      </c>
      <c r="P136" s="223" t="s">
        <v>20905</v>
      </c>
      <c r="Q136" s="223">
        <v>41148</v>
      </c>
      <c r="R136" s="413" t="s">
        <v>20881</v>
      </c>
    </row>
    <row r="137" spans="1:18">
      <c r="A137" s="220">
        <v>3128</v>
      </c>
      <c r="B137" s="223">
        <v>40997</v>
      </c>
      <c r="C137" s="223">
        <v>41042</v>
      </c>
      <c r="D137" s="221" t="s">
        <v>16668</v>
      </c>
      <c r="E137" s="221" t="s">
        <v>20954</v>
      </c>
      <c r="F137" s="222" t="s">
        <v>16669</v>
      </c>
      <c r="G137" s="221" t="s">
        <v>2207</v>
      </c>
      <c r="H137" s="223">
        <v>41003</v>
      </c>
      <c r="I137" s="222" t="s">
        <v>20904</v>
      </c>
      <c r="J137" s="223">
        <v>41099</v>
      </c>
      <c r="K137" s="414" t="s">
        <v>20880</v>
      </c>
      <c r="L137" s="415">
        <v>697556247</v>
      </c>
      <c r="M137" s="225" t="s">
        <v>20880</v>
      </c>
      <c r="N137" s="223">
        <v>41116</v>
      </c>
      <c r="O137" s="223">
        <v>41127</v>
      </c>
      <c r="P137" s="223" t="s">
        <v>20905</v>
      </c>
      <c r="Q137" s="223">
        <v>41148</v>
      </c>
      <c r="R137" s="413" t="s">
        <v>20881</v>
      </c>
    </row>
    <row r="138" spans="1:18">
      <c r="A138" s="220">
        <v>3221</v>
      </c>
      <c r="B138" s="223">
        <v>40997</v>
      </c>
      <c r="C138" s="223">
        <v>41058</v>
      </c>
      <c r="D138" s="221" t="s">
        <v>16730</v>
      </c>
      <c r="E138" s="221" t="s">
        <v>20955</v>
      </c>
      <c r="F138" s="222" t="s">
        <v>16731</v>
      </c>
      <c r="G138" s="221" t="s">
        <v>2464</v>
      </c>
      <c r="H138" s="223">
        <v>41024</v>
      </c>
      <c r="I138" s="222" t="s">
        <v>20904</v>
      </c>
      <c r="J138" s="223">
        <v>41099</v>
      </c>
      <c r="K138" s="414" t="s">
        <v>20880</v>
      </c>
      <c r="L138" s="415">
        <v>697557510</v>
      </c>
      <c r="M138" s="225" t="s">
        <v>20880</v>
      </c>
      <c r="N138" s="223">
        <v>41116</v>
      </c>
      <c r="O138" s="223">
        <v>41127</v>
      </c>
      <c r="P138" s="223" t="s">
        <v>20905</v>
      </c>
      <c r="Q138" s="223">
        <v>41148</v>
      </c>
      <c r="R138" s="413" t="s">
        <v>20881</v>
      </c>
    </row>
    <row r="139" spans="1:18">
      <c r="A139" s="220">
        <v>3129</v>
      </c>
      <c r="B139" s="223">
        <v>40997</v>
      </c>
      <c r="C139" s="223">
        <v>41058</v>
      </c>
      <c r="D139" s="221" t="s">
        <v>16735</v>
      </c>
      <c r="E139" s="221" t="s">
        <v>20956</v>
      </c>
      <c r="F139" s="222" t="s">
        <v>16736</v>
      </c>
      <c r="G139" s="221" t="s">
        <v>2625</v>
      </c>
      <c r="H139" s="223">
        <v>40935</v>
      </c>
      <c r="I139" s="222" t="s">
        <v>20904</v>
      </c>
      <c r="J139" s="223">
        <v>41099</v>
      </c>
      <c r="K139" s="414" t="s">
        <v>20880</v>
      </c>
      <c r="L139" s="415">
        <v>697553469</v>
      </c>
      <c r="M139" s="225" t="s">
        <v>20880</v>
      </c>
      <c r="N139" s="223">
        <v>41116</v>
      </c>
      <c r="O139" s="223">
        <v>41127</v>
      </c>
      <c r="P139" s="223" t="s">
        <v>20905</v>
      </c>
      <c r="Q139" s="223">
        <v>41148</v>
      </c>
      <c r="R139" s="413" t="s">
        <v>20881</v>
      </c>
    </row>
    <row r="140" spans="1:18">
      <c r="A140" s="220">
        <v>3496</v>
      </c>
      <c r="B140" s="223">
        <v>41044</v>
      </c>
      <c r="C140" s="223">
        <v>41104</v>
      </c>
      <c r="D140" s="221" t="s">
        <v>2169</v>
      </c>
      <c r="E140" s="221" t="s">
        <v>20957</v>
      </c>
      <c r="F140" s="222" t="s">
        <v>16774</v>
      </c>
      <c r="G140" s="221" t="s">
        <v>3063</v>
      </c>
      <c r="H140" s="223">
        <v>41057</v>
      </c>
      <c r="I140" s="222" t="s">
        <v>20904</v>
      </c>
      <c r="J140" s="223">
        <v>41099</v>
      </c>
      <c r="K140" s="414" t="s">
        <v>20880</v>
      </c>
      <c r="L140" s="415">
        <v>697561020</v>
      </c>
      <c r="M140" s="225" t="s">
        <v>20880</v>
      </c>
      <c r="N140" s="223">
        <v>41116</v>
      </c>
      <c r="O140" s="223">
        <v>41127</v>
      </c>
      <c r="P140" s="223" t="s">
        <v>20905</v>
      </c>
      <c r="Q140" s="223">
        <v>41148</v>
      </c>
      <c r="R140" s="413" t="s">
        <v>20881</v>
      </c>
    </row>
    <row r="141" spans="1:18">
      <c r="A141" s="220">
        <v>3497</v>
      </c>
      <c r="B141" s="223">
        <v>41044</v>
      </c>
      <c r="C141" s="223">
        <f>B141+60</f>
        <v>41104</v>
      </c>
      <c r="D141" s="221" t="s">
        <v>2864</v>
      </c>
      <c r="E141" s="221" t="s">
        <v>20958</v>
      </c>
      <c r="F141" s="222">
        <v>3497</v>
      </c>
      <c r="G141" s="221" t="s">
        <v>4001</v>
      </c>
      <c r="H141" s="223">
        <v>41087</v>
      </c>
      <c r="I141" s="222" t="s">
        <v>20904</v>
      </c>
      <c r="J141" s="223">
        <v>41099</v>
      </c>
      <c r="K141" s="417" t="s">
        <v>20880</v>
      </c>
      <c r="L141" s="415">
        <v>697595900</v>
      </c>
      <c r="M141" s="225" t="s">
        <v>20880</v>
      </c>
      <c r="N141" s="223">
        <v>41116</v>
      </c>
      <c r="O141" s="223">
        <v>41127</v>
      </c>
      <c r="P141" s="223" t="s">
        <v>20905</v>
      </c>
      <c r="Q141" s="223">
        <v>41148</v>
      </c>
      <c r="R141" s="413" t="s">
        <v>20881</v>
      </c>
    </row>
    <row r="142" spans="1:18">
      <c r="A142" s="220">
        <v>3498</v>
      </c>
      <c r="B142" s="223">
        <v>41044</v>
      </c>
      <c r="C142" s="223">
        <f>B142+60</f>
        <v>41104</v>
      </c>
      <c r="D142" s="221" t="s">
        <v>2864</v>
      </c>
      <c r="E142" s="221" t="s">
        <v>20959</v>
      </c>
      <c r="F142" s="222">
        <v>3498</v>
      </c>
      <c r="G142" s="221" t="s">
        <v>4003</v>
      </c>
      <c r="H142" s="223">
        <v>41087</v>
      </c>
      <c r="I142" s="222" t="s">
        <v>20904</v>
      </c>
      <c r="J142" s="223">
        <v>41099</v>
      </c>
      <c r="K142" s="417" t="s">
        <v>20880</v>
      </c>
      <c r="L142" s="415">
        <v>697603130</v>
      </c>
      <c r="M142" s="225" t="s">
        <v>20880</v>
      </c>
      <c r="N142" s="223">
        <v>41116</v>
      </c>
      <c r="O142" s="223">
        <v>41127</v>
      </c>
      <c r="P142" s="223" t="s">
        <v>20905</v>
      </c>
      <c r="Q142" s="223">
        <v>41148</v>
      </c>
      <c r="R142" s="413" t="s">
        <v>20881</v>
      </c>
    </row>
    <row r="143" spans="1:18">
      <c r="A143" s="220">
        <v>3109</v>
      </c>
      <c r="B143" s="223">
        <v>40956</v>
      </c>
      <c r="C143" s="223">
        <v>41016</v>
      </c>
      <c r="D143" s="221" t="s">
        <v>16533</v>
      </c>
      <c r="E143" s="221" t="s">
        <v>20960</v>
      </c>
      <c r="F143" s="222" t="s">
        <v>16534</v>
      </c>
      <c r="G143" s="221" t="s">
        <v>1254</v>
      </c>
      <c r="H143" s="223">
        <v>40970</v>
      </c>
      <c r="I143" s="222" t="s">
        <v>20904</v>
      </c>
      <c r="J143" s="223">
        <v>41099</v>
      </c>
      <c r="K143" s="414" t="s">
        <v>20880</v>
      </c>
      <c r="L143" s="415">
        <v>697554503</v>
      </c>
      <c r="M143" s="225" t="s">
        <v>20880</v>
      </c>
      <c r="N143" s="223">
        <v>41116</v>
      </c>
      <c r="O143" s="223">
        <v>41127</v>
      </c>
      <c r="P143" s="223" t="s">
        <v>20905</v>
      </c>
      <c r="Q143" s="223">
        <v>41148</v>
      </c>
      <c r="R143" s="413" t="s">
        <v>20881</v>
      </c>
    </row>
    <row r="144" spans="1:18">
      <c r="A144" s="220">
        <v>3065</v>
      </c>
      <c r="B144" s="223">
        <v>40953</v>
      </c>
      <c r="C144" s="223">
        <v>41013</v>
      </c>
      <c r="D144" s="221" t="s">
        <v>1017</v>
      </c>
      <c r="E144" s="221" t="s">
        <v>20961</v>
      </c>
      <c r="F144" s="222" t="s">
        <v>16626</v>
      </c>
      <c r="G144" s="221" t="s">
        <v>2120</v>
      </c>
      <c r="H144" s="223">
        <v>40996</v>
      </c>
      <c r="I144" s="222" t="s">
        <v>20904</v>
      </c>
      <c r="J144" s="223">
        <v>41099</v>
      </c>
      <c r="K144" s="414" t="s">
        <v>20880</v>
      </c>
      <c r="L144" s="415">
        <v>697603067</v>
      </c>
      <c r="M144" s="225" t="s">
        <v>20880</v>
      </c>
      <c r="N144" s="223">
        <v>41116</v>
      </c>
      <c r="O144" s="223">
        <v>41127</v>
      </c>
      <c r="P144" s="223" t="s">
        <v>20905</v>
      </c>
      <c r="Q144" s="223">
        <v>41148</v>
      </c>
      <c r="R144" s="413" t="s">
        <v>20881</v>
      </c>
    </row>
    <row r="145" spans="1:18">
      <c r="A145" s="220">
        <v>2648</v>
      </c>
      <c r="B145" s="223">
        <v>40857</v>
      </c>
      <c r="C145" s="223" t="s">
        <v>20925</v>
      </c>
      <c r="D145" s="221" t="s">
        <v>16571</v>
      </c>
      <c r="E145" s="221" t="s">
        <v>20962</v>
      </c>
      <c r="F145" s="222" t="s">
        <v>16572</v>
      </c>
      <c r="G145" s="221" t="s">
        <v>408</v>
      </c>
      <c r="H145" s="223">
        <v>40976</v>
      </c>
      <c r="I145" s="222" t="s">
        <v>20904</v>
      </c>
      <c r="J145" s="223">
        <v>41099</v>
      </c>
      <c r="K145" s="414" t="s">
        <v>20880</v>
      </c>
      <c r="L145" s="415">
        <v>697554589</v>
      </c>
      <c r="M145" s="225" t="s">
        <v>20880</v>
      </c>
      <c r="N145" s="223">
        <v>41116</v>
      </c>
      <c r="O145" s="223">
        <v>41127</v>
      </c>
      <c r="P145" s="223" t="s">
        <v>20905</v>
      </c>
      <c r="Q145" s="223">
        <v>41148</v>
      </c>
      <c r="R145" s="413" t="s">
        <v>20881</v>
      </c>
    </row>
    <row r="146" spans="1:18">
      <c r="A146" s="220">
        <v>3110</v>
      </c>
      <c r="B146" s="223">
        <v>40956</v>
      </c>
      <c r="C146" s="223">
        <v>41016</v>
      </c>
      <c r="D146" s="221" t="s">
        <v>16536</v>
      </c>
      <c r="E146" s="221" t="s">
        <v>20963</v>
      </c>
      <c r="F146" s="222" t="s">
        <v>16537</v>
      </c>
      <c r="G146" s="221" t="s">
        <v>1261</v>
      </c>
      <c r="H146" s="223">
        <v>40970</v>
      </c>
      <c r="I146" s="222" t="s">
        <v>20904</v>
      </c>
      <c r="J146" s="223">
        <v>41099</v>
      </c>
      <c r="K146" s="414" t="s">
        <v>20880</v>
      </c>
      <c r="L146" s="415">
        <v>697369773</v>
      </c>
      <c r="M146" s="225" t="s">
        <v>20880</v>
      </c>
      <c r="N146" s="223">
        <v>41116</v>
      </c>
      <c r="O146" s="223">
        <v>41127</v>
      </c>
      <c r="P146" s="223" t="s">
        <v>20905</v>
      </c>
      <c r="Q146" s="223">
        <v>41148</v>
      </c>
      <c r="R146" s="413" t="s">
        <v>20881</v>
      </c>
    </row>
    <row r="147" spans="1:18">
      <c r="A147" s="220">
        <v>3198</v>
      </c>
      <c r="B147" s="223">
        <v>40984</v>
      </c>
      <c r="C147" s="223">
        <v>41046</v>
      </c>
      <c r="D147" s="221" t="s">
        <v>16623</v>
      </c>
      <c r="E147" s="221" t="s">
        <v>20964</v>
      </c>
      <c r="F147" s="222" t="s">
        <v>16624</v>
      </c>
      <c r="G147" s="221" t="s">
        <v>2021</v>
      </c>
      <c r="H147" s="223">
        <v>40994</v>
      </c>
      <c r="I147" s="222" t="s">
        <v>20904</v>
      </c>
      <c r="J147" s="223">
        <v>41099</v>
      </c>
      <c r="K147" s="414" t="s">
        <v>20880</v>
      </c>
      <c r="L147" s="415">
        <v>697377350</v>
      </c>
      <c r="M147" s="225" t="s">
        <v>20880</v>
      </c>
      <c r="N147" s="223">
        <v>41116</v>
      </c>
      <c r="O147" s="223">
        <v>41127</v>
      </c>
      <c r="P147" s="223" t="s">
        <v>20905</v>
      </c>
      <c r="Q147" s="223">
        <v>41148</v>
      </c>
      <c r="R147" s="413" t="s">
        <v>20881</v>
      </c>
    </row>
    <row r="148" spans="1:18">
      <c r="A148" s="220">
        <v>3066</v>
      </c>
      <c r="B148" s="223">
        <v>40952</v>
      </c>
      <c r="C148" s="223">
        <v>41012</v>
      </c>
      <c r="D148" s="221" t="s">
        <v>16530</v>
      </c>
      <c r="E148" s="221" t="s">
        <v>20965</v>
      </c>
      <c r="F148" s="222" t="s">
        <v>16531</v>
      </c>
      <c r="G148" s="221" t="s">
        <v>1256</v>
      </c>
      <c r="H148" s="223">
        <v>40970</v>
      </c>
      <c r="I148" s="222" t="s">
        <v>20904</v>
      </c>
      <c r="J148" s="223">
        <v>41099</v>
      </c>
      <c r="K148" s="414" t="s">
        <v>20880</v>
      </c>
      <c r="L148" s="415">
        <v>697369790</v>
      </c>
      <c r="M148" s="225" t="s">
        <v>20880</v>
      </c>
      <c r="N148" s="223">
        <v>41116</v>
      </c>
      <c r="O148" s="223">
        <v>41127</v>
      </c>
      <c r="P148" s="223" t="s">
        <v>20905</v>
      </c>
      <c r="Q148" s="223">
        <v>41148</v>
      </c>
      <c r="R148" s="413" t="s">
        <v>20881</v>
      </c>
    </row>
    <row r="149" spans="1:18">
      <c r="A149" s="220">
        <v>2652</v>
      </c>
      <c r="B149" s="223">
        <v>40857</v>
      </c>
      <c r="C149" s="223" t="s">
        <v>20925</v>
      </c>
      <c r="D149" s="221" t="s">
        <v>16612</v>
      </c>
      <c r="E149" s="221" t="s">
        <v>20966</v>
      </c>
      <c r="F149" s="222" t="s">
        <v>16613</v>
      </c>
      <c r="G149" s="221" t="s">
        <v>412</v>
      </c>
      <c r="H149" s="223">
        <v>40991</v>
      </c>
      <c r="I149" s="222" t="s">
        <v>20904</v>
      </c>
      <c r="J149" s="223">
        <v>41099</v>
      </c>
      <c r="K149" s="414" t="s">
        <v>20880</v>
      </c>
      <c r="L149" s="415">
        <v>697554660</v>
      </c>
      <c r="M149" s="225" t="s">
        <v>20880</v>
      </c>
      <c r="N149" s="223">
        <v>41116</v>
      </c>
      <c r="O149" s="223">
        <v>41127</v>
      </c>
      <c r="P149" s="223" t="s">
        <v>20905</v>
      </c>
      <c r="Q149" s="223">
        <v>41148</v>
      </c>
      <c r="R149" s="413" t="s">
        <v>20881</v>
      </c>
    </row>
    <row r="150" spans="1:18">
      <c r="A150" s="220">
        <v>3223</v>
      </c>
      <c r="B150" s="223">
        <v>40997</v>
      </c>
      <c r="C150" s="223">
        <v>41058</v>
      </c>
      <c r="D150" s="221" t="s">
        <v>16714</v>
      </c>
      <c r="E150" s="221" t="s">
        <v>20967</v>
      </c>
      <c r="F150" s="222" t="s">
        <v>16715</v>
      </c>
      <c r="G150" s="221" t="s">
        <v>2302</v>
      </c>
      <c r="H150" s="223">
        <v>41023</v>
      </c>
      <c r="I150" s="222" t="s">
        <v>20904</v>
      </c>
      <c r="J150" s="223">
        <v>41099</v>
      </c>
      <c r="K150" s="414" t="s">
        <v>20880</v>
      </c>
      <c r="L150" s="415">
        <v>697557383</v>
      </c>
      <c r="M150" s="225" t="s">
        <v>20880</v>
      </c>
      <c r="N150" s="223">
        <v>41116</v>
      </c>
      <c r="O150" s="223">
        <v>41127</v>
      </c>
      <c r="P150" s="223" t="s">
        <v>20905</v>
      </c>
      <c r="Q150" s="223">
        <v>41148</v>
      </c>
      <c r="R150" s="413" t="s">
        <v>20881</v>
      </c>
    </row>
    <row r="151" spans="1:18">
      <c r="A151" s="220">
        <v>3259</v>
      </c>
      <c r="B151" s="223">
        <v>41002</v>
      </c>
      <c r="C151" s="223">
        <v>41063</v>
      </c>
      <c r="D151" s="221" t="s">
        <v>16776</v>
      </c>
      <c r="E151" s="221" t="s">
        <v>20968</v>
      </c>
      <c r="F151" s="222" t="s">
        <v>16777</v>
      </c>
      <c r="G151" s="221" t="s">
        <v>2684</v>
      </c>
      <c r="H151" s="223">
        <v>41039</v>
      </c>
      <c r="I151" s="222" t="s">
        <v>20904</v>
      </c>
      <c r="J151" s="223">
        <v>41099</v>
      </c>
      <c r="K151" s="414" t="s">
        <v>20880</v>
      </c>
      <c r="L151" s="415">
        <v>697560309</v>
      </c>
      <c r="M151" s="225" t="s">
        <v>20880</v>
      </c>
      <c r="N151" s="223">
        <v>41116</v>
      </c>
      <c r="O151" s="223">
        <v>41127</v>
      </c>
      <c r="P151" s="223" t="s">
        <v>20905</v>
      </c>
      <c r="Q151" s="223">
        <v>41148</v>
      </c>
      <c r="R151" s="413" t="s">
        <v>20881</v>
      </c>
    </row>
    <row r="152" spans="1:18">
      <c r="A152" s="220">
        <v>3199</v>
      </c>
      <c r="B152" s="223">
        <v>40984</v>
      </c>
      <c r="C152" s="223">
        <v>41046</v>
      </c>
      <c r="D152" s="221" t="s">
        <v>1027</v>
      </c>
      <c r="E152" s="221" t="s">
        <v>20969</v>
      </c>
      <c r="F152" s="222" t="s">
        <v>16635</v>
      </c>
      <c r="G152" s="221" t="s">
        <v>2022</v>
      </c>
      <c r="H152" s="223">
        <v>40995</v>
      </c>
      <c r="I152" s="222" t="s">
        <v>20904</v>
      </c>
      <c r="J152" s="223">
        <v>41099</v>
      </c>
      <c r="K152" s="414" t="s">
        <v>20880</v>
      </c>
      <c r="L152" s="415">
        <v>697369803</v>
      </c>
      <c r="M152" s="225" t="s">
        <v>20880</v>
      </c>
      <c r="N152" s="223">
        <v>41116</v>
      </c>
      <c r="O152" s="223">
        <v>41127</v>
      </c>
      <c r="P152" s="223" t="s">
        <v>20905</v>
      </c>
      <c r="Q152" s="223">
        <v>41148</v>
      </c>
      <c r="R152" s="413" t="s">
        <v>20881</v>
      </c>
    </row>
    <row r="153" spans="1:18">
      <c r="A153" s="220">
        <v>3068</v>
      </c>
      <c r="B153" s="223">
        <v>40952</v>
      </c>
      <c r="C153" s="223">
        <f>B153+60</f>
        <v>41012</v>
      </c>
      <c r="D153" s="221" t="s">
        <v>926</v>
      </c>
      <c r="E153" s="221" t="s">
        <v>20970</v>
      </c>
      <c r="F153" s="222" t="s">
        <v>16851</v>
      </c>
      <c r="G153" s="221" t="s">
        <v>3555</v>
      </c>
      <c r="H153" s="223">
        <v>41079</v>
      </c>
      <c r="I153" s="222" t="s">
        <v>20904</v>
      </c>
      <c r="J153" s="223">
        <v>41099</v>
      </c>
      <c r="K153" s="417" t="s">
        <v>20880</v>
      </c>
      <c r="L153" s="415">
        <v>697561445</v>
      </c>
      <c r="M153" s="225" t="s">
        <v>20880</v>
      </c>
      <c r="N153" s="223">
        <v>41116</v>
      </c>
      <c r="O153" s="223">
        <v>41127</v>
      </c>
      <c r="P153" s="223" t="s">
        <v>20905</v>
      </c>
      <c r="Q153" s="223">
        <v>41148</v>
      </c>
      <c r="R153" s="413" t="s">
        <v>20881</v>
      </c>
    </row>
    <row r="154" spans="1:18">
      <c r="A154" s="220">
        <v>3500</v>
      </c>
      <c r="B154" s="223">
        <v>41044</v>
      </c>
      <c r="C154" s="223">
        <f>B154+60</f>
        <v>41104</v>
      </c>
      <c r="D154" s="221" t="s">
        <v>202</v>
      </c>
      <c r="E154" s="221" t="s">
        <v>20971</v>
      </c>
      <c r="F154" s="222">
        <v>3500</v>
      </c>
      <c r="G154" s="221" t="s">
        <v>2119</v>
      </c>
      <c r="H154" s="223">
        <v>41087</v>
      </c>
      <c r="I154" s="222" t="s">
        <v>20904</v>
      </c>
      <c r="J154" s="223">
        <v>41099</v>
      </c>
      <c r="K154" s="417" t="s">
        <v>20880</v>
      </c>
      <c r="L154" s="415">
        <v>697554708</v>
      </c>
      <c r="M154" s="225" t="s">
        <v>20880</v>
      </c>
      <c r="N154" s="223">
        <v>41116</v>
      </c>
      <c r="O154" s="223">
        <v>41127</v>
      </c>
      <c r="P154" s="223" t="s">
        <v>20905</v>
      </c>
      <c r="Q154" s="223">
        <v>41148</v>
      </c>
      <c r="R154" s="413" t="s">
        <v>20881</v>
      </c>
    </row>
    <row r="155" spans="1:18">
      <c r="A155" s="220">
        <v>2654</v>
      </c>
      <c r="B155" s="223">
        <v>40857</v>
      </c>
      <c r="C155" s="223" t="s">
        <v>20925</v>
      </c>
      <c r="D155" s="221" t="s">
        <v>16646</v>
      </c>
      <c r="E155" s="221" t="s">
        <v>20972</v>
      </c>
      <c r="F155" s="222" t="s">
        <v>16647</v>
      </c>
      <c r="G155" s="221" t="s">
        <v>4920</v>
      </c>
      <c r="H155" s="223">
        <v>40997</v>
      </c>
      <c r="I155" s="222" t="s">
        <v>20904</v>
      </c>
      <c r="J155" s="223">
        <v>41099</v>
      </c>
      <c r="K155" s="414" t="s">
        <v>20880</v>
      </c>
      <c r="L155" s="415">
        <v>697568741</v>
      </c>
      <c r="M155" s="225" t="s">
        <v>20880</v>
      </c>
      <c r="N155" s="223">
        <v>41116</v>
      </c>
      <c r="O155" s="223">
        <v>41127</v>
      </c>
      <c r="P155" s="223" t="s">
        <v>20905</v>
      </c>
      <c r="Q155" s="223">
        <v>41148</v>
      </c>
      <c r="R155" s="413" t="s">
        <v>20881</v>
      </c>
    </row>
    <row r="156" spans="1:18">
      <c r="A156" s="220">
        <v>3501</v>
      </c>
      <c r="B156" s="223">
        <v>41044</v>
      </c>
      <c r="C156" s="223">
        <f>B156+60</f>
        <v>41104</v>
      </c>
      <c r="D156" s="221" t="s">
        <v>202</v>
      </c>
      <c r="E156" s="221" t="s">
        <v>20973</v>
      </c>
      <c r="F156" s="222">
        <v>3501</v>
      </c>
      <c r="G156" s="221" t="s">
        <v>4000</v>
      </c>
      <c r="H156" s="223">
        <v>41087</v>
      </c>
      <c r="I156" s="222" t="s">
        <v>20904</v>
      </c>
      <c r="J156" s="223">
        <v>41099</v>
      </c>
      <c r="K156" s="417" t="s">
        <v>20880</v>
      </c>
      <c r="L156" s="415">
        <v>697603180</v>
      </c>
      <c r="M156" s="225" t="s">
        <v>20880</v>
      </c>
      <c r="N156" s="223">
        <v>41116</v>
      </c>
      <c r="O156" s="223">
        <v>41127</v>
      </c>
      <c r="P156" s="223" t="s">
        <v>20905</v>
      </c>
      <c r="Q156" s="223">
        <v>41148</v>
      </c>
      <c r="R156" s="413" t="s">
        <v>20881</v>
      </c>
    </row>
    <row r="157" spans="1:18">
      <c r="A157" s="220">
        <v>3502</v>
      </c>
      <c r="B157" s="223">
        <v>41044</v>
      </c>
      <c r="C157" s="223">
        <v>41104</v>
      </c>
      <c r="D157" s="221" t="s">
        <v>202</v>
      </c>
      <c r="E157" s="221" t="s">
        <v>20974</v>
      </c>
      <c r="F157" s="222">
        <v>3502</v>
      </c>
      <c r="G157" s="221" t="s">
        <v>4095</v>
      </c>
      <c r="H157" s="223">
        <v>41089</v>
      </c>
      <c r="I157" s="222" t="s">
        <v>20904</v>
      </c>
      <c r="J157" s="223">
        <v>41099</v>
      </c>
      <c r="K157" s="417" t="s">
        <v>20880</v>
      </c>
      <c r="L157" s="415">
        <v>697624790</v>
      </c>
      <c r="M157" s="225" t="s">
        <v>20880</v>
      </c>
      <c r="N157" s="223">
        <v>41116</v>
      </c>
      <c r="O157" s="223">
        <v>41127</v>
      </c>
      <c r="P157" s="223" t="s">
        <v>20905</v>
      </c>
      <c r="Q157" s="223">
        <v>41148</v>
      </c>
      <c r="R157" s="413" t="s">
        <v>20881</v>
      </c>
    </row>
    <row r="158" spans="1:18">
      <c r="A158" s="220">
        <v>3265</v>
      </c>
      <c r="B158" s="223">
        <v>41003</v>
      </c>
      <c r="C158" s="223">
        <v>41064</v>
      </c>
      <c r="D158" s="221" t="s">
        <v>16725</v>
      </c>
      <c r="E158" s="221" t="s">
        <v>20975</v>
      </c>
      <c r="F158" s="222" t="s">
        <v>16726</v>
      </c>
      <c r="G158" s="221" t="s">
        <v>2465</v>
      </c>
      <c r="H158" s="223">
        <v>41023</v>
      </c>
      <c r="I158" s="222" t="s">
        <v>20904</v>
      </c>
      <c r="J158" s="223">
        <v>41099</v>
      </c>
      <c r="K158" s="414" t="s">
        <v>20880</v>
      </c>
      <c r="L158" s="415">
        <v>697595838</v>
      </c>
      <c r="M158" s="225" t="s">
        <v>20880</v>
      </c>
      <c r="N158" s="223">
        <v>41116</v>
      </c>
      <c r="O158" s="223">
        <v>41127</v>
      </c>
      <c r="P158" s="223" t="s">
        <v>20905</v>
      </c>
      <c r="Q158" s="223">
        <v>41148</v>
      </c>
      <c r="R158" s="413" t="s">
        <v>20881</v>
      </c>
    </row>
    <row r="159" spans="1:18">
      <c r="A159" s="220">
        <v>3266</v>
      </c>
      <c r="B159" s="223">
        <v>41003</v>
      </c>
      <c r="C159" s="223">
        <v>41064</v>
      </c>
      <c r="D159" s="221" t="s">
        <v>16689</v>
      </c>
      <c r="E159" s="221" t="s">
        <v>20976</v>
      </c>
      <c r="F159" s="222" t="s">
        <v>16690</v>
      </c>
      <c r="G159" s="221" t="s">
        <v>2374</v>
      </c>
      <c r="H159" s="223">
        <v>41015</v>
      </c>
      <c r="I159" s="222" t="s">
        <v>20904</v>
      </c>
      <c r="J159" s="223">
        <v>41099</v>
      </c>
      <c r="K159" s="414" t="s">
        <v>20880</v>
      </c>
      <c r="L159" s="415">
        <v>697556948</v>
      </c>
      <c r="M159" s="225" t="s">
        <v>20880</v>
      </c>
      <c r="N159" s="223">
        <v>41116</v>
      </c>
      <c r="O159" s="223">
        <v>41127</v>
      </c>
      <c r="P159" s="223" t="s">
        <v>20905</v>
      </c>
      <c r="Q159" s="223">
        <v>41148</v>
      </c>
      <c r="R159" s="413" t="s">
        <v>20881</v>
      </c>
    </row>
    <row r="160" spans="1:18">
      <c r="A160" s="220">
        <v>3503</v>
      </c>
      <c r="B160" s="223">
        <v>41044</v>
      </c>
      <c r="C160" s="223">
        <v>41104</v>
      </c>
      <c r="D160" s="221" t="s">
        <v>2818</v>
      </c>
      <c r="E160" s="221" t="s">
        <v>20977</v>
      </c>
      <c r="F160" s="222" t="s">
        <v>16779</v>
      </c>
      <c r="G160" s="221" t="s">
        <v>3175</v>
      </c>
      <c r="H160" s="223">
        <v>41053</v>
      </c>
      <c r="I160" s="222" t="s">
        <v>20904</v>
      </c>
      <c r="J160" s="223">
        <v>41099</v>
      </c>
      <c r="K160" s="414" t="s">
        <v>20880</v>
      </c>
      <c r="L160" s="415">
        <v>697560945</v>
      </c>
      <c r="M160" s="225" t="s">
        <v>20880</v>
      </c>
      <c r="N160" s="223">
        <v>41116</v>
      </c>
      <c r="O160" s="223">
        <v>41127</v>
      </c>
      <c r="P160" s="223" t="s">
        <v>20905</v>
      </c>
      <c r="Q160" s="223">
        <v>41148</v>
      </c>
      <c r="R160" s="413" t="s">
        <v>20881</v>
      </c>
    </row>
    <row r="161" spans="1:18">
      <c r="A161" s="220">
        <v>3504</v>
      </c>
      <c r="B161" s="223">
        <v>41044</v>
      </c>
      <c r="C161" s="223">
        <f>B161+60</f>
        <v>41104</v>
      </c>
      <c r="D161" s="221" t="s">
        <v>2818</v>
      </c>
      <c r="E161" s="221" t="s">
        <v>20978</v>
      </c>
      <c r="F161" s="222" t="s">
        <v>16856</v>
      </c>
      <c r="G161" s="221" t="s">
        <v>3557</v>
      </c>
      <c r="H161" s="223">
        <v>41079</v>
      </c>
      <c r="I161" s="222" t="s">
        <v>20904</v>
      </c>
      <c r="J161" s="223">
        <v>41099</v>
      </c>
      <c r="K161" s="417" t="s">
        <v>20880</v>
      </c>
      <c r="L161" s="415">
        <v>697561461</v>
      </c>
      <c r="M161" s="225" t="s">
        <v>20880</v>
      </c>
      <c r="N161" s="223">
        <v>41116</v>
      </c>
      <c r="O161" s="223">
        <v>41127</v>
      </c>
      <c r="P161" s="223" t="s">
        <v>20905</v>
      </c>
      <c r="Q161" s="223">
        <v>41148</v>
      </c>
      <c r="R161" s="413" t="s">
        <v>20881</v>
      </c>
    </row>
    <row r="162" spans="1:18">
      <c r="A162" s="220">
        <v>3505</v>
      </c>
      <c r="B162" s="223">
        <v>41044</v>
      </c>
      <c r="C162" s="223">
        <f>B162+60</f>
        <v>41104</v>
      </c>
      <c r="D162" s="221" t="s">
        <v>2818</v>
      </c>
      <c r="E162" s="221" t="s">
        <v>20979</v>
      </c>
      <c r="F162" s="222" t="s">
        <v>16858</v>
      </c>
      <c r="G162" s="221" t="s">
        <v>3558</v>
      </c>
      <c r="H162" s="223">
        <v>41079</v>
      </c>
      <c r="I162" s="222" t="s">
        <v>20904</v>
      </c>
      <c r="J162" s="223">
        <v>41099</v>
      </c>
      <c r="K162" s="417" t="s">
        <v>20880</v>
      </c>
      <c r="L162" s="415">
        <v>697561496</v>
      </c>
      <c r="M162" s="225" t="s">
        <v>20880</v>
      </c>
      <c r="N162" s="223">
        <v>41116</v>
      </c>
      <c r="O162" s="223">
        <v>41127</v>
      </c>
      <c r="P162" s="223" t="s">
        <v>20905</v>
      </c>
      <c r="Q162" s="223">
        <v>41148</v>
      </c>
      <c r="R162" s="413" t="s">
        <v>20881</v>
      </c>
    </row>
    <row r="163" spans="1:18">
      <c r="A163" s="220">
        <v>3270</v>
      </c>
      <c r="B163" s="223">
        <v>41003</v>
      </c>
      <c r="C163" s="223">
        <v>41064</v>
      </c>
      <c r="D163" s="221" t="s">
        <v>16738</v>
      </c>
      <c r="E163" s="221" t="s">
        <v>20980</v>
      </c>
      <c r="F163" s="222" t="s">
        <v>16739</v>
      </c>
      <c r="G163" s="221" t="s">
        <v>2598</v>
      </c>
      <c r="H163" s="223">
        <v>40935</v>
      </c>
      <c r="I163" s="222" t="s">
        <v>20904</v>
      </c>
      <c r="J163" s="223">
        <v>41099</v>
      </c>
      <c r="K163" s="414" t="s">
        <v>20880</v>
      </c>
      <c r="L163" s="415">
        <v>697553493</v>
      </c>
      <c r="M163" s="225" t="s">
        <v>20880</v>
      </c>
      <c r="N163" s="223">
        <v>41116</v>
      </c>
      <c r="O163" s="223">
        <v>41127</v>
      </c>
      <c r="P163" s="223" t="s">
        <v>20905</v>
      </c>
      <c r="Q163" s="223">
        <v>41148</v>
      </c>
      <c r="R163" s="413" t="s">
        <v>20881</v>
      </c>
    </row>
    <row r="164" spans="1:18">
      <c r="A164" s="220">
        <v>3114</v>
      </c>
      <c r="B164" s="223">
        <v>40956</v>
      </c>
      <c r="C164" s="223">
        <v>41016</v>
      </c>
      <c r="D164" s="221" t="s">
        <v>16584</v>
      </c>
      <c r="E164" s="221" t="s">
        <v>20981</v>
      </c>
      <c r="F164" s="222" t="s">
        <v>16585</v>
      </c>
      <c r="G164" s="221" t="s">
        <v>1888</v>
      </c>
      <c r="H164" s="223">
        <v>40982</v>
      </c>
      <c r="I164" s="222" t="s">
        <v>20904</v>
      </c>
      <c r="J164" s="223">
        <v>41099</v>
      </c>
      <c r="K164" s="414" t="s">
        <v>20880</v>
      </c>
      <c r="L164" s="415">
        <v>697369811</v>
      </c>
      <c r="M164" s="225" t="s">
        <v>20880</v>
      </c>
      <c r="N164" s="223">
        <v>41116</v>
      </c>
      <c r="O164" s="223">
        <v>41127</v>
      </c>
      <c r="P164" s="223" t="s">
        <v>20905</v>
      </c>
      <c r="Q164" s="223">
        <v>41148</v>
      </c>
      <c r="R164" s="413" t="s">
        <v>20881</v>
      </c>
    </row>
    <row r="165" spans="1:18">
      <c r="A165" s="220">
        <v>3115</v>
      </c>
      <c r="B165" s="223">
        <v>40956</v>
      </c>
      <c r="C165" s="223">
        <v>41016</v>
      </c>
      <c r="D165" s="221" t="s">
        <v>16665</v>
      </c>
      <c r="E165" s="221" t="s">
        <v>20982</v>
      </c>
      <c r="F165" s="222" t="s">
        <v>16666</v>
      </c>
      <c r="G165" s="221" t="s">
        <v>2198</v>
      </c>
      <c r="H165" s="223">
        <v>41002</v>
      </c>
      <c r="I165" s="222" t="s">
        <v>20904</v>
      </c>
      <c r="J165" s="223">
        <v>41099</v>
      </c>
      <c r="K165" s="414" t="s">
        <v>20880</v>
      </c>
      <c r="L165" s="415">
        <v>697554716</v>
      </c>
      <c r="M165" s="225" t="s">
        <v>20880</v>
      </c>
      <c r="N165" s="223">
        <v>41116</v>
      </c>
      <c r="O165" s="223">
        <v>41127</v>
      </c>
      <c r="P165" s="223" t="s">
        <v>20905</v>
      </c>
      <c r="Q165" s="223">
        <v>41148</v>
      </c>
      <c r="R165" s="413" t="s">
        <v>20881</v>
      </c>
    </row>
    <row r="166" spans="1:18">
      <c r="A166" s="220">
        <v>3319</v>
      </c>
      <c r="B166" s="223">
        <v>41015</v>
      </c>
      <c r="C166" s="223">
        <v>41075</v>
      </c>
      <c r="D166" s="221" t="s">
        <v>2381</v>
      </c>
      <c r="E166" s="221" t="s">
        <v>20983</v>
      </c>
      <c r="F166" s="222" t="s">
        <v>16781</v>
      </c>
      <c r="G166" s="221" t="s">
        <v>2569</v>
      </c>
      <c r="H166" s="223">
        <v>41036</v>
      </c>
      <c r="I166" s="222" t="s">
        <v>20904</v>
      </c>
      <c r="J166" s="223">
        <v>41099</v>
      </c>
      <c r="K166" s="414" t="s">
        <v>20880</v>
      </c>
      <c r="L166" s="415">
        <v>697560210</v>
      </c>
      <c r="M166" s="225" t="s">
        <v>20880</v>
      </c>
      <c r="N166" s="223">
        <v>41116</v>
      </c>
      <c r="O166" s="223">
        <v>41127</v>
      </c>
      <c r="P166" s="223" t="s">
        <v>20905</v>
      </c>
      <c r="Q166" s="223">
        <v>41148</v>
      </c>
      <c r="R166" s="413" t="s">
        <v>20881</v>
      </c>
    </row>
    <row r="167" spans="1:18">
      <c r="A167" s="220">
        <v>3004</v>
      </c>
      <c r="B167" s="223">
        <v>40949</v>
      </c>
      <c r="C167" s="223">
        <v>41009</v>
      </c>
      <c r="D167" s="221" t="s">
        <v>805</v>
      </c>
      <c r="E167" s="221" t="s">
        <v>20984</v>
      </c>
      <c r="F167" s="222" t="s">
        <v>16523</v>
      </c>
      <c r="G167" s="221" t="s">
        <v>1251</v>
      </c>
      <c r="H167" s="223">
        <v>40969</v>
      </c>
      <c r="I167" s="222" t="s">
        <v>20904</v>
      </c>
      <c r="J167" s="223">
        <v>41099</v>
      </c>
      <c r="K167" s="414" t="s">
        <v>20880</v>
      </c>
      <c r="L167" s="415">
        <v>697369820</v>
      </c>
      <c r="M167" s="225" t="s">
        <v>20880</v>
      </c>
      <c r="N167" s="223">
        <v>41116</v>
      </c>
      <c r="O167" s="223">
        <v>41127</v>
      </c>
      <c r="P167" s="223" t="s">
        <v>20905</v>
      </c>
      <c r="Q167" s="223">
        <v>41148</v>
      </c>
      <c r="R167" s="413" t="s">
        <v>20881</v>
      </c>
    </row>
    <row r="168" spans="1:18">
      <c r="A168" s="220">
        <v>3371</v>
      </c>
      <c r="B168" s="223">
        <v>41022</v>
      </c>
      <c r="C168" s="223">
        <v>41082</v>
      </c>
      <c r="D168" s="221" t="s">
        <v>2579</v>
      </c>
      <c r="E168" s="221" t="s">
        <v>20985</v>
      </c>
      <c r="F168" s="222" t="s">
        <v>16785</v>
      </c>
      <c r="G168" s="221" t="s">
        <v>3556</v>
      </c>
      <c r="H168" s="223">
        <v>41054</v>
      </c>
      <c r="I168" s="222" t="s">
        <v>20904</v>
      </c>
      <c r="J168" s="223">
        <v>41099</v>
      </c>
      <c r="K168" s="414" t="s">
        <v>20880</v>
      </c>
      <c r="L168" s="415">
        <v>697560988</v>
      </c>
      <c r="M168" s="225" t="s">
        <v>20880</v>
      </c>
      <c r="N168" s="223">
        <v>41116</v>
      </c>
      <c r="O168" s="223">
        <v>41127</v>
      </c>
      <c r="P168" s="223" t="s">
        <v>20905</v>
      </c>
      <c r="Q168" s="223">
        <v>41148</v>
      </c>
      <c r="R168" s="413" t="s">
        <v>20881</v>
      </c>
    </row>
    <row r="169" spans="1:18">
      <c r="A169" s="220">
        <v>3372</v>
      </c>
      <c r="B169" s="223">
        <v>41022</v>
      </c>
      <c r="C169" s="223">
        <v>41082</v>
      </c>
      <c r="D169" s="221" t="s">
        <v>2579</v>
      </c>
      <c r="E169" s="221" t="s">
        <v>20986</v>
      </c>
      <c r="F169" s="222" t="s">
        <v>16783</v>
      </c>
      <c r="G169" s="221" t="s">
        <v>2768</v>
      </c>
      <c r="H169" s="223">
        <v>41046</v>
      </c>
      <c r="I169" s="222" t="s">
        <v>20904</v>
      </c>
      <c r="J169" s="223">
        <v>41099</v>
      </c>
      <c r="K169" s="414" t="s">
        <v>20880</v>
      </c>
      <c r="L169" s="415">
        <v>697560929</v>
      </c>
      <c r="M169" s="225" t="s">
        <v>20880</v>
      </c>
      <c r="N169" s="223">
        <v>41116</v>
      </c>
      <c r="O169" s="223">
        <v>41127</v>
      </c>
      <c r="P169" s="223" t="s">
        <v>20905</v>
      </c>
      <c r="Q169" s="223">
        <v>41148</v>
      </c>
      <c r="R169" s="413" t="s">
        <v>20881</v>
      </c>
    </row>
    <row r="170" spans="1:18">
      <c r="A170" s="220">
        <v>2660</v>
      </c>
      <c r="B170" s="223">
        <v>40868</v>
      </c>
      <c r="C170" s="223">
        <f>B170+60</f>
        <v>40928</v>
      </c>
      <c r="D170" s="221" t="s">
        <v>208</v>
      </c>
      <c r="E170" s="221" t="s">
        <v>20987</v>
      </c>
      <c r="F170" s="222" t="s">
        <v>16860</v>
      </c>
      <c r="G170" s="221" t="s">
        <v>418</v>
      </c>
      <c r="H170" s="223">
        <v>41086</v>
      </c>
      <c r="I170" s="222" t="s">
        <v>20904</v>
      </c>
      <c r="J170" s="223">
        <v>41099</v>
      </c>
      <c r="K170" s="417" t="s">
        <v>20880</v>
      </c>
      <c r="L170" s="415">
        <v>697568580</v>
      </c>
      <c r="M170" s="225" t="s">
        <v>20880</v>
      </c>
      <c r="N170" s="223">
        <v>41116</v>
      </c>
      <c r="O170" s="223">
        <v>41127</v>
      </c>
      <c r="P170" s="223" t="s">
        <v>20905</v>
      </c>
      <c r="Q170" s="223">
        <v>41148</v>
      </c>
      <c r="R170" s="413" t="s">
        <v>20881</v>
      </c>
    </row>
    <row r="171" spans="1:18">
      <c r="A171" s="220">
        <v>3325</v>
      </c>
      <c r="B171" s="223">
        <v>41015</v>
      </c>
      <c r="C171" s="223">
        <v>41075</v>
      </c>
      <c r="D171" s="221" t="s">
        <v>2392</v>
      </c>
      <c r="E171" s="221" t="s">
        <v>20988</v>
      </c>
      <c r="F171" s="222" t="s">
        <v>16787</v>
      </c>
      <c r="G171" s="221" t="s">
        <v>2686</v>
      </c>
      <c r="H171" s="223">
        <v>41033</v>
      </c>
      <c r="I171" s="222" t="s">
        <v>20904</v>
      </c>
      <c r="J171" s="223">
        <v>41099</v>
      </c>
      <c r="K171" s="414" t="s">
        <v>20880</v>
      </c>
      <c r="L171" s="415">
        <v>697560198</v>
      </c>
      <c r="M171" s="225" t="s">
        <v>20880</v>
      </c>
      <c r="N171" s="223">
        <v>41116</v>
      </c>
      <c r="O171" s="223">
        <v>41127</v>
      </c>
      <c r="P171" s="223" t="s">
        <v>20905</v>
      </c>
      <c r="Q171" s="223">
        <v>41148</v>
      </c>
      <c r="R171" s="413" t="s">
        <v>20881</v>
      </c>
    </row>
    <row r="172" spans="1:18">
      <c r="A172" s="220">
        <v>3326</v>
      </c>
      <c r="B172" s="223">
        <v>41015</v>
      </c>
      <c r="C172" s="223">
        <v>41075</v>
      </c>
      <c r="D172" s="221" t="s">
        <v>2396</v>
      </c>
      <c r="E172" s="221" t="s">
        <v>20989</v>
      </c>
      <c r="F172" s="222" t="s">
        <v>16789</v>
      </c>
      <c r="G172" s="221" t="s">
        <v>2626</v>
      </c>
      <c r="H172" s="223">
        <v>41031</v>
      </c>
      <c r="I172" s="222" t="s">
        <v>20904</v>
      </c>
      <c r="J172" s="223">
        <v>41099</v>
      </c>
      <c r="K172" s="414" t="s">
        <v>20880</v>
      </c>
      <c r="L172" s="415">
        <v>697557545</v>
      </c>
      <c r="M172" s="225" t="s">
        <v>20880</v>
      </c>
      <c r="N172" s="223">
        <v>41116</v>
      </c>
      <c r="O172" s="223">
        <v>41127</v>
      </c>
      <c r="P172" s="223" t="s">
        <v>20905</v>
      </c>
      <c r="Q172" s="223">
        <v>41148</v>
      </c>
      <c r="R172" s="413" t="s">
        <v>20881</v>
      </c>
    </row>
    <row r="173" spans="1:18">
      <c r="A173" s="220">
        <v>3327</v>
      </c>
      <c r="B173" s="223">
        <v>41015</v>
      </c>
      <c r="C173" s="223">
        <v>41075</v>
      </c>
      <c r="D173" s="221" t="s">
        <v>2400</v>
      </c>
      <c r="E173" s="221" t="s">
        <v>20990</v>
      </c>
      <c r="F173" s="222" t="s">
        <v>16791</v>
      </c>
      <c r="G173" s="221" t="s">
        <v>2570</v>
      </c>
      <c r="H173" s="223">
        <v>41032</v>
      </c>
      <c r="I173" s="222" t="s">
        <v>20904</v>
      </c>
      <c r="J173" s="223">
        <v>41099</v>
      </c>
      <c r="K173" s="414" t="s">
        <v>20880</v>
      </c>
      <c r="L173" s="415">
        <v>697557570</v>
      </c>
      <c r="M173" s="225" t="s">
        <v>20880</v>
      </c>
      <c r="N173" s="223">
        <v>41116</v>
      </c>
      <c r="O173" s="223">
        <v>41127</v>
      </c>
      <c r="P173" s="223" t="s">
        <v>20905</v>
      </c>
      <c r="Q173" s="223">
        <v>41148</v>
      </c>
      <c r="R173" s="413" t="s">
        <v>20881</v>
      </c>
    </row>
    <row r="174" spans="1:18">
      <c r="A174" s="220">
        <v>3329</v>
      </c>
      <c r="B174" s="223">
        <v>41015</v>
      </c>
      <c r="C174" s="223">
        <v>41075</v>
      </c>
      <c r="D174" s="221" t="s">
        <v>2408</v>
      </c>
      <c r="E174" s="221" t="s">
        <v>20991</v>
      </c>
      <c r="F174" s="222" t="s">
        <v>16793</v>
      </c>
      <c r="G174" s="221" t="s">
        <v>3058</v>
      </c>
      <c r="H174" s="223">
        <v>41054</v>
      </c>
      <c r="I174" s="222" t="s">
        <v>20904</v>
      </c>
      <c r="J174" s="223">
        <v>41099</v>
      </c>
      <c r="K174" s="414" t="s">
        <v>20880</v>
      </c>
      <c r="L174" s="415">
        <v>697561003</v>
      </c>
      <c r="M174" s="225" t="s">
        <v>20880</v>
      </c>
      <c r="N174" s="223">
        <v>41116</v>
      </c>
      <c r="O174" s="223">
        <v>41127</v>
      </c>
      <c r="P174" s="223" t="s">
        <v>20905</v>
      </c>
      <c r="Q174" s="223">
        <v>41148</v>
      </c>
      <c r="R174" s="413" t="s">
        <v>20881</v>
      </c>
    </row>
    <row r="175" spans="1:18">
      <c r="A175" s="220">
        <v>3078</v>
      </c>
      <c r="B175" s="223">
        <v>40954</v>
      </c>
      <c r="C175" s="223">
        <v>41014</v>
      </c>
      <c r="D175" s="221" t="s">
        <v>16605</v>
      </c>
      <c r="E175" s="221" t="s">
        <v>20992</v>
      </c>
      <c r="F175" s="222" t="s">
        <v>16606</v>
      </c>
      <c r="G175" s="221" t="s">
        <v>1781</v>
      </c>
      <c r="H175" s="223">
        <v>40989</v>
      </c>
      <c r="I175" s="222" t="s">
        <v>20904</v>
      </c>
      <c r="J175" s="223">
        <v>41099</v>
      </c>
      <c r="K175" s="414" t="s">
        <v>20880</v>
      </c>
      <c r="L175" s="415">
        <v>697554651</v>
      </c>
      <c r="M175" s="225" t="s">
        <v>20880</v>
      </c>
      <c r="N175" s="223">
        <v>41116</v>
      </c>
      <c r="O175" s="223">
        <v>41127</v>
      </c>
      <c r="P175" s="223" t="s">
        <v>20905</v>
      </c>
      <c r="Q175" s="223">
        <v>41148</v>
      </c>
      <c r="R175" s="413" t="s">
        <v>20881</v>
      </c>
    </row>
    <row r="176" spans="1:18">
      <c r="A176" s="220">
        <v>3333</v>
      </c>
      <c r="B176" s="223">
        <v>41016</v>
      </c>
      <c r="C176" s="223">
        <v>41076</v>
      </c>
      <c r="D176" s="221" t="s">
        <v>2446</v>
      </c>
      <c r="E176" s="221" t="s">
        <v>20993</v>
      </c>
      <c r="F176" s="222" t="s">
        <v>16795</v>
      </c>
      <c r="G176" s="221" t="s">
        <v>2661</v>
      </c>
      <c r="H176" s="223">
        <v>41053</v>
      </c>
      <c r="I176" s="222" t="s">
        <v>20904</v>
      </c>
      <c r="J176" s="223">
        <v>41099</v>
      </c>
      <c r="K176" s="414" t="s">
        <v>20880</v>
      </c>
      <c r="L176" s="415">
        <v>697560953</v>
      </c>
      <c r="M176" s="225" t="s">
        <v>20880</v>
      </c>
      <c r="N176" s="223">
        <v>41116</v>
      </c>
      <c r="O176" s="223">
        <v>41127</v>
      </c>
      <c r="P176" s="223" t="s">
        <v>20905</v>
      </c>
      <c r="Q176" s="223">
        <v>41148</v>
      </c>
      <c r="R176" s="413" t="s">
        <v>20881</v>
      </c>
    </row>
    <row r="177" spans="1:18">
      <c r="A177" s="220">
        <v>3335</v>
      </c>
      <c r="B177" s="223">
        <v>41016</v>
      </c>
      <c r="C177" s="223">
        <v>41076</v>
      </c>
      <c r="D177" s="221" t="s">
        <v>2442</v>
      </c>
      <c r="E177" s="221" t="s">
        <v>20994</v>
      </c>
      <c r="F177" s="222" t="s">
        <v>16824</v>
      </c>
      <c r="G177" s="221" t="s">
        <v>3196</v>
      </c>
      <c r="H177" s="223">
        <v>41059</v>
      </c>
      <c r="I177" s="222" t="s">
        <v>20904</v>
      </c>
      <c r="J177" s="223">
        <v>41099</v>
      </c>
      <c r="K177" s="414" t="s">
        <v>20880</v>
      </c>
      <c r="L177" s="415">
        <v>697561518</v>
      </c>
      <c r="M177" s="225" t="s">
        <v>20880</v>
      </c>
      <c r="N177" s="223">
        <v>41116</v>
      </c>
      <c r="O177" s="223">
        <v>41127</v>
      </c>
      <c r="P177" s="223" t="s">
        <v>20905</v>
      </c>
      <c r="Q177" s="223">
        <v>41148</v>
      </c>
      <c r="R177" s="413" t="s">
        <v>20881</v>
      </c>
    </row>
    <row r="178" spans="1:18">
      <c r="A178" s="220">
        <v>3332</v>
      </c>
      <c r="B178" s="223">
        <v>41016</v>
      </c>
      <c r="C178" s="223">
        <v>41076</v>
      </c>
      <c r="D178" s="221" t="s">
        <v>2450</v>
      </c>
      <c r="E178" s="221" t="s">
        <v>20995</v>
      </c>
      <c r="F178" s="222" t="s">
        <v>16728</v>
      </c>
      <c r="G178" s="221" t="s">
        <v>2571</v>
      </c>
      <c r="H178" s="223">
        <v>41023</v>
      </c>
      <c r="I178" s="222" t="s">
        <v>20904</v>
      </c>
      <c r="J178" s="223">
        <v>41099</v>
      </c>
      <c r="K178" s="414" t="s">
        <v>20880</v>
      </c>
      <c r="L178" s="415">
        <v>697557448</v>
      </c>
      <c r="M178" s="225" t="s">
        <v>20880</v>
      </c>
      <c r="N178" s="223">
        <v>41116</v>
      </c>
      <c r="O178" s="223">
        <v>41127</v>
      </c>
      <c r="P178" s="223" t="s">
        <v>20905</v>
      </c>
      <c r="Q178" s="223">
        <v>41148</v>
      </c>
      <c r="R178" s="413" t="s">
        <v>20881</v>
      </c>
    </row>
    <row r="179" spans="1:18">
      <c r="A179" s="220">
        <v>3077</v>
      </c>
      <c r="B179" s="223">
        <v>40952</v>
      </c>
      <c r="C179" s="223">
        <v>41012</v>
      </c>
      <c r="D179" s="221" t="s">
        <v>16653</v>
      </c>
      <c r="E179" s="221" t="s">
        <v>20996</v>
      </c>
      <c r="F179" s="222" t="s">
        <v>16654</v>
      </c>
      <c r="G179" s="221" t="s">
        <v>2019</v>
      </c>
      <c r="H179" s="223">
        <v>41002</v>
      </c>
      <c r="I179" s="222" t="s">
        <v>20904</v>
      </c>
      <c r="J179" s="223">
        <v>41099</v>
      </c>
      <c r="K179" s="414" t="s">
        <v>20880</v>
      </c>
      <c r="L179" s="415">
        <v>697377741</v>
      </c>
      <c r="M179" s="225" t="s">
        <v>20880</v>
      </c>
      <c r="N179" s="223">
        <v>41116</v>
      </c>
      <c r="O179" s="223">
        <v>41127</v>
      </c>
      <c r="P179" s="223" t="s">
        <v>20905</v>
      </c>
      <c r="Q179" s="223">
        <v>41148</v>
      </c>
      <c r="R179" s="413" t="s">
        <v>20881</v>
      </c>
    </row>
    <row r="180" spans="1:18">
      <c r="A180" s="220">
        <v>3019</v>
      </c>
      <c r="B180" s="223">
        <v>40949</v>
      </c>
      <c r="C180" s="223">
        <v>41009</v>
      </c>
      <c r="D180" s="221" t="s">
        <v>815</v>
      </c>
      <c r="E180" s="221" t="s">
        <v>20997</v>
      </c>
      <c r="F180" s="222" t="s">
        <v>16493</v>
      </c>
      <c r="G180" s="221" t="s">
        <v>1688</v>
      </c>
      <c r="H180" s="223">
        <v>40956</v>
      </c>
      <c r="I180" s="222" t="s">
        <v>20904</v>
      </c>
      <c r="J180" s="223">
        <v>41099</v>
      </c>
      <c r="K180" s="414" t="s">
        <v>20880</v>
      </c>
      <c r="L180" s="415">
        <v>696815397</v>
      </c>
      <c r="M180" s="225" t="s">
        <v>20880</v>
      </c>
      <c r="N180" s="223">
        <v>41116</v>
      </c>
      <c r="O180" s="223">
        <v>41127</v>
      </c>
      <c r="P180" s="223" t="s">
        <v>20905</v>
      </c>
      <c r="Q180" s="223">
        <v>41148</v>
      </c>
      <c r="R180" s="413" t="s">
        <v>20881</v>
      </c>
    </row>
    <row r="181" spans="1:18">
      <c r="A181" s="220">
        <v>3337</v>
      </c>
      <c r="B181" s="223">
        <v>41017</v>
      </c>
      <c r="C181" s="223">
        <v>41077</v>
      </c>
      <c r="D181" s="221" t="s">
        <v>2484</v>
      </c>
      <c r="E181" s="221" t="s">
        <v>20998</v>
      </c>
      <c r="F181" s="222" t="s">
        <v>16797</v>
      </c>
      <c r="G181" s="221" t="s">
        <v>2675</v>
      </c>
      <c r="H181" s="223">
        <v>41032</v>
      </c>
      <c r="I181" s="222" t="s">
        <v>20904</v>
      </c>
      <c r="J181" s="223">
        <v>41099</v>
      </c>
      <c r="K181" s="414" t="s">
        <v>20880</v>
      </c>
      <c r="L181" s="415">
        <v>697557588</v>
      </c>
      <c r="M181" s="225" t="s">
        <v>20880</v>
      </c>
      <c r="N181" s="223">
        <v>41116</v>
      </c>
      <c r="O181" s="223">
        <v>41127</v>
      </c>
      <c r="P181" s="223" t="s">
        <v>20905</v>
      </c>
      <c r="Q181" s="223">
        <v>41148</v>
      </c>
      <c r="R181" s="413" t="s">
        <v>20881</v>
      </c>
    </row>
    <row r="182" spans="1:18">
      <c r="A182" s="220">
        <v>3054</v>
      </c>
      <c r="B182" s="223">
        <v>40952</v>
      </c>
      <c r="C182" s="223">
        <v>41012</v>
      </c>
      <c r="D182" s="221" t="s">
        <v>16559</v>
      </c>
      <c r="E182" s="221" t="s">
        <v>20999</v>
      </c>
      <c r="F182" s="222" t="s">
        <v>16560</v>
      </c>
      <c r="G182" s="221" t="s">
        <v>1270</v>
      </c>
      <c r="H182" s="223">
        <v>40974</v>
      </c>
      <c r="I182" s="222" t="s">
        <v>20904</v>
      </c>
      <c r="J182" s="223">
        <v>41099</v>
      </c>
      <c r="K182" s="414" t="s">
        <v>20880</v>
      </c>
      <c r="L182" s="415">
        <v>697369846</v>
      </c>
      <c r="M182" s="225" t="s">
        <v>20880</v>
      </c>
      <c r="N182" s="223">
        <v>41116</v>
      </c>
      <c r="O182" s="223">
        <v>41127</v>
      </c>
      <c r="P182" s="223" t="s">
        <v>20905</v>
      </c>
      <c r="Q182" s="223">
        <v>41148</v>
      </c>
      <c r="R182" s="413" t="s">
        <v>20881</v>
      </c>
    </row>
    <row r="183" spans="1:18">
      <c r="A183" s="220">
        <v>3340</v>
      </c>
      <c r="B183" s="223">
        <v>41017</v>
      </c>
      <c r="C183" s="223">
        <v>41077</v>
      </c>
      <c r="D183" s="221" t="s">
        <v>2474</v>
      </c>
      <c r="E183" s="221" t="s">
        <v>21000</v>
      </c>
      <c r="F183" s="222" t="s">
        <v>16799</v>
      </c>
      <c r="G183" s="221" t="s">
        <v>2599</v>
      </c>
      <c r="H183" s="223">
        <v>41032</v>
      </c>
      <c r="I183" s="222" t="s">
        <v>20904</v>
      </c>
      <c r="J183" s="223">
        <v>41099</v>
      </c>
      <c r="K183" s="414" t="s">
        <v>20880</v>
      </c>
      <c r="L183" s="415">
        <v>697557596</v>
      </c>
      <c r="M183" s="225" t="s">
        <v>20880</v>
      </c>
      <c r="N183" s="223">
        <v>41116</v>
      </c>
      <c r="O183" s="223">
        <v>41127</v>
      </c>
      <c r="P183" s="223" t="s">
        <v>20905</v>
      </c>
      <c r="Q183" s="223">
        <v>41148</v>
      </c>
      <c r="R183" s="413" t="s">
        <v>20881</v>
      </c>
    </row>
    <row r="184" spans="1:18">
      <c r="A184" s="220">
        <v>2689</v>
      </c>
      <c r="B184" s="223">
        <v>40857</v>
      </c>
      <c r="C184" s="223" t="s">
        <v>20925</v>
      </c>
      <c r="D184" s="221" t="s">
        <v>327</v>
      </c>
      <c r="E184" s="221" t="s">
        <v>21001</v>
      </c>
      <c r="F184" s="222" t="s">
        <v>16649</v>
      </c>
      <c r="G184" s="221" t="s">
        <v>424</v>
      </c>
      <c r="H184" s="223">
        <v>40997</v>
      </c>
      <c r="I184" s="222" t="s">
        <v>20904</v>
      </c>
      <c r="J184" s="223">
        <v>41099</v>
      </c>
      <c r="K184" s="414" t="s">
        <v>20880</v>
      </c>
      <c r="L184" s="415">
        <v>697369854</v>
      </c>
      <c r="M184" s="225" t="s">
        <v>20880</v>
      </c>
      <c r="N184" s="223">
        <v>41116</v>
      </c>
      <c r="O184" s="223">
        <v>41127</v>
      </c>
      <c r="P184" s="223" t="s">
        <v>20905</v>
      </c>
      <c r="Q184" s="223">
        <v>41148</v>
      </c>
      <c r="R184" s="413" t="s">
        <v>20881</v>
      </c>
    </row>
    <row r="185" spans="1:18">
      <c r="A185" s="220">
        <v>3343</v>
      </c>
      <c r="B185" s="223">
        <v>41017</v>
      </c>
      <c r="C185" s="223">
        <v>41077</v>
      </c>
      <c r="D185" s="221" t="s">
        <v>2491</v>
      </c>
      <c r="E185" s="221" t="s">
        <v>21002</v>
      </c>
      <c r="F185" s="222" t="s">
        <v>16801</v>
      </c>
      <c r="G185" s="221" t="s">
        <v>2662</v>
      </c>
      <c r="H185" s="223">
        <v>41032</v>
      </c>
      <c r="I185" s="222" t="s">
        <v>20904</v>
      </c>
      <c r="J185" s="223">
        <v>41099</v>
      </c>
      <c r="K185" s="414" t="s">
        <v>20880</v>
      </c>
      <c r="L185" s="415">
        <v>697557634</v>
      </c>
      <c r="M185" s="225" t="s">
        <v>20880</v>
      </c>
      <c r="N185" s="223">
        <v>41116</v>
      </c>
      <c r="O185" s="223">
        <v>41127</v>
      </c>
      <c r="P185" s="223" t="s">
        <v>20905</v>
      </c>
      <c r="Q185" s="223">
        <v>41148</v>
      </c>
      <c r="R185" s="413" t="s">
        <v>20881</v>
      </c>
    </row>
    <row r="186" spans="1:18">
      <c r="A186" s="220">
        <v>3021</v>
      </c>
      <c r="B186" s="223">
        <v>40949</v>
      </c>
      <c r="C186" s="223">
        <v>41009</v>
      </c>
      <c r="D186" s="221" t="s">
        <v>817</v>
      </c>
      <c r="E186" s="221" t="s">
        <v>21003</v>
      </c>
      <c r="F186" s="222" t="s">
        <v>16562</v>
      </c>
      <c r="G186" s="221" t="s">
        <v>1271</v>
      </c>
      <c r="H186" s="223">
        <v>40974</v>
      </c>
      <c r="I186" s="222" t="s">
        <v>20904</v>
      </c>
      <c r="J186" s="223">
        <v>41099</v>
      </c>
      <c r="K186" s="414" t="s">
        <v>20880</v>
      </c>
      <c r="L186" s="415">
        <v>697369870</v>
      </c>
      <c r="M186" s="225" t="s">
        <v>20880</v>
      </c>
      <c r="N186" s="223">
        <v>41116</v>
      </c>
      <c r="O186" s="223">
        <v>41127</v>
      </c>
      <c r="P186" s="223" t="s">
        <v>20905</v>
      </c>
      <c r="Q186" s="223">
        <v>41148</v>
      </c>
      <c r="R186" s="413" t="s">
        <v>20881</v>
      </c>
    </row>
    <row r="187" spans="1:18">
      <c r="A187" s="220">
        <v>3453</v>
      </c>
      <c r="B187" s="223">
        <v>41037</v>
      </c>
      <c r="C187" s="223">
        <f>B187+60</f>
        <v>41097</v>
      </c>
      <c r="D187" s="221" t="s">
        <v>2699</v>
      </c>
      <c r="E187" s="221" t="s">
        <v>21004</v>
      </c>
      <c r="F187" s="222" t="s">
        <v>16865</v>
      </c>
      <c r="G187" s="221" t="s">
        <v>3910</v>
      </c>
      <c r="H187" s="223">
        <v>41085</v>
      </c>
      <c r="I187" s="222" t="s">
        <v>20904</v>
      </c>
      <c r="J187" s="223">
        <v>41099</v>
      </c>
      <c r="K187" s="417" t="s">
        <v>20880</v>
      </c>
      <c r="L187" s="415">
        <v>697568555</v>
      </c>
      <c r="M187" s="225" t="s">
        <v>20880</v>
      </c>
      <c r="N187" s="223">
        <v>41116</v>
      </c>
      <c r="O187" s="223">
        <v>41127</v>
      </c>
      <c r="P187" s="223" t="s">
        <v>20905</v>
      </c>
      <c r="Q187" s="223">
        <v>41148</v>
      </c>
      <c r="R187" s="413" t="s">
        <v>20881</v>
      </c>
    </row>
    <row r="188" spans="1:18">
      <c r="A188" s="220">
        <v>3456</v>
      </c>
      <c r="B188" s="223">
        <v>41038</v>
      </c>
      <c r="C188" s="223">
        <f>B188+60</f>
        <v>41098</v>
      </c>
      <c r="D188" s="221" t="s">
        <v>2699</v>
      </c>
      <c r="E188" s="221" t="s">
        <v>21005</v>
      </c>
      <c r="F188" s="222">
        <v>3456</v>
      </c>
      <c r="G188" s="221" t="s">
        <v>3050</v>
      </c>
      <c r="H188" s="223">
        <v>41082</v>
      </c>
      <c r="I188" s="222" t="s">
        <v>20904</v>
      </c>
      <c r="J188" s="223">
        <v>41099</v>
      </c>
      <c r="K188" s="417" t="s">
        <v>20880</v>
      </c>
      <c r="L188" s="415">
        <v>697568520</v>
      </c>
      <c r="M188" s="225" t="s">
        <v>20880</v>
      </c>
      <c r="N188" s="223">
        <v>41116</v>
      </c>
      <c r="O188" s="223">
        <v>41127</v>
      </c>
      <c r="P188" s="223" t="s">
        <v>20905</v>
      </c>
      <c r="Q188" s="223">
        <v>41148</v>
      </c>
      <c r="R188" s="413" t="s">
        <v>20881</v>
      </c>
    </row>
    <row r="189" spans="1:18">
      <c r="A189" s="220">
        <v>3457</v>
      </c>
      <c r="B189" s="223">
        <v>41038</v>
      </c>
      <c r="C189" s="223">
        <f>B189+60</f>
        <v>41098</v>
      </c>
      <c r="D189" s="221" t="s">
        <v>2699</v>
      </c>
      <c r="E189" s="221" t="s">
        <v>21006</v>
      </c>
      <c r="F189" s="222">
        <v>3457</v>
      </c>
      <c r="G189" s="221" t="s">
        <v>3051</v>
      </c>
      <c r="H189" s="223">
        <v>41082</v>
      </c>
      <c r="I189" s="222" t="s">
        <v>20904</v>
      </c>
      <c r="J189" s="223">
        <v>41099</v>
      </c>
      <c r="K189" s="417" t="s">
        <v>20880</v>
      </c>
      <c r="L189" s="415">
        <v>697568539</v>
      </c>
      <c r="M189" s="225" t="s">
        <v>20880</v>
      </c>
      <c r="N189" s="223">
        <v>41116</v>
      </c>
      <c r="O189" s="223">
        <v>41127</v>
      </c>
      <c r="P189" s="223" t="s">
        <v>20905</v>
      </c>
      <c r="Q189" s="223">
        <v>41148</v>
      </c>
      <c r="R189" s="413" t="s">
        <v>20881</v>
      </c>
    </row>
    <row r="190" spans="1:18">
      <c r="A190" s="220">
        <v>3052</v>
      </c>
      <c r="B190" s="223">
        <v>40954</v>
      </c>
      <c r="C190" s="223">
        <v>41014</v>
      </c>
      <c r="D190" s="221" t="s">
        <v>16550</v>
      </c>
      <c r="E190" s="221" t="s">
        <v>21007</v>
      </c>
      <c r="F190" s="222" t="s">
        <v>16551</v>
      </c>
      <c r="G190" s="221" t="s">
        <v>1267</v>
      </c>
      <c r="H190" s="223">
        <v>40973</v>
      </c>
      <c r="I190" s="222" t="s">
        <v>20904</v>
      </c>
      <c r="J190" s="223">
        <v>41099</v>
      </c>
      <c r="K190" s="414" t="s">
        <v>20880</v>
      </c>
      <c r="L190" s="415">
        <v>697554554</v>
      </c>
      <c r="M190" s="225" t="s">
        <v>20880</v>
      </c>
      <c r="N190" s="223">
        <v>41116</v>
      </c>
      <c r="O190" s="223">
        <v>41127</v>
      </c>
      <c r="P190" s="223" t="s">
        <v>20905</v>
      </c>
      <c r="Q190" s="223">
        <v>41148</v>
      </c>
      <c r="R190" s="413" t="s">
        <v>20881</v>
      </c>
    </row>
    <row r="191" spans="1:18">
      <c r="A191" s="220">
        <v>3508</v>
      </c>
      <c r="B191" s="223">
        <v>41044</v>
      </c>
      <c r="C191" s="223">
        <v>41104</v>
      </c>
      <c r="D191" s="221" t="s">
        <v>1794</v>
      </c>
      <c r="E191" s="221" t="s">
        <v>21008</v>
      </c>
      <c r="F191" s="222" t="s">
        <v>16803</v>
      </c>
      <c r="G191" s="221" t="s">
        <v>3059</v>
      </c>
      <c r="H191" s="223">
        <v>41053</v>
      </c>
      <c r="I191" s="222" t="s">
        <v>20904</v>
      </c>
      <c r="J191" s="223">
        <v>41099</v>
      </c>
      <c r="K191" s="414" t="s">
        <v>20880</v>
      </c>
      <c r="L191" s="415">
        <v>697560961</v>
      </c>
      <c r="M191" s="225" t="s">
        <v>20880</v>
      </c>
      <c r="N191" s="223">
        <v>41116</v>
      </c>
      <c r="O191" s="223">
        <v>41127</v>
      </c>
      <c r="P191" s="223" t="s">
        <v>20905</v>
      </c>
      <c r="Q191" s="223">
        <v>41148</v>
      </c>
      <c r="R191" s="413" t="s">
        <v>20881</v>
      </c>
    </row>
    <row r="192" spans="1:18">
      <c r="A192" s="220">
        <v>3512</v>
      </c>
      <c r="B192" s="223">
        <v>41044</v>
      </c>
      <c r="C192" s="223">
        <v>41104</v>
      </c>
      <c r="D192" s="221" t="s">
        <v>1794</v>
      </c>
      <c r="E192" s="221" t="s">
        <v>21009</v>
      </c>
      <c r="F192" s="222">
        <v>3512</v>
      </c>
      <c r="G192" s="221" t="s">
        <v>4093</v>
      </c>
      <c r="H192" s="223">
        <v>41089</v>
      </c>
      <c r="I192" s="222" t="s">
        <v>20904</v>
      </c>
      <c r="J192" s="223">
        <v>41099</v>
      </c>
      <c r="K192" s="417" t="s">
        <v>20880</v>
      </c>
      <c r="L192" s="415">
        <v>697568814</v>
      </c>
      <c r="M192" s="225" t="s">
        <v>20880</v>
      </c>
      <c r="N192" s="223">
        <v>41116</v>
      </c>
      <c r="O192" s="223">
        <v>41127</v>
      </c>
      <c r="P192" s="223" t="s">
        <v>20905</v>
      </c>
      <c r="Q192" s="223">
        <v>41148</v>
      </c>
      <c r="R192" s="413" t="s">
        <v>20881</v>
      </c>
    </row>
    <row r="193" spans="1:18">
      <c r="A193" s="220">
        <v>3344</v>
      </c>
      <c r="B193" s="223">
        <v>41017</v>
      </c>
      <c r="C193" s="223">
        <v>41077</v>
      </c>
      <c r="D193" s="221" t="s">
        <v>2494</v>
      </c>
      <c r="E193" s="221" t="s">
        <v>21010</v>
      </c>
      <c r="F193" s="222" t="s">
        <v>16805</v>
      </c>
      <c r="G193" s="221" t="s">
        <v>2627</v>
      </c>
      <c r="H193" s="223">
        <v>41031</v>
      </c>
      <c r="I193" s="222" t="s">
        <v>20904</v>
      </c>
      <c r="J193" s="223">
        <v>41099</v>
      </c>
      <c r="K193" s="414" t="s">
        <v>20880</v>
      </c>
      <c r="L193" s="415">
        <v>697557553</v>
      </c>
      <c r="M193" s="225" t="s">
        <v>20880</v>
      </c>
      <c r="N193" s="223">
        <v>41116</v>
      </c>
      <c r="O193" s="223">
        <v>41127</v>
      </c>
      <c r="P193" s="223" t="s">
        <v>20905</v>
      </c>
      <c r="Q193" s="223">
        <v>41148</v>
      </c>
      <c r="R193" s="413" t="s">
        <v>20881</v>
      </c>
    </row>
    <row r="194" spans="1:18">
      <c r="A194" s="220">
        <v>2691</v>
      </c>
      <c r="B194" s="223">
        <v>40857</v>
      </c>
      <c r="C194" s="223" t="s">
        <v>20925</v>
      </c>
      <c r="D194" s="221" t="s">
        <v>16553</v>
      </c>
      <c r="E194" s="221" t="s">
        <v>21011</v>
      </c>
      <c r="F194" s="222" t="s">
        <v>16554</v>
      </c>
      <c r="G194" s="221" t="s">
        <v>447</v>
      </c>
      <c r="H194" s="223">
        <v>40974</v>
      </c>
      <c r="I194" s="222" t="s">
        <v>20904</v>
      </c>
      <c r="J194" s="223">
        <v>41099</v>
      </c>
      <c r="K194" s="414" t="s">
        <v>20880</v>
      </c>
      <c r="L194" s="415">
        <v>697554562</v>
      </c>
      <c r="M194" s="225" t="s">
        <v>20880</v>
      </c>
      <c r="N194" s="223">
        <v>41116</v>
      </c>
      <c r="O194" s="223">
        <v>41127</v>
      </c>
      <c r="P194" s="223" t="s">
        <v>20905</v>
      </c>
      <c r="Q194" s="223">
        <v>41148</v>
      </c>
      <c r="R194" s="413" t="s">
        <v>20881</v>
      </c>
    </row>
    <row r="195" spans="1:18">
      <c r="A195" s="220">
        <v>3124</v>
      </c>
      <c r="B195" s="223">
        <v>40956</v>
      </c>
      <c r="C195" s="223">
        <v>41016</v>
      </c>
      <c r="D195" s="221" t="s">
        <v>16615</v>
      </c>
      <c r="E195" s="221" t="s">
        <v>21012</v>
      </c>
      <c r="F195" s="222" t="s">
        <v>16616</v>
      </c>
      <c r="G195" s="221" t="s">
        <v>2020</v>
      </c>
      <c r="H195" s="223">
        <v>40994</v>
      </c>
      <c r="I195" s="222" t="s">
        <v>20904</v>
      </c>
      <c r="J195" s="223">
        <v>41099</v>
      </c>
      <c r="K195" s="414" t="s">
        <v>20880</v>
      </c>
      <c r="L195" s="415">
        <v>697369889</v>
      </c>
      <c r="M195" s="225" t="s">
        <v>20880</v>
      </c>
      <c r="N195" s="223">
        <v>41116</v>
      </c>
      <c r="O195" s="223">
        <v>41127</v>
      </c>
      <c r="P195" s="223" t="s">
        <v>20905</v>
      </c>
      <c r="Q195" s="223">
        <v>41148</v>
      </c>
      <c r="R195" s="413" t="s">
        <v>20881</v>
      </c>
    </row>
    <row r="196" spans="1:18">
      <c r="A196" s="220">
        <v>3555</v>
      </c>
      <c r="B196" s="223">
        <v>41051</v>
      </c>
      <c r="C196" s="223">
        <f>B196+60</f>
        <v>41111</v>
      </c>
      <c r="D196" s="221" t="s">
        <v>3088</v>
      </c>
      <c r="E196" s="221" t="s">
        <v>21013</v>
      </c>
      <c r="F196" s="222">
        <v>3555</v>
      </c>
      <c r="G196" s="221" t="s">
        <v>3929</v>
      </c>
      <c r="H196" s="223">
        <v>41086</v>
      </c>
      <c r="I196" s="222" t="s">
        <v>20904</v>
      </c>
      <c r="J196" s="223">
        <v>41099</v>
      </c>
      <c r="K196" s="417" t="s">
        <v>20880</v>
      </c>
      <c r="L196" s="415">
        <v>697568776</v>
      </c>
      <c r="M196" s="225" t="s">
        <v>20880</v>
      </c>
      <c r="N196" s="223">
        <v>41116</v>
      </c>
      <c r="O196" s="223">
        <v>41127</v>
      </c>
      <c r="P196" s="223" t="s">
        <v>20905</v>
      </c>
      <c r="Q196" s="223">
        <v>41148</v>
      </c>
      <c r="R196" s="413" t="s">
        <v>20881</v>
      </c>
    </row>
    <row r="197" spans="1:18">
      <c r="A197" s="220">
        <v>3349</v>
      </c>
      <c r="B197" s="223">
        <v>41019</v>
      </c>
      <c r="C197" s="223">
        <v>41079</v>
      </c>
      <c r="D197" s="221" t="s">
        <v>2536</v>
      </c>
      <c r="E197" s="221" t="s">
        <v>21014</v>
      </c>
      <c r="F197" s="222" t="s">
        <v>16807</v>
      </c>
      <c r="G197" s="221" t="s">
        <v>2665</v>
      </c>
      <c r="H197" s="223">
        <v>41036</v>
      </c>
      <c r="I197" s="222" t="s">
        <v>20904</v>
      </c>
      <c r="J197" s="223">
        <v>41099</v>
      </c>
      <c r="K197" s="414" t="s">
        <v>20880</v>
      </c>
      <c r="L197" s="415">
        <v>697560228</v>
      </c>
      <c r="M197" s="225" t="s">
        <v>20880</v>
      </c>
      <c r="N197" s="223">
        <v>41116</v>
      </c>
      <c r="O197" s="223">
        <v>41127</v>
      </c>
      <c r="P197" s="223" t="s">
        <v>20905</v>
      </c>
      <c r="Q197" s="223">
        <v>41148</v>
      </c>
      <c r="R197" s="413" t="s">
        <v>20881</v>
      </c>
    </row>
    <row r="198" spans="1:18">
      <c r="A198" s="220">
        <v>3050</v>
      </c>
      <c r="B198" s="223">
        <v>40954</v>
      </c>
      <c r="C198" s="223">
        <v>41014</v>
      </c>
      <c r="D198" s="221" t="s">
        <v>16673</v>
      </c>
      <c r="E198" s="221" t="s">
        <v>21015</v>
      </c>
      <c r="F198" s="222" t="s">
        <v>16674</v>
      </c>
      <c r="G198" s="221" t="s">
        <v>2360</v>
      </c>
      <c r="H198" s="223">
        <v>41012</v>
      </c>
      <c r="I198" s="222" t="s">
        <v>20904</v>
      </c>
      <c r="J198" s="223">
        <v>41099</v>
      </c>
      <c r="K198" s="414" t="s">
        <v>20880</v>
      </c>
      <c r="L198" s="415">
        <v>697556840</v>
      </c>
      <c r="M198" s="225" t="s">
        <v>20880</v>
      </c>
      <c r="N198" s="223">
        <v>41116</v>
      </c>
      <c r="O198" s="223">
        <v>41127</v>
      </c>
      <c r="P198" s="223" t="s">
        <v>20905</v>
      </c>
      <c r="Q198" s="223">
        <v>41148</v>
      </c>
      <c r="R198" s="413" t="s">
        <v>20881</v>
      </c>
    </row>
    <row r="199" spans="1:18">
      <c r="A199" s="220">
        <v>3485</v>
      </c>
      <c r="B199" s="223">
        <v>41044</v>
      </c>
      <c r="C199" s="223">
        <v>41104</v>
      </c>
      <c r="D199" s="221" t="s">
        <v>1178</v>
      </c>
      <c r="E199" s="221" t="s">
        <v>21016</v>
      </c>
      <c r="F199" s="222">
        <v>3485</v>
      </c>
      <c r="G199" s="221" t="s">
        <v>4064</v>
      </c>
      <c r="H199" s="223">
        <v>41089</v>
      </c>
      <c r="I199" s="222" t="s">
        <v>20904</v>
      </c>
      <c r="J199" s="223">
        <v>41099</v>
      </c>
      <c r="K199" s="417" t="s">
        <v>20880</v>
      </c>
      <c r="L199" s="415">
        <v>697568822</v>
      </c>
      <c r="M199" s="225" t="s">
        <v>20880</v>
      </c>
      <c r="N199" s="223">
        <v>41116</v>
      </c>
      <c r="O199" s="223">
        <v>41127</v>
      </c>
      <c r="P199" s="223" t="s">
        <v>20905</v>
      </c>
      <c r="Q199" s="223">
        <v>41148</v>
      </c>
      <c r="R199" s="413" t="s">
        <v>20881</v>
      </c>
    </row>
    <row r="200" spans="1:18">
      <c r="A200" s="220">
        <v>3125</v>
      </c>
      <c r="B200" s="223">
        <v>40956</v>
      </c>
      <c r="C200" s="223">
        <v>41016</v>
      </c>
      <c r="D200" s="221" t="s">
        <v>16541</v>
      </c>
      <c r="E200" s="221" t="s">
        <v>21017</v>
      </c>
      <c r="F200" s="222" t="s">
        <v>16542</v>
      </c>
      <c r="G200" s="221" t="s">
        <v>1264</v>
      </c>
      <c r="H200" s="223">
        <v>40970</v>
      </c>
      <c r="I200" s="222" t="s">
        <v>20904</v>
      </c>
      <c r="J200" s="223">
        <v>41099</v>
      </c>
      <c r="K200" s="414" t="s">
        <v>20880</v>
      </c>
      <c r="L200" s="415">
        <v>697603083</v>
      </c>
      <c r="M200" s="225" t="s">
        <v>20880</v>
      </c>
      <c r="N200" s="223">
        <v>41116</v>
      </c>
      <c r="O200" s="223">
        <v>41127</v>
      </c>
      <c r="P200" s="223" t="s">
        <v>20905</v>
      </c>
      <c r="Q200" s="223">
        <v>41148</v>
      </c>
      <c r="R200" s="413" t="s">
        <v>20881</v>
      </c>
    </row>
    <row r="201" spans="1:18">
      <c r="A201" s="220">
        <v>2694</v>
      </c>
      <c r="B201" s="223">
        <v>40857</v>
      </c>
      <c r="C201" s="223">
        <v>40928</v>
      </c>
      <c r="D201" s="221" t="s">
        <v>346</v>
      </c>
      <c r="E201" s="221" t="s">
        <v>21018</v>
      </c>
      <c r="F201" s="222" t="s">
        <v>16422</v>
      </c>
      <c r="G201" s="221" t="s">
        <v>444</v>
      </c>
      <c r="H201" s="223">
        <v>40928</v>
      </c>
      <c r="I201" s="222" t="s">
        <v>20904</v>
      </c>
      <c r="J201" s="223">
        <v>41099</v>
      </c>
      <c r="K201" s="414" t="s">
        <v>20880</v>
      </c>
      <c r="L201" s="415">
        <v>696566079</v>
      </c>
      <c r="M201" s="225" t="s">
        <v>20880</v>
      </c>
      <c r="N201" s="223">
        <v>41116</v>
      </c>
      <c r="O201" s="223">
        <v>41127</v>
      </c>
      <c r="P201" s="223" t="s">
        <v>20905</v>
      </c>
      <c r="Q201" s="223">
        <v>41148</v>
      </c>
      <c r="R201" s="413" t="s">
        <v>20881</v>
      </c>
    </row>
    <row r="202" spans="1:18">
      <c r="A202" s="220">
        <v>3007</v>
      </c>
      <c r="B202" s="223">
        <v>40948</v>
      </c>
      <c r="C202" s="223">
        <v>41008</v>
      </c>
      <c r="D202" s="221" t="s">
        <v>709</v>
      </c>
      <c r="E202" s="221" t="s">
        <v>21019</v>
      </c>
      <c r="F202" s="222" t="s">
        <v>16651</v>
      </c>
      <c r="G202" s="221" t="s">
        <v>1980</v>
      </c>
      <c r="H202" s="223">
        <v>40998</v>
      </c>
      <c r="I202" s="222" t="s">
        <v>20904</v>
      </c>
      <c r="J202" s="223">
        <v>41099</v>
      </c>
      <c r="K202" s="414" t="s">
        <v>20880</v>
      </c>
      <c r="L202" s="415">
        <v>697369900</v>
      </c>
      <c r="M202" s="225" t="s">
        <v>20880</v>
      </c>
      <c r="N202" s="223">
        <v>41116</v>
      </c>
      <c r="O202" s="223">
        <v>41127</v>
      </c>
      <c r="P202" s="223" t="s">
        <v>20905</v>
      </c>
      <c r="Q202" s="223">
        <v>41148</v>
      </c>
      <c r="R202" s="413" t="s">
        <v>20881</v>
      </c>
    </row>
    <row r="203" spans="1:18">
      <c r="A203" s="220">
        <v>3028</v>
      </c>
      <c r="B203" s="223">
        <v>40949</v>
      </c>
      <c r="C203" s="223">
        <v>41009</v>
      </c>
      <c r="D203" s="221" t="s">
        <v>825</v>
      </c>
      <c r="E203" s="221" t="s">
        <v>21020</v>
      </c>
      <c r="F203" s="222" t="s">
        <v>16539</v>
      </c>
      <c r="G203" s="221" t="s">
        <v>1259</v>
      </c>
      <c r="H203" s="223">
        <v>40970</v>
      </c>
      <c r="I203" s="222" t="s">
        <v>20904</v>
      </c>
      <c r="J203" s="223">
        <v>41099</v>
      </c>
      <c r="K203" s="414" t="s">
        <v>20880</v>
      </c>
      <c r="L203" s="415">
        <v>697369897</v>
      </c>
      <c r="M203" s="225" t="s">
        <v>20880</v>
      </c>
      <c r="N203" s="223">
        <v>41116</v>
      </c>
      <c r="O203" s="223">
        <v>41127</v>
      </c>
      <c r="P203" s="223" t="s">
        <v>20905</v>
      </c>
      <c r="Q203" s="223">
        <v>41148</v>
      </c>
      <c r="R203" s="413" t="s">
        <v>20881</v>
      </c>
    </row>
    <row r="204" spans="1:18">
      <c r="A204" s="220">
        <v>3557</v>
      </c>
      <c r="B204" s="223">
        <v>41051</v>
      </c>
      <c r="C204" s="223">
        <f>B204+60</f>
        <v>41111</v>
      </c>
      <c r="D204" s="221" t="s">
        <v>3085</v>
      </c>
      <c r="E204" s="221" t="s">
        <v>21021</v>
      </c>
      <c r="F204" s="222" t="s">
        <v>16869</v>
      </c>
      <c r="G204" s="221" t="s">
        <v>4065</v>
      </c>
      <c r="H204" s="223">
        <v>41088</v>
      </c>
      <c r="I204" s="222" t="s">
        <v>20904</v>
      </c>
      <c r="J204" s="223">
        <v>41099</v>
      </c>
      <c r="K204" s="417" t="s">
        <v>20880</v>
      </c>
      <c r="L204" s="415">
        <v>697568792</v>
      </c>
      <c r="M204" s="225" t="s">
        <v>20880</v>
      </c>
      <c r="N204" s="223">
        <v>41116</v>
      </c>
      <c r="O204" s="223">
        <v>41127</v>
      </c>
      <c r="P204" s="223" t="s">
        <v>20905</v>
      </c>
      <c r="Q204" s="223">
        <v>41148</v>
      </c>
      <c r="R204" s="413" t="s">
        <v>20881</v>
      </c>
    </row>
    <row r="205" spans="1:18">
      <c r="A205" s="220">
        <v>3045</v>
      </c>
      <c r="B205" s="223">
        <v>40953</v>
      </c>
      <c r="C205" s="223">
        <v>41013</v>
      </c>
      <c r="D205" s="221" t="s">
        <v>984</v>
      </c>
      <c r="E205" s="221" t="s">
        <v>21022</v>
      </c>
      <c r="F205" s="222" t="s">
        <v>16676</v>
      </c>
      <c r="G205" s="221" t="s">
        <v>1810</v>
      </c>
      <c r="H205" s="223">
        <v>41010</v>
      </c>
      <c r="I205" s="222" t="s">
        <v>20904</v>
      </c>
      <c r="J205" s="223">
        <v>41099</v>
      </c>
      <c r="K205" s="414" t="s">
        <v>20880</v>
      </c>
      <c r="L205" s="415">
        <v>697556794</v>
      </c>
      <c r="M205" s="225" t="s">
        <v>20880</v>
      </c>
      <c r="N205" s="223">
        <v>41116</v>
      </c>
      <c r="O205" s="223">
        <v>41127</v>
      </c>
      <c r="P205" s="223" t="s">
        <v>20905</v>
      </c>
      <c r="Q205" s="223">
        <v>41148</v>
      </c>
      <c r="R205" s="413" t="s">
        <v>20881</v>
      </c>
    </row>
    <row r="206" spans="1:18">
      <c r="A206" s="220">
        <v>2719</v>
      </c>
      <c r="B206" s="223">
        <v>40857</v>
      </c>
      <c r="C206" s="223">
        <v>40928</v>
      </c>
      <c r="D206" s="221" t="s">
        <v>328</v>
      </c>
      <c r="E206" s="221" t="s">
        <v>21023</v>
      </c>
      <c r="F206" s="222" t="s">
        <v>16466</v>
      </c>
      <c r="G206" s="221" t="s">
        <v>449</v>
      </c>
      <c r="H206" s="223">
        <v>40939</v>
      </c>
      <c r="I206" s="222" t="s">
        <v>20904</v>
      </c>
      <c r="J206" s="223">
        <v>41099</v>
      </c>
      <c r="K206" s="414" t="s">
        <v>20880</v>
      </c>
      <c r="L206" s="415">
        <v>696638770</v>
      </c>
      <c r="M206" s="225" t="s">
        <v>20880</v>
      </c>
      <c r="N206" s="223">
        <v>41116</v>
      </c>
      <c r="O206" s="223">
        <v>41127</v>
      </c>
      <c r="P206" s="223" t="s">
        <v>20905</v>
      </c>
      <c r="Q206" s="223">
        <v>41148</v>
      </c>
      <c r="R206" s="413" t="s">
        <v>20881</v>
      </c>
    </row>
    <row r="207" spans="1:18">
      <c r="A207" s="220">
        <v>3373</v>
      </c>
      <c r="B207" s="223">
        <v>41022</v>
      </c>
      <c r="C207" s="223">
        <v>41082</v>
      </c>
      <c r="D207" s="221" t="s">
        <v>2572</v>
      </c>
      <c r="E207" s="221" t="s">
        <v>21024</v>
      </c>
      <c r="F207" s="222" t="s">
        <v>16811</v>
      </c>
      <c r="G207" s="221" t="s">
        <v>2697</v>
      </c>
      <c r="H207" s="223">
        <v>41040</v>
      </c>
      <c r="I207" s="222" t="s">
        <v>20904</v>
      </c>
      <c r="J207" s="223">
        <v>41099</v>
      </c>
      <c r="K207" s="414" t="s">
        <v>20880</v>
      </c>
      <c r="L207" s="415">
        <v>697560864</v>
      </c>
      <c r="M207" s="225" t="s">
        <v>20880</v>
      </c>
      <c r="N207" s="223">
        <v>41116</v>
      </c>
      <c r="O207" s="223">
        <v>41127</v>
      </c>
      <c r="P207" s="223" t="s">
        <v>20905</v>
      </c>
      <c r="Q207" s="223">
        <v>41148</v>
      </c>
      <c r="R207" s="413" t="s">
        <v>20881</v>
      </c>
    </row>
    <row r="208" spans="1:18">
      <c r="A208" s="220">
        <v>3374</v>
      </c>
      <c r="B208" s="223">
        <v>41022</v>
      </c>
      <c r="C208" s="223">
        <v>41082</v>
      </c>
      <c r="D208" s="221" t="s">
        <v>2572</v>
      </c>
      <c r="E208" s="221" t="s">
        <v>21025</v>
      </c>
      <c r="F208" s="222" t="s">
        <v>16809</v>
      </c>
      <c r="G208" s="221" t="s">
        <v>2698</v>
      </c>
      <c r="H208" s="223">
        <v>41039</v>
      </c>
      <c r="I208" s="222" t="s">
        <v>20904</v>
      </c>
      <c r="J208" s="223">
        <v>41099</v>
      </c>
      <c r="K208" s="414" t="s">
        <v>20880</v>
      </c>
      <c r="L208" s="415">
        <v>697560325</v>
      </c>
      <c r="M208" s="225" t="s">
        <v>20880</v>
      </c>
      <c r="N208" s="223">
        <v>41116</v>
      </c>
      <c r="O208" s="223">
        <v>41127</v>
      </c>
      <c r="P208" s="223" t="s">
        <v>20905</v>
      </c>
      <c r="Q208" s="223">
        <v>41148</v>
      </c>
      <c r="R208" s="413" t="s">
        <v>20881</v>
      </c>
    </row>
    <row r="209" spans="1:18">
      <c r="A209" s="220">
        <v>3569</v>
      </c>
      <c r="B209" s="223">
        <v>41052</v>
      </c>
      <c r="C209" s="223">
        <f>B209+60</f>
        <v>41112</v>
      </c>
      <c r="D209" s="221" t="s">
        <v>3124</v>
      </c>
      <c r="E209" s="221" t="s">
        <v>21026</v>
      </c>
      <c r="F209" s="222" t="s">
        <v>16875</v>
      </c>
      <c r="G209" s="221" t="s">
        <v>4067</v>
      </c>
      <c r="H209" s="223">
        <v>41088</v>
      </c>
      <c r="I209" s="222" t="s">
        <v>20904</v>
      </c>
      <c r="J209" s="223">
        <v>41099</v>
      </c>
      <c r="K209" s="417" t="s">
        <v>20880</v>
      </c>
      <c r="L209" s="415">
        <v>697568806</v>
      </c>
      <c r="M209" s="225" t="s">
        <v>20880</v>
      </c>
      <c r="N209" s="223">
        <v>41116</v>
      </c>
      <c r="O209" s="223">
        <v>41127</v>
      </c>
      <c r="P209" s="223" t="s">
        <v>20905</v>
      </c>
      <c r="Q209" s="223">
        <v>41148</v>
      </c>
      <c r="R209" s="413" t="s">
        <v>20881</v>
      </c>
    </row>
    <row r="210" spans="1:18">
      <c r="A210" s="220">
        <v>2573</v>
      </c>
      <c r="B210" s="223">
        <v>40857</v>
      </c>
      <c r="C210" s="223" t="s">
        <v>20925</v>
      </c>
      <c r="D210" s="221" t="s">
        <v>303</v>
      </c>
      <c r="E210" s="221" t="s">
        <v>21027</v>
      </c>
      <c r="F210" s="222" t="s">
        <v>16569</v>
      </c>
      <c r="G210" s="221" t="s">
        <v>388</v>
      </c>
      <c r="H210" s="223">
        <v>40976</v>
      </c>
      <c r="I210" s="222" t="s">
        <v>20904</v>
      </c>
      <c r="J210" s="223">
        <v>41099</v>
      </c>
      <c r="K210" s="414" t="s">
        <v>20880</v>
      </c>
      <c r="L210" s="415">
        <v>697377415</v>
      </c>
      <c r="M210" s="225" t="s">
        <v>20880</v>
      </c>
      <c r="N210" s="223">
        <v>41116</v>
      </c>
      <c r="O210" s="223">
        <v>41127</v>
      </c>
      <c r="P210" s="223" t="s">
        <v>20905</v>
      </c>
      <c r="Q210" s="223">
        <v>41148</v>
      </c>
      <c r="R210" s="413" t="s">
        <v>20881</v>
      </c>
    </row>
    <row r="211" spans="1:18">
      <c r="A211" s="220">
        <v>3564</v>
      </c>
      <c r="B211" s="223">
        <v>41051</v>
      </c>
      <c r="C211" s="223">
        <v>41111</v>
      </c>
      <c r="D211" s="221" t="s">
        <v>3069</v>
      </c>
      <c r="E211" s="221" t="s">
        <v>21028</v>
      </c>
      <c r="F211" s="222" t="s">
        <v>16873</v>
      </c>
      <c r="G211" s="221" t="s">
        <v>3385</v>
      </c>
      <c r="H211" s="223">
        <v>41071</v>
      </c>
      <c r="I211" s="222" t="s">
        <v>20904</v>
      </c>
      <c r="J211" s="223">
        <v>41099</v>
      </c>
      <c r="K211" s="414" t="s">
        <v>20880</v>
      </c>
      <c r="L211" s="415">
        <v>697561313</v>
      </c>
      <c r="M211" s="225" t="s">
        <v>20880</v>
      </c>
      <c r="N211" s="223">
        <v>41116</v>
      </c>
      <c r="O211" s="223">
        <v>41127</v>
      </c>
      <c r="P211" s="223" t="s">
        <v>20905</v>
      </c>
      <c r="Q211" s="223">
        <v>41148</v>
      </c>
      <c r="R211" s="413" t="s">
        <v>20881</v>
      </c>
    </row>
    <row r="212" spans="1:18">
      <c r="A212" s="220">
        <v>2720</v>
      </c>
      <c r="B212" s="223">
        <v>40857</v>
      </c>
      <c r="C212" s="223">
        <v>40928</v>
      </c>
      <c r="D212" s="221" t="s">
        <v>329</v>
      </c>
      <c r="E212" s="221" t="s">
        <v>21029</v>
      </c>
      <c r="F212" s="222" t="s">
        <v>16404</v>
      </c>
      <c r="G212" s="221" t="s">
        <v>439</v>
      </c>
      <c r="H212" s="223">
        <v>40924</v>
      </c>
      <c r="I212" s="222" t="s">
        <v>20904</v>
      </c>
      <c r="J212" s="223">
        <v>41099</v>
      </c>
      <c r="K212" s="414" t="s">
        <v>20880</v>
      </c>
      <c r="L212" s="415">
        <v>696558394</v>
      </c>
      <c r="M212" s="225" t="s">
        <v>20880</v>
      </c>
      <c r="N212" s="223">
        <v>41116</v>
      </c>
      <c r="O212" s="223">
        <v>41127</v>
      </c>
      <c r="P212" s="223" t="s">
        <v>20905</v>
      </c>
      <c r="Q212" s="223">
        <v>41148</v>
      </c>
      <c r="R212" s="413" t="s">
        <v>20881</v>
      </c>
    </row>
    <row r="213" spans="1:18">
      <c r="A213" s="220">
        <v>3445</v>
      </c>
      <c r="B213" s="223">
        <v>41037</v>
      </c>
      <c r="C213" s="223">
        <f>B213+60</f>
        <v>41097</v>
      </c>
      <c r="D213" s="221" t="s">
        <v>119</v>
      </c>
      <c r="E213" s="221" t="s">
        <v>21030</v>
      </c>
      <c r="F213" s="222">
        <v>3445</v>
      </c>
      <c r="G213" s="221" t="s">
        <v>3044</v>
      </c>
      <c r="H213" s="223">
        <v>41086</v>
      </c>
      <c r="I213" s="222" t="s">
        <v>20904</v>
      </c>
      <c r="J213" s="223">
        <v>41099</v>
      </c>
      <c r="K213" s="417" t="s">
        <v>20880</v>
      </c>
      <c r="L213" s="415">
        <v>697568601</v>
      </c>
      <c r="M213" s="225" t="s">
        <v>20880</v>
      </c>
      <c r="N213" s="223">
        <v>41116</v>
      </c>
      <c r="O213" s="223">
        <v>41127</v>
      </c>
      <c r="P213" s="223" t="s">
        <v>20905</v>
      </c>
      <c r="Q213" s="223">
        <v>41148</v>
      </c>
      <c r="R213" s="413" t="s">
        <v>20881</v>
      </c>
    </row>
    <row r="214" spans="1:18">
      <c r="A214" s="220">
        <v>3484</v>
      </c>
      <c r="B214" s="223">
        <v>41044</v>
      </c>
      <c r="C214" s="223">
        <f>B214+60</f>
        <v>41104</v>
      </c>
      <c r="D214" s="221" t="s">
        <v>119</v>
      </c>
      <c r="E214" s="221" t="s">
        <v>21031</v>
      </c>
      <c r="F214" s="222">
        <v>3484</v>
      </c>
      <c r="G214" s="221" t="s">
        <v>3919</v>
      </c>
      <c r="H214" s="223">
        <v>41087</v>
      </c>
      <c r="I214" s="222" t="s">
        <v>20904</v>
      </c>
      <c r="J214" s="223">
        <v>41099</v>
      </c>
      <c r="K214" s="417" t="s">
        <v>20880</v>
      </c>
      <c r="L214" s="415">
        <v>697568725</v>
      </c>
      <c r="M214" s="225" t="s">
        <v>20880</v>
      </c>
      <c r="N214" s="223">
        <v>41116</v>
      </c>
      <c r="O214" s="223">
        <v>41127</v>
      </c>
      <c r="P214" s="223" t="s">
        <v>20905</v>
      </c>
      <c r="Q214" s="223">
        <v>41148</v>
      </c>
      <c r="R214" s="413" t="s">
        <v>20881</v>
      </c>
    </row>
    <row r="215" spans="1:18">
      <c r="A215" s="220">
        <v>2973</v>
      </c>
      <c r="B215" s="223">
        <v>40938</v>
      </c>
      <c r="C215" s="223">
        <v>40998</v>
      </c>
      <c r="D215" s="221" t="s">
        <v>642</v>
      </c>
      <c r="E215" s="221" t="s">
        <v>21032</v>
      </c>
      <c r="F215" s="222" t="s">
        <v>16484</v>
      </c>
      <c r="G215" s="221" t="s">
        <v>1550</v>
      </c>
      <c r="H215" s="223">
        <v>40952</v>
      </c>
      <c r="I215" s="222" t="s">
        <v>20904</v>
      </c>
      <c r="J215" s="223">
        <v>41099</v>
      </c>
      <c r="K215" s="414" t="s">
        <v>20880</v>
      </c>
      <c r="L215" s="415">
        <v>697553515</v>
      </c>
      <c r="M215" s="225" t="s">
        <v>20880</v>
      </c>
      <c r="N215" s="223">
        <v>41116</v>
      </c>
      <c r="O215" s="223">
        <v>41127</v>
      </c>
      <c r="P215" s="223" t="s">
        <v>20905</v>
      </c>
      <c r="Q215" s="223">
        <v>41148</v>
      </c>
      <c r="R215" s="413" t="s">
        <v>20881</v>
      </c>
    </row>
    <row r="216" spans="1:18">
      <c r="A216" s="228">
        <v>3572</v>
      </c>
      <c r="B216" s="231">
        <v>41052</v>
      </c>
      <c r="C216" s="231">
        <v>41112</v>
      </c>
      <c r="D216" s="229" t="s">
        <v>3132</v>
      </c>
      <c r="E216" s="229" t="s">
        <v>21033</v>
      </c>
      <c r="F216" s="230" t="s">
        <v>16877</v>
      </c>
      <c r="G216" s="229" t="s">
        <v>3386</v>
      </c>
      <c r="H216" s="231">
        <v>41065</v>
      </c>
      <c r="I216" s="222" t="s">
        <v>20904</v>
      </c>
      <c r="J216" s="231">
        <v>41099</v>
      </c>
      <c r="K216" s="419" t="s">
        <v>20880</v>
      </c>
      <c r="L216" s="420">
        <v>697561283</v>
      </c>
      <c r="M216" s="225" t="s">
        <v>20880</v>
      </c>
      <c r="N216" s="223">
        <v>41116</v>
      </c>
      <c r="O216" s="223">
        <v>41127</v>
      </c>
      <c r="P216" s="223" t="s">
        <v>20905</v>
      </c>
      <c r="Q216" s="223">
        <v>41148</v>
      </c>
      <c r="R216" s="413" t="s">
        <v>20881</v>
      </c>
    </row>
    <row r="217" spans="1:18">
      <c r="A217" s="228">
        <v>3573</v>
      </c>
      <c r="B217" s="231">
        <v>41052</v>
      </c>
      <c r="C217" s="231">
        <v>41112</v>
      </c>
      <c r="D217" s="229" t="s">
        <v>3139</v>
      </c>
      <c r="E217" s="229" t="s">
        <v>21034</v>
      </c>
      <c r="F217" s="230">
        <v>3573</v>
      </c>
      <c r="G217" s="229" t="s">
        <v>4069</v>
      </c>
      <c r="H217" s="231">
        <v>41089</v>
      </c>
      <c r="I217" s="222" t="s">
        <v>20904</v>
      </c>
      <c r="J217" s="231">
        <v>41099</v>
      </c>
      <c r="K217" s="421" t="s">
        <v>20880</v>
      </c>
      <c r="L217" s="420">
        <v>697568830</v>
      </c>
      <c r="M217" s="225" t="s">
        <v>20880</v>
      </c>
      <c r="N217" s="223">
        <v>41116</v>
      </c>
      <c r="O217" s="223">
        <v>41127</v>
      </c>
      <c r="P217" s="223" t="s">
        <v>20905</v>
      </c>
      <c r="Q217" s="223">
        <v>41148</v>
      </c>
      <c r="R217" s="413" t="s">
        <v>20881</v>
      </c>
    </row>
    <row r="218" spans="1:18">
      <c r="A218" s="228">
        <v>3531</v>
      </c>
      <c r="B218" s="231">
        <v>41047</v>
      </c>
      <c r="C218" s="231">
        <v>41107</v>
      </c>
      <c r="D218" s="229" t="s">
        <v>2948</v>
      </c>
      <c r="E218" s="229" t="s">
        <v>21035</v>
      </c>
      <c r="F218" s="230" t="s">
        <v>16880</v>
      </c>
      <c r="G218" s="229" t="s">
        <v>3409</v>
      </c>
      <c r="H218" s="231">
        <v>41074</v>
      </c>
      <c r="I218" s="222" t="s">
        <v>20904</v>
      </c>
      <c r="J218" s="231">
        <v>41099</v>
      </c>
      <c r="K218" s="419" t="s">
        <v>20880</v>
      </c>
      <c r="L218" s="420">
        <v>697561321</v>
      </c>
      <c r="M218" s="225" t="s">
        <v>20880</v>
      </c>
      <c r="N218" s="223">
        <v>41116</v>
      </c>
      <c r="O218" s="223">
        <v>41127</v>
      </c>
      <c r="P218" s="223" t="s">
        <v>20905</v>
      </c>
      <c r="Q218" s="223">
        <v>41148</v>
      </c>
      <c r="R218" s="413" t="s">
        <v>20881</v>
      </c>
    </row>
    <row r="219" spans="1:18">
      <c r="A219" s="220">
        <v>3532</v>
      </c>
      <c r="B219" s="223">
        <v>41047</v>
      </c>
      <c r="C219" s="223">
        <v>41107</v>
      </c>
      <c r="D219" s="221" t="s">
        <v>2948</v>
      </c>
      <c r="E219" s="221" t="s">
        <v>21036</v>
      </c>
      <c r="F219" s="222" t="s">
        <v>16882</v>
      </c>
      <c r="G219" s="221" t="s">
        <v>3383</v>
      </c>
      <c r="H219" s="223">
        <v>41074</v>
      </c>
      <c r="I219" s="222" t="s">
        <v>20904</v>
      </c>
      <c r="J219" s="223">
        <v>41099</v>
      </c>
      <c r="K219" s="414" t="s">
        <v>20880</v>
      </c>
      <c r="L219" s="415">
        <v>697561330</v>
      </c>
      <c r="M219" s="225" t="s">
        <v>20880</v>
      </c>
      <c r="N219" s="223">
        <v>41116</v>
      </c>
      <c r="O219" s="223">
        <v>41127</v>
      </c>
      <c r="P219" s="223" t="s">
        <v>20905</v>
      </c>
      <c r="Q219" s="223">
        <v>41148</v>
      </c>
      <c r="R219" s="413" t="s">
        <v>20881</v>
      </c>
    </row>
    <row r="220" spans="1:18">
      <c r="A220" s="228">
        <v>3533</v>
      </c>
      <c r="B220" s="231">
        <v>41047</v>
      </c>
      <c r="C220" s="231">
        <v>41107</v>
      </c>
      <c r="D220" s="229" t="s">
        <v>2948</v>
      </c>
      <c r="E220" s="229" t="s">
        <v>21037</v>
      </c>
      <c r="F220" s="230" t="s">
        <v>16884</v>
      </c>
      <c r="G220" s="229" t="s">
        <v>3425</v>
      </c>
      <c r="H220" s="231">
        <v>41074</v>
      </c>
      <c r="I220" s="222" t="s">
        <v>20904</v>
      </c>
      <c r="J220" s="231">
        <v>41099</v>
      </c>
      <c r="K220" s="419" t="s">
        <v>20880</v>
      </c>
      <c r="L220" s="420">
        <v>697561348</v>
      </c>
      <c r="M220" s="225" t="s">
        <v>20880</v>
      </c>
      <c r="N220" s="223">
        <v>41116</v>
      </c>
      <c r="O220" s="223">
        <v>41127</v>
      </c>
      <c r="P220" s="223" t="s">
        <v>20905</v>
      </c>
      <c r="Q220" s="223">
        <v>41148</v>
      </c>
      <c r="R220" s="413" t="s">
        <v>20881</v>
      </c>
    </row>
    <row r="221" spans="1:18">
      <c r="A221" s="220">
        <v>3459</v>
      </c>
      <c r="B221" s="223">
        <v>41038</v>
      </c>
      <c r="C221" s="223">
        <f>B221+60</f>
        <v>41098</v>
      </c>
      <c r="D221" s="221" t="s">
        <v>1670</v>
      </c>
      <c r="E221" s="221" t="s">
        <v>21038</v>
      </c>
      <c r="F221" s="222">
        <v>3459</v>
      </c>
      <c r="G221" s="221" t="s">
        <v>3049</v>
      </c>
      <c r="H221" s="231">
        <v>41087</v>
      </c>
      <c r="I221" s="222" t="s">
        <v>20904</v>
      </c>
      <c r="J221" s="223">
        <v>41099</v>
      </c>
      <c r="K221" s="417" t="s">
        <v>20880</v>
      </c>
      <c r="L221" s="415">
        <v>697568687</v>
      </c>
      <c r="M221" s="225" t="s">
        <v>20880</v>
      </c>
      <c r="N221" s="223">
        <v>41116</v>
      </c>
      <c r="O221" s="223">
        <v>41127</v>
      </c>
      <c r="P221" s="223" t="s">
        <v>20905</v>
      </c>
      <c r="Q221" s="223">
        <v>41148</v>
      </c>
      <c r="R221" s="413" t="s">
        <v>20881</v>
      </c>
    </row>
    <row r="222" spans="1:18">
      <c r="A222" s="220">
        <v>3464</v>
      </c>
      <c r="B222" s="223">
        <v>41040</v>
      </c>
      <c r="C222" s="223">
        <f>B222+60</f>
        <v>41100</v>
      </c>
      <c r="D222" s="221" t="s">
        <v>1670</v>
      </c>
      <c r="E222" s="221" t="s">
        <v>21039</v>
      </c>
      <c r="F222" s="222">
        <v>3464</v>
      </c>
      <c r="G222" s="221" t="s">
        <v>2936</v>
      </c>
      <c r="H222" s="231">
        <v>41087</v>
      </c>
      <c r="I222" s="222" t="s">
        <v>20904</v>
      </c>
      <c r="J222" s="223">
        <v>41099</v>
      </c>
      <c r="K222" s="417" t="s">
        <v>20880</v>
      </c>
      <c r="L222" s="415">
        <v>697568709</v>
      </c>
      <c r="M222" s="225" t="s">
        <v>20880</v>
      </c>
      <c r="N222" s="223">
        <v>41116</v>
      </c>
      <c r="O222" s="223">
        <v>41127</v>
      </c>
      <c r="P222" s="223" t="s">
        <v>20905</v>
      </c>
      <c r="Q222" s="223">
        <v>41148</v>
      </c>
      <c r="R222" s="413" t="s">
        <v>20881</v>
      </c>
    </row>
    <row r="223" spans="1:18">
      <c r="A223" s="220">
        <v>3465</v>
      </c>
      <c r="B223" s="223">
        <v>41040</v>
      </c>
      <c r="C223" s="223">
        <v>41100</v>
      </c>
      <c r="D223" s="221" t="s">
        <v>1670</v>
      </c>
      <c r="E223" s="221" t="s">
        <v>21040</v>
      </c>
      <c r="F223" s="222">
        <v>3465</v>
      </c>
      <c r="G223" s="221" t="s">
        <v>3054</v>
      </c>
      <c r="H223" s="231">
        <v>41089</v>
      </c>
      <c r="I223" s="222" t="s">
        <v>20904</v>
      </c>
      <c r="J223" s="223">
        <v>41099</v>
      </c>
      <c r="K223" s="417" t="s">
        <v>20880</v>
      </c>
      <c r="L223" s="415">
        <v>697568857</v>
      </c>
      <c r="M223" s="225" t="s">
        <v>20880</v>
      </c>
      <c r="N223" s="223">
        <v>41116</v>
      </c>
      <c r="O223" s="223">
        <v>41127</v>
      </c>
      <c r="P223" s="223" t="s">
        <v>20905</v>
      </c>
      <c r="Q223" s="223">
        <v>41148</v>
      </c>
      <c r="R223" s="413" t="s">
        <v>20881</v>
      </c>
    </row>
    <row r="224" spans="1:18">
      <c r="A224" s="220">
        <v>3466</v>
      </c>
      <c r="B224" s="223">
        <v>41040</v>
      </c>
      <c r="C224" s="223">
        <v>41100</v>
      </c>
      <c r="D224" s="221" t="s">
        <v>1670</v>
      </c>
      <c r="E224" s="221" t="s">
        <v>21041</v>
      </c>
      <c r="F224" s="222">
        <v>3466</v>
      </c>
      <c r="G224" s="221" t="s">
        <v>4063</v>
      </c>
      <c r="H224" s="231">
        <v>41089</v>
      </c>
      <c r="I224" s="222" t="s">
        <v>20904</v>
      </c>
      <c r="J224" s="223">
        <v>41099</v>
      </c>
      <c r="K224" s="417" t="s">
        <v>20880</v>
      </c>
      <c r="L224" s="415">
        <v>697568865</v>
      </c>
      <c r="M224" s="225" t="s">
        <v>20880</v>
      </c>
      <c r="N224" s="223">
        <v>41116</v>
      </c>
      <c r="O224" s="223">
        <v>41127</v>
      </c>
      <c r="P224" s="223" t="s">
        <v>20905</v>
      </c>
      <c r="Q224" s="223">
        <v>41148</v>
      </c>
      <c r="R224" s="413" t="s">
        <v>20881</v>
      </c>
    </row>
    <row r="225" spans="1:18">
      <c r="A225" s="220">
        <v>3467</v>
      </c>
      <c r="B225" s="223">
        <v>41040</v>
      </c>
      <c r="C225" s="223">
        <f>B225+60</f>
        <v>41100</v>
      </c>
      <c r="D225" s="221" t="s">
        <v>1670</v>
      </c>
      <c r="E225" s="221" t="s">
        <v>21042</v>
      </c>
      <c r="F225" s="222">
        <v>3467</v>
      </c>
      <c r="G225" s="221" t="s">
        <v>2935</v>
      </c>
      <c r="H225" s="231">
        <v>41082</v>
      </c>
      <c r="I225" s="222" t="s">
        <v>20904</v>
      </c>
      <c r="J225" s="223">
        <v>41099</v>
      </c>
      <c r="K225" s="417" t="s">
        <v>20880</v>
      </c>
      <c r="L225" s="415">
        <v>697568547</v>
      </c>
      <c r="M225" s="225" t="s">
        <v>20880</v>
      </c>
      <c r="N225" s="223">
        <v>41116</v>
      </c>
      <c r="O225" s="223">
        <v>41127</v>
      </c>
      <c r="P225" s="223" t="s">
        <v>20905</v>
      </c>
      <c r="Q225" s="223">
        <v>41148</v>
      </c>
      <c r="R225" s="413" t="s">
        <v>20881</v>
      </c>
    </row>
    <row r="226" spans="1:18">
      <c r="A226" s="220">
        <v>3468</v>
      </c>
      <c r="B226" s="223">
        <v>41040</v>
      </c>
      <c r="C226" s="223">
        <f>B226+60</f>
        <v>41100</v>
      </c>
      <c r="D226" s="221" t="s">
        <v>1670</v>
      </c>
      <c r="E226" s="221" t="s">
        <v>21043</v>
      </c>
      <c r="F226" s="222">
        <v>3468</v>
      </c>
      <c r="G226" s="221" t="s">
        <v>2934</v>
      </c>
      <c r="H226" s="231">
        <v>41087</v>
      </c>
      <c r="I226" s="222" t="s">
        <v>20904</v>
      </c>
      <c r="J226" s="223">
        <v>41099</v>
      </c>
      <c r="K226" s="417" t="s">
        <v>20880</v>
      </c>
      <c r="L226" s="415">
        <v>697568695</v>
      </c>
      <c r="M226" s="225" t="s">
        <v>20880</v>
      </c>
      <c r="N226" s="223">
        <v>41116</v>
      </c>
      <c r="O226" s="223">
        <v>41127</v>
      </c>
      <c r="P226" s="223" t="s">
        <v>20905</v>
      </c>
      <c r="Q226" s="223">
        <v>41148</v>
      </c>
      <c r="R226" s="413" t="s">
        <v>20881</v>
      </c>
    </row>
    <row r="227" spans="1:18">
      <c r="A227" s="220">
        <v>3470</v>
      </c>
      <c r="B227" s="223">
        <v>41040</v>
      </c>
      <c r="C227" s="223">
        <v>41100</v>
      </c>
      <c r="D227" s="221" t="s">
        <v>1670</v>
      </c>
      <c r="E227" s="221" t="s">
        <v>21044</v>
      </c>
      <c r="F227" s="222">
        <v>3470</v>
      </c>
      <c r="G227" s="221" t="s">
        <v>2933</v>
      </c>
      <c r="H227" s="231">
        <v>41089</v>
      </c>
      <c r="I227" s="222" t="s">
        <v>20904</v>
      </c>
      <c r="J227" s="223">
        <v>41099</v>
      </c>
      <c r="K227" s="417" t="s">
        <v>20880</v>
      </c>
      <c r="L227" s="415">
        <v>697568849</v>
      </c>
      <c r="M227" s="225" t="s">
        <v>20880</v>
      </c>
      <c r="N227" s="223">
        <v>41116</v>
      </c>
      <c r="O227" s="223">
        <v>41127</v>
      </c>
      <c r="P227" s="223" t="s">
        <v>20905</v>
      </c>
      <c r="Q227" s="223">
        <v>41148</v>
      </c>
      <c r="R227" s="413" t="s">
        <v>20881</v>
      </c>
    </row>
    <row r="228" spans="1:18">
      <c r="A228" s="220">
        <v>3041</v>
      </c>
      <c r="B228" s="223">
        <v>40952</v>
      </c>
      <c r="C228" s="223">
        <v>41012</v>
      </c>
      <c r="D228" s="221" t="s">
        <v>16564</v>
      </c>
      <c r="E228" s="221" t="s">
        <v>21045</v>
      </c>
      <c r="F228" s="222" t="s">
        <v>16565</v>
      </c>
      <c r="G228" s="221" t="s">
        <v>1272</v>
      </c>
      <c r="H228" s="231">
        <v>40974</v>
      </c>
      <c r="I228" s="222" t="s">
        <v>20904</v>
      </c>
      <c r="J228" s="223">
        <v>41099</v>
      </c>
      <c r="K228" s="414" t="s">
        <v>20880</v>
      </c>
      <c r="L228" s="415">
        <v>697377490</v>
      </c>
      <c r="M228" s="225" t="s">
        <v>20880</v>
      </c>
      <c r="N228" s="223">
        <v>41116</v>
      </c>
      <c r="O228" s="223">
        <v>41127</v>
      </c>
      <c r="P228" s="223" t="s">
        <v>20905</v>
      </c>
      <c r="Q228" s="223">
        <v>41148</v>
      </c>
      <c r="R228" s="413" t="s">
        <v>20881</v>
      </c>
    </row>
    <row r="229" spans="1:18">
      <c r="A229" s="220">
        <v>2974</v>
      </c>
      <c r="B229" s="223">
        <v>40938</v>
      </c>
      <c r="C229" s="223">
        <v>40998</v>
      </c>
      <c r="D229" s="221" t="s">
        <v>620</v>
      </c>
      <c r="E229" s="221" t="s">
        <v>21046</v>
      </c>
      <c r="F229" s="230" t="s">
        <v>16621</v>
      </c>
      <c r="G229" s="229" t="s">
        <v>2016</v>
      </c>
      <c r="H229" s="231">
        <v>40994</v>
      </c>
      <c r="I229" s="230" t="s">
        <v>20904</v>
      </c>
      <c r="J229" s="231">
        <v>41099</v>
      </c>
      <c r="K229" s="419" t="s">
        <v>20880</v>
      </c>
      <c r="L229" s="420">
        <v>697377474</v>
      </c>
      <c r="M229" s="225" t="s">
        <v>20880</v>
      </c>
      <c r="N229" s="223">
        <v>41116</v>
      </c>
      <c r="O229" s="223">
        <v>41127</v>
      </c>
      <c r="P229" s="223" t="s">
        <v>20905</v>
      </c>
      <c r="Q229" s="223">
        <v>41148</v>
      </c>
      <c r="R229" s="413" t="s">
        <v>20881</v>
      </c>
    </row>
    <row r="230" spans="1:18">
      <c r="A230" s="220">
        <v>2978</v>
      </c>
      <c r="B230" s="223">
        <v>40938</v>
      </c>
      <c r="C230" s="223">
        <v>40998</v>
      </c>
      <c r="D230" s="221" t="s">
        <v>626</v>
      </c>
      <c r="E230" s="221" t="s">
        <v>21047</v>
      </c>
      <c r="F230" s="230" t="s">
        <v>16577</v>
      </c>
      <c r="G230" s="221" t="s">
        <v>1305</v>
      </c>
      <c r="H230" s="231">
        <v>40980</v>
      </c>
      <c r="I230" s="230" t="s">
        <v>20904</v>
      </c>
      <c r="J230" s="231">
        <v>41099</v>
      </c>
      <c r="K230" s="419" t="s">
        <v>20880</v>
      </c>
      <c r="L230" s="420">
        <v>697554627</v>
      </c>
      <c r="M230" s="225" t="s">
        <v>20880</v>
      </c>
      <c r="N230" s="223">
        <v>41116</v>
      </c>
      <c r="O230" s="223">
        <v>41127</v>
      </c>
      <c r="P230" s="223" t="s">
        <v>20905</v>
      </c>
      <c r="Q230" s="223">
        <v>41148</v>
      </c>
      <c r="R230" s="413" t="s">
        <v>20881</v>
      </c>
    </row>
    <row r="231" spans="1:18">
      <c r="A231" s="220">
        <v>3193</v>
      </c>
      <c r="B231" s="223">
        <v>40984</v>
      </c>
      <c r="C231" s="223">
        <v>41046</v>
      </c>
      <c r="D231" s="221" t="s">
        <v>16618</v>
      </c>
      <c r="E231" s="221" t="s">
        <v>21048</v>
      </c>
      <c r="F231" s="230" t="s">
        <v>16619</v>
      </c>
      <c r="G231" s="221" t="s">
        <v>2013</v>
      </c>
      <c r="H231" s="231">
        <v>40994</v>
      </c>
      <c r="I231" s="230" t="s">
        <v>20904</v>
      </c>
      <c r="J231" s="231">
        <v>41099</v>
      </c>
      <c r="K231" s="419" t="s">
        <v>20880</v>
      </c>
      <c r="L231" s="420">
        <v>697377466</v>
      </c>
      <c r="M231" s="225" t="s">
        <v>20880</v>
      </c>
      <c r="N231" s="223">
        <v>41116</v>
      </c>
      <c r="O231" s="223">
        <v>41127</v>
      </c>
      <c r="P231" s="223" t="s">
        <v>20905</v>
      </c>
      <c r="Q231" s="223">
        <v>41148</v>
      </c>
      <c r="R231" s="413" t="s">
        <v>20881</v>
      </c>
    </row>
    <row r="232" spans="1:18">
      <c r="A232" s="220">
        <v>3534</v>
      </c>
      <c r="B232" s="223">
        <v>41047</v>
      </c>
      <c r="C232" s="223">
        <f>B232+60</f>
        <v>41107</v>
      </c>
      <c r="D232" s="221" t="s">
        <v>1925</v>
      </c>
      <c r="E232" s="221" t="s">
        <v>21049</v>
      </c>
      <c r="F232" s="230">
        <v>3534</v>
      </c>
      <c r="G232" s="221" t="s">
        <v>3922</v>
      </c>
      <c r="H232" s="231">
        <v>41087</v>
      </c>
      <c r="I232" s="230" t="s">
        <v>20904</v>
      </c>
      <c r="J232" s="231">
        <v>41099</v>
      </c>
      <c r="K232" s="421" t="s">
        <v>20880</v>
      </c>
      <c r="L232" s="420">
        <v>697568750</v>
      </c>
      <c r="M232" s="225" t="s">
        <v>20880</v>
      </c>
      <c r="N232" s="223">
        <v>41116</v>
      </c>
      <c r="O232" s="223">
        <v>41127</v>
      </c>
      <c r="P232" s="223" t="s">
        <v>20905</v>
      </c>
      <c r="Q232" s="223">
        <v>41148</v>
      </c>
      <c r="R232" s="413" t="s">
        <v>20881</v>
      </c>
    </row>
    <row r="233" spans="1:18">
      <c r="A233" s="220">
        <v>3538</v>
      </c>
      <c r="B233" s="223">
        <v>41047</v>
      </c>
      <c r="C233" s="223">
        <v>41107</v>
      </c>
      <c r="D233" s="221" t="s">
        <v>2959</v>
      </c>
      <c r="E233" s="221" t="s">
        <v>21050</v>
      </c>
      <c r="F233" s="230" t="s">
        <v>16894</v>
      </c>
      <c r="G233" s="221" t="s">
        <v>3410</v>
      </c>
      <c r="H233" s="231">
        <v>41075</v>
      </c>
      <c r="I233" s="230" t="s">
        <v>20904</v>
      </c>
      <c r="J233" s="231">
        <v>41099</v>
      </c>
      <c r="K233" s="419" t="s">
        <v>20880</v>
      </c>
      <c r="L233" s="420">
        <v>697561356</v>
      </c>
      <c r="M233" s="225" t="s">
        <v>20880</v>
      </c>
      <c r="N233" s="223">
        <v>41116</v>
      </c>
      <c r="O233" s="223">
        <v>41127</v>
      </c>
      <c r="P233" s="223" t="s">
        <v>20905</v>
      </c>
      <c r="Q233" s="223">
        <v>41148</v>
      </c>
      <c r="R233" s="413" t="s">
        <v>20881</v>
      </c>
    </row>
    <row r="234" spans="1:18">
      <c r="A234" s="220">
        <v>3176</v>
      </c>
      <c r="B234" s="223">
        <v>40954</v>
      </c>
      <c r="C234" s="223">
        <v>41014</v>
      </c>
      <c r="D234" s="221" t="s">
        <v>16813</v>
      </c>
      <c r="E234" s="221" t="s">
        <v>21051</v>
      </c>
      <c r="F234" s="230" t="s">
        <v>16814</v>
      </c>
      <c r="G234" s="221" t="s">
        <v>2206</v>
      </c>
      <c r="H234" s="231">
        <v>41031</v>
      </c>
      <c r="I234" s="230" t="s">
        <v>20904</v>
      </c>
      <c r="J234" s="231">
        <v>41099</v>
      </c>
      <c r="K234" s="419" t="s">
        <v>20880</v>
      </c>
      <c r="L234" s="420">
        <v>697557561</v>
      </c>
      <c r="M234" s="225" t="s">
        <v>20880</v>
      </c>
      <c r="N234" s="223">
        <v>41116</v>
      </c>
      <c r="O234" s="223">
        <v>41127</v>
      </c>
      <c r="P234" s="223" t="s">
        <v>20905</v>
      </c>
      <c r="Q234" s="223">
        <v>41148</v>
      </c>
      <c r="R234" s="413" t="s">
        <v>20881</v>
      </c>
    </row>
    <row r="235" spans="1:18">
      <c r="A235" s="220">
        <v>3539</v>
      </c>
      <c r="B235" s="223">
        <v>41047</v>
      </c>
      <c r="C235" s="223">
        <v>41107</v>
      </c>
      <c r="D235" s="221" t="s">
        <v>2955</v>
      </c>
      <c r="E235" s="221" t="s">
        <v>21052</v>
      </c>
      <c r="F235" s="230">
        <v>3539</v>
      </c>
      <c r="G235" s="221" t="s">
        <v>3920</v>
      </c>
      <c r="H235" s="231">
        <v>41089</v>
      </c>
      <c r="I235" s="230" t="s">
        <v>20904</v>
      </c>
      <c r="J235" s="231">
        <v>41099</v>
      </c>
      <c r="K235" s="421" t="s">
        <v>20880</v>
      </c>
      <c r="L235" s="420">
        <v>697568873</v>
      </c>
      <c r="M235" s="225" t="s">
        <v>20880</v>
      </c>
      <c r="N235" s="223">
        <v>41116</v>
      </c>
      <c r="O235" s="223">
        <v>41127</v>
      </c>
      <c r="P235" s="223" t="s">
        <v>20905</v>
      </c>
      <c r="Q235" s="223">
        <v>41148</v>
      </c>
      <c r="R235" s="413" t="s">
        <v>20881</v>
      </c>
    </row>
    <row r="236" spans="1:18">
      <c r="A236" s="220">
        <v>3132</v>
      </c>
      <c r="B236" s="223">
        <v>40956</v>
      </c>
      <c r="C236" s="223">
        <v>41016</v>
      </c>
      <c r="D236" s="221" t="s">
        <v>16579</v>
      </c>
      <c r="E236" s="221" t="s">
        <v>21053</v>
      </c>
      <c r="F236" s="230" t="s">
        <v>16580</v>
      </c>
      <c r="G236" s="221" t="s">
        <v>1937</v>
      </c>
      <c r="H236" s="231">
        <v>40981</v>
      </c>
      <c r="I236" s="230" t="s">
        <v>20904</v>
      </c>
      <c r="J236" s="231">
        <v>41099</v>
      </c>
      <c r="K236" s="419" t="s">
        <v>20880</v>
      </c>
      <c r="L236" s="420">
        <v>697377504</v>
      </c>
      <c r="M236" s="225" t="s">
        <v>20880</v>
      </c>
      <c r="N236" s="223">
        <v>41116</v>
      </c>
      <c r="O236" s="223">
        <v>41127</v>
      </c>
      <c r="P236" s="223" t="s">
        <v>20905</v>
      </c>
      <c r="Q236" s="223">
        <v>41148</v>
      </c>
      <c r="R236" s="413" t="s">
        <v>20881</v>
      </c>
    </row>
    <row r="237" spans="1:18">
      <c r="A237" s="220">
        <v>2982</v>
      </c>
      <c r="B237" s="223">
        <v>40938</v>
      </c>
      <c r="C237" s="223">
        <v>40998</v>
      </c>
      <c r="D237" s="221" t="s">
        <v>634</v>
      </c>
      <c r="E237" s="221" t="s">
        <v>21054</v>
      </c>
      <c r="F237" s="230" t="s">
        <v>16671</v>
      </c>
      <c r="G237" s="221" t="s">
        <v>1584</v>
      </c>
      <c r="H237" s="231">
        <v>41010</v>
      </c>
      <c r="I237" s="230" t="s">
        <v>20904</v>
      </c>
      <c r="J237" s="231">
        <v>41099</v>
      </c>
      <c r="K237" s="419" t="s">
        <v>20880</v>
      </c>
      <c r="L237" s="420">
        <v>697556816</v>
      </c>
      <c r="M237" s="225" t="s">
        <v>20880</v>
      </c>
      <c r="N237" s="223">
        <v>41116</v>
      </c>
      <c r="O237" s="223">
        <v>41127</v>
      </c>
      <c r="P237" s="223" t="s">
        <v>20905</v>
      </c>
      <c r="Q237" s="223">
        <v>41148</v>
      </c>
      <c r="R237" s="413" t="s">
        <v>20881</v>
      </c>
    </row>
    <row r="238" spans="1:18">
      <c r="A238" s="220">
        <v>3091</v>
      </c>
      <c r="B238" s="223">
        <v>40956</v>
      </c>
      <c r="C238" s="223">
        <v>41016</v>
      </c>
      <c r="D238" s="221" t="s">
        <v>16574</v>
      </c>
      <c r="E238" s="221" t="s">
        <v>21055</v>
      </c>
      <c r="F238" s="230" t="s">
        <v>16575</v>
      </c>
      <c r="G238" s="221" t="s">
        <v>1297</v>
      </c>
      <c r="H238" s="231">
        <v>40977</v>
      </c>
      <c r="I238" s="230" t="s">
        <v>20904</v>
      </c>
      <c r="J238" s="231">
        <v>41099</v>
      </c>
      <c r="K238" s="419" t="s">
        <v>20880</v>
      </c>
      <c r="L238" s="420">
        <v>697554619</v>
      </c>
      <c r="M238" s="225" t="s">
        <v>20880</v>
      </c>
      <c r="N238" s="223">
        <v>41116</v>
      </c>
      <c r="O238" s="223">
        <v>41127</v>
      </c>
      <c r="P238" s="223" t="s">
        <v>20905</v>
      </c>
      <c r="Q238" s="223">
        <v>41148</v>
      </c>
      <c r="R238" s="413" t="s">
        <v>20881</v>
      </c>
    </row>
    <row r="239" spans="1:18">
      <c r="A239" s="220">
        <v>3375</v>
      </c>
      <c r="B239" s="223">
        <v>41024</v>
      </c>
      <c r="C239" s="223">
        <v>41084</v>
      </c>
      <c r="D239" s="221" t="s">
        <v>2639</v>
      </c>
      <c r="E239" s="221" t="s">
        <v>21056</v>
      </c>
      <c r="F239" s="230" t="s">
        <v>16899</v>
      </c>
      <c r="G239" s="221" t="s">
        <v>2931</v>
      </c>
      <c r="H239" s="231">
        <v>41061</v>
      </c>
      <c r="I239" s="230" t="s">
        <v>20904</v>
      </c>
      <c r="J239" s="231">
        <v>41099</v>
      </c>
      <c r="K239" s="419" t="s">
        <v>20880</v>
      </c>
      <c r="L239" s="420">
        <v>697561267</v>
      </c>
      <c r="M239" s="225" t="s">
        <v>20880</v>
      </c>
      <c r="N239" s="223">
        <v>41116</v>
      </c>
      <c r="O239" s="223">
        <v>41127</v>
      </c>
      <c r="P239" s="223" t="s">
        <v>20905</v>
      </c>
      <c r="Q239" s="223">
        <v>41148</v>
      </c>
      <c r="R239" s="413" t="s">
        <v>20881</v>
      </c>
    </row>
    <row r="240" spans="1:18">
      <c r="A240" s="220">
        <v>3376</v>
      </c>
      <c r="B240" s="223">
        <v>41024</v>
      </c>
      <c r="C240" s="223">
        <v>41084</v>
      </c>
      <c r="D240" s="221" t="s">
        <v>2639</v>
      </c>
      <c r="E240" s="221" t="s">
        <v>21057</v>
      </c>
      <c r="F240" s="230" t="s">
        <v>16897</v>
      </c>
      <c r="G240" s="221" t="s">
        <v>3042</v>
      </c>
      <c r="H240" s="231">
        <v>41060</v>
      </c>
      <c r="I240" s="230" t="s">
        <v>20904</v>
      </c>
      <c r="J240" s="231">
        <v>41099</v>
      </c>
      <c r="K240" s="419" t="s">
        <v>20880</v>
      </c>
      <c r="L240" s="420">
        <v>697561232</v>
      </c>
      <c r="M240" s="225" t="s">
        <v>20880</v>
      </c>
      <c r="N240" s="223">
        <v>41116</v>
      </c>
      <c r="O240" s="223">
        <v>41127</v>
      </c>
      <c r="P240" s="223" t="s">
        <v>20905</v>
      </c>
      <c r="Q240" s="223">
        <v>41148</v>
      </c>
      <c r="R240" s="413" t="s">
        <v>20881</v>
      </c>
    </row>
    <row r="241" spans="1:18">
      <c r="A241" s="220">
        <v>3592</v>
      </c>
      <c r="B241" s="223">
        <v>41058</v>
      </c>
      <c r="C241" s="223">
        <f>B241+60</f>
        <v>41118</v>
      </c>
      <c r="D241" s="221" t="s">
        <v>3292</v>
      </c>
      <c r="E241" s="221" t="s">
        <v>21058</v>
      </c>
      <c r="F241" s="230">
        <v>3592</v>
      </c>
      <c r="G241" s="221" t="s">
        <v>4004</v>
      </c>
      <c r="H241" s="231">
        <v>41087</v>
      </c>
      <c r="I241" s="230" t="s">
        <v>20904</v>
      </c>
      <c r="J241" s="231">
        <v>41099</v>
      </c>
      <c r="K241" s="421" t="s">
        <v>20880</v>
      </c>
      <c r="L241" s="420">
        <v>697568784</v>
      </c>
      <c r="M241" s="225" t="s">
        <v>20880</v>
      </c>
      <c r="N241" s="223">
        <v>41116</v>
      </c>
      <c r="O241" s="223">
        <v>41127</v>
      </c>
      <c r="P241" s="223" t="s">
        <v>20905</v>
      </c>
      <c r="Q241" s="223">
        <v>41148</v>
      </c>
      <c r="R241" s="413" t="s">
        <v>20881</v>
      </c>
    </row>
    <row r="242" spans="1:18">
      <c r="A242" s="220">
        <v>3542</v>
      </c>
      <c r="B242" s="223">
        <v>41047</v>
      </c>
      <c r="C242" s="223">
        <f>B242+60</f>
        <v>41107</v>
      </c>
      <c r="D242" s="221" t="s">
        <v>1709</v>
      </c>
      <c r="E242" s="221" t="s">
        <v>21059</v>
      </c>
      <c r="F242" s="230" t="s">
        <v>16907</v>
      </c>
      <c r="G242" s="221" t="s">
        <v>3437</v>
      </c>
      <c r="H242" s="231">
        <v>41079</v>
      </c>
      <c r="I242" s="230" t="s">
        <v>20904</v>
      </c>
      <c r="J242" s="231">
        <v>41099</v>
      </c>
      <c r="K242" s="421" t="s">
        <v>20880</v>
      </c>
      <c r="L242" s="420">
        <v>697561500</v>
      </c>
      <c r="M242" s="225" t="s">
        <v>20880</v>
      </c>
      <c r="N242" s="223">
        <v>41116</v>
      </c>
      <c r="O242" s="223">
        <v>41127</v>
      </c>
      <c r="P242" s="223" t="s">
        <v>20905</v>
      </c>
      <c r="Q242" s="223">
        <v>41148</v>
      </c>
      <c r="R242" s="413" t="s">
        <v>20881</v>
      </c>
    </row>
    <row r="243" spans="1:18">
      <c r="A243" s="220">
        <v>3545</v>
      </c>
      <c r="B243" s="223">
        <v>41047</v>
      </c>
      <c r="C243" s="223">
        <f>B243+60</f>
        <v>41107</v>
      </c>
      <c r="D243" s="221" t="s">
        <v>1709</v>
      </c>
      <c r="E243" s="221" t="s">
        <v>21060</v>
      </c>
      <c r="F243" s="230" t="s">
        <v>16909</v>
      </c>
      <c r="G243" s="221" t="s">
        <v>3562</v>
      </c>
      <c r="H243" s="231">
        <v>41080</v>
      </c>
      <c r="I243" s="230" t="s">
        <v>20904</v>
      </c>
      <c r="J243" s="231">
        <v>41099</v>
      </c>
      <c r="K243" s="421" t="s">
        <v>20880</v>
      </c>
      <c r="L243" s="420">
        <v>697568490</v>
      </c>
      <c r="M243" s="225" t="s">
        <v>20880</v>
      </c>
      <c r="N243" s="223">
        <v>41116</v>
      </c>
      <c r="O243" s="223">
        <v>41127</v>
      </c>
      <c r="P243" s="223" t="s">
        <v>20905</v>
      </c>
      <c r="Q243" s="223">
        <v>41148</v>
      </c>
      <c r="R243" s="413" t="s">
        <v>20881</v>
      </c>
    </row>
    <row r="244" spans="1:18">
      <c r="A244" s="220">
        <v>3546</v>
      </c>
      <c r="B244" s="223">
        <v>41047</v>
      </c>
      <c r="C244" s="223">
        <f>B244+60</f>
        <v>41107</v>
      </c>
      <c r="D244" s="221" t="s">
        <v>1709</v>
      </c>
      <c r="E244" s="221" t="s">
        <v>21061</v>
      </c>
      <c r="F244" s="230" t="s">
        <v>16903</v>
      </c>
      <c r="G244" s="221" t="s">
        <v>3436</v>
      </c>
      <c r="H244" s="231">
        <v>41078</v>
      </c>
      <c r="I244" s="230" t="s">
        <v>20904</v>
      </c>
      <c r="J244" s="231">
        <v>41099</v>
      </c>
      <c r="K244" s="421" t="s">
        <v>20880</v>
      </c>
      <c r="L244" s="420">
        <v>697603210</v>
      </c>
      <c r="M244" s="225" t="s">
        <v>20880</v>
      </c>
      <c r="N244" s="223">
        <v>41116</v>
      </c>
      <c r="O244" s="223">
        <v>41127</v>
      </c>
      <c r="P244" s="223" t="s">
        <v>20905</v>
      </c>
      <c r="Q244" s="223">
        <v>41148</v>
      </c>
      <c r="R244" s="413" t="s">
        <v>20881</v>
      </c>
    </row>
    <row r="245" spans="1:18">
      <c r="A245" s="220">
        <v>3548</v>
      </c>
      <c r="B245" s="223">
        <v>41047</v>
      </c>
      <c r="C245" s="223">
        <f>B245+60</f>
        <v>41107</v>
      </c>
      <c r="D245" s="221" t="s">
        <v>1709</v>
      </c>
      <c r="E245" s="221" t="s">
        <v>21062</v>
      </c>
      <c r="F245" s="230" t="s">
        <v>16905</v>
      </c>
      <c r="G245" s="221" t="s">
        <v>3382</v>
      </c>
      <c r="H245" s="231">
        <v>41078</v>
      </c>
      <c r="I245" s="230" t="s">
        <v>20904</v>
      </c>
      <c r="J245" s="231">
        <v>41099</v>
      </c>
      <c r="K245" s="421" t="s">
        <v>20880</v>
      </c>
      <c r="L245" s="420">
        <v>697561429</v>
      </c>
      <c r="M245" s="225" t="s">
        <v>20880</v>
      </c>
      <c r="N245" s="223">
        <v>41116</v>
      </c>
      <c r="O245" s="223">
        <v>41127</v>
      </c>
      <c r="P245" s="223" t="s">
        <v>20905</v>
      </c>
      <c r="Q245" s="223">
        <v>41148</v>
      </c>
      <c r="R245" s="413" t="s">
        <v>20881</v>
      </c>
    </row>
    <row r="246" spans="1:18">
      <c r="A246" s="220">
        <v>2983</v>
      </c>
      <c r="B246" s="223">
        <v>40938</v>
      </c>
      <c r="C246" s="223">
        <v>40998</v>
      </c>
      <c r="D246" s="221" t="s">
        <v>636</v>
      </c>
      <c r="E246" s="221" t="s">
        <v>21063</v>
      </c>
      <c r="F246" s="230" t="s">
        <v>16608</v>
      </c>
      <c r="G246" s="221" t="s">
        <v>2011</v>
      </c>
      <c r="H246" s="231">
        <v>40989</v>
      </c>
      <c r="I246" s="230" t="s">
        <v>20904</v>
      </c>
      <c r="J246" s="231">
        <v>41099</v>
      </c>
      <c r="K246" s="419" t="s">
        <v>20880</v>
      </c>
      <c r="L246" s="420">
        <v>697377520</v>
      </c>
      <c r="M246" s="225" t="s">
        <v>20880</v>
      </c>
      <c r="N246" s="223">
        <v>41116</v>
      </c>
      <c r="O246" s="223">
        <v>41127</v>
      </c>
      <c r="P246" s="223" t="s">
        <v>20905</v>
      </c>
      <c r="Q246" s="223">
        <v>41148</v>
      </c>
      <c r="R246" s="413" t="s">
        <v>20881</v>
      </c>
    </row>
    <row r="247" spans="1:18">
      <c r="A247" s="220">
        <v>2985</v>
      </c>
      <c r="B247" s="223">
        <v>40938</v>
      </c>
      <c r="C247" s="223">
        <v>40998</v>
      </c>
      <c r="D247" s="221" t="s">
        <v>640</v>
      </c>
      <c r="E247" s="221" t="s">
        <v>21064</v>
      </c>
      <c r="F247" s="230" t="s">
        <v>16599</v>
      </c>
      <c r="G247" s="221" t="s">
        <v>1595</v>
      </c>
      <c r="H247" s="231">
        <v>40988</v>
      </c>
      <c r="I247" s="230" t="s">
        <v>20904</v>
      </c>
      <c r="J247" s="231">
        <v>41099</v>
      </c>
      <c r="K247" s="419" t="s">
        <v>20880</v>
      </c>
      <c r="L247" s="420">
        <v>697377539</v>
      </c>
      <c r="M247" s="225" t="s">
        <v>20880</v>
      </c>
      <c r="N247" s="223">
        <v>41116</v>
      </c>
      <c r="O247" s="223">
        <v>41127</v>
      </c>
      <c r="P247" s="223" t="s">
        <v>20905</v>
      </c>
      <c r="Q247" s="223">
        <v>41148</v>
      </c>
      <c r="R247" s="413" t="s">
        <v>20881</v>
      </c>
    </row>
    <row r="248" spans="1:18">
      <c r="A248" s="220">
        <v>3231</v>
      </c>
      <c r="B248" s="223">
        <v>41002</v>
      </c>
      <c r="C248" s="223">
        <v>41047</v>
      </c>
      <c r="D248" s="221" t="s">
        <v>270</v>
      </c>
      <c r="E248" s="221" t="s">
        <v>21065</v>
      </c>
      <c r="F248" s="230" t="s">
        <v>16682</v>
      </c>
      <c r="G248" s="221" t="s">
        <v>2350</v>
      </c>
      <c r="H248" s="231">
        <v>41011</v>
      </c>
      <c r="I248" s="230" t="s">
        <v>20904</v>
      </c>
      <c r="J248" s="231">
        <v>41099</v>
      </c>
      <c r="K248" s="419" t="s">
        <v>20880</v>
      </c>
      <c r="L248" s="420">
        <v>697556824</v>
      </c>
      <c r="M248" s="225" t="s">
        <v>20880</v>
      </c>
      <c r="N248" s="223">
        <v>41116</v>
      </c>
      <c r="O248" s="223">
        <v>41127</v>
      </c>
      <c r="P248" s="223" t="s">
        <v>20905</v>
      </c>
      <c r="Q248" s="223">
        <v>41148</v>
      </c>
      <c r="R248" s="413" t="s">
        <v>20881</v>
      </c>
    </row>
    <row r="249" spans="1:18">
      <c r="A249" s="220">
        <v>3232</v>
      </c>
      <c r="B249" s="223">
        <v>41002</v>
      </c>
      <c r="C249" s="223">
        <v>41063</v>
      </c>
      <c r="D249" s="221" t="s">
        <v>270</v>
      </c>
      <c r="E249" s="221" t="s">
        <v>21066</v>
      </c>
      <c r="F249" s="230" t="s">
        <v>16816</v>
      </c>
      <c r="G249" s="221" t="s">
        <v>2351</v>
      </c>
      <c r="H249" s="231">
        <v>41032</v>
      </c>
      <c r="I249" s="230" t="s">
        <v>20904</v>
      </c>
      <c r="J249" s="231">
        <v>41099</v>
      </c>
      <c r="K249" s="419" t="s">
        <v>20880</v>
      </c>
      <c r="L249" s="420">
        <v>697560163</v>
      </c>
      <c r="M249" s="225" t="s">
        <v>20880</v>
      </c>
      <c r="N249" s="223">
        <v>41116</v>
      </c>
      <c r="O249" s="223">
        <v>41127</v>
      </c>
      <c r="P249" s="223" t="s">
        <v>20905</v>
      </c>
      <c r="Q249" s="223">
        <v>41148</v>
      </c>
      <c r="R249" s="413" t="s">
        <v>20881</v>
      </c>
    </row>
    <row r="250" spans="1:18">
      <c r="A250" s="220">
        <v>3233</v>
      </c>
      <c r="B250" s="223">
        <v>41002</v>
      </c>
      <c r="C250" s="223">
        <v>41063</v>
      </c>
      <c r="D250" s="221" t="s">
        <v>270</v>
      </c>
      <c r="E250" s="221" t="s">
        <v>21067</v>
      </c>
      <c r="F250" s="230" t="s">
        <v>16694</v>
      </c>
      <c r="G250" s="221" t="s">
        <v>4913</v>
      </c>
      <c r="H250" s="231">
        <v>41016</v>
      </c>
      <c r="I250" s="230" t="s">
        <v>20904</v>
      </c>
      <c r="J250" s="231">
        <v>41099</v>
      </c>
      <c r="K250" s="419" t="s">
        <v>20880</v>
      </c>
      <c r="L250" s="420">
        <v>697557120</v>
      </c>
      <c r="M250" s="225" t="s">
        <v>20880</v>
      </c>
      <c r="N250" s="223">
        <v>41116</v>
      </c>
      <c r="O250" s="223">
        <v>41127</v>
      </c>
      <c r="P250" s="223" t="s">
        <v>20905</v>
      </c>
      <c r="Q250" s="223">
        <v>41148</v>
      </c>
      <c r="R250" s="413" t="s">
        <v>20881</v>
      </c>
    </row>
    <row r="251" spans="1:18">
      <c r="A251" s="220">
        <v>3235</v>
      </c>
      <c r="B251" s="223">
        <v>41002</v>
      </c>
      <c r="C251" s="223">
        <v>41063</v>
      </c>
      <c r="D251" s="221" t="s">
        <v>270</v>
      </c>
      <c r="E251" s="221" t="s">
        <v>21068</v>
      </c>
      <c r="F251" s="230" t="s">
        <v>16818</v>
      </c>
      <c r="G251" s="221" t="s">
        <v>2373</v>
      </c>
      <c r="H251" s="231">
        <v>41032</v>
      </c>
      <c r="I251" s="230" t="s">
        <v>20904</v>
      </c>
      <c r="J251" s="231">
        <v>41099</v>
      </c>
      <c r="K251" s="419" t="s">
        <v>20880</v>
      </c>
      <c r="L251" s="420">
        <v>697560180</v>
      </c>
      <c r="M251" s="225" t="s">
        <v>20880</v>
      </c>
      <c r="N251" s="223">
        <v>41116</v>
      </c>
      <c r="O251" s="223">
        <v>41127</v>
      </c>
      <c r="P251" s="223" t="s">
        <v>20905</v>
      </c>
      <c r="Q251" s="223">
        <v>41148</v>
      </c>
      <c r="R251" s="413" t="s">
        <v>20881</v>
      </c>
    </row>
    <row r="252" spans="1:18">
      <c r="A252" s="220">
        <v>3236</v>
      </c>
      <c r="B252" s="223">
        <v>41002</v>
      </c>
      <c r="C252" s="223">
        <v>41047</v>
      </c>
      <c r="D252" s="221" t="s">
        <v>270</v>
      </c>
      <c r="E252" s="221" t="s">
        <v>21069</v>
      </c>
      <c r="F252" s="230" t="s">
        <v>16680</v>
      </c>
      <c r="G252" s="221" t="s">
        <v>2362</v>
      </c>
      <c r="H252" s="231">
        <v>41012</v>
      </c>
      <c r="I252" s="230" t="s">
        <v>20904</v>
      </c>
      <c r="J252" s="231">
        <v>41099</v>
      </c>
      <c r="K252" s="419" t="s">
        <v>20880</v>
      </c>
      <c r="L252" s="420">
        <v>697556905</v>
      </c>
      <c r="M252" s="225" t="s">
        <v>20880</v>
      </c>
      <c r="N252" s="223">
        <v>41116</v>
      </c>
      <c r="O252" s="223">
        <v>41127</v>
      </c>
      <c r="P252" s="223" t="s">
        <v>20905</v>
      </c>
      <c r="Q252" s="223">
        <v>41148</v>
      </c>
      <c r="R252" s="413" t="s">
        <v>20881</v>
      </c>
    </row>
    <row r="253" spans="1:18">
      <c r="A253" s="220">
        <v>3237</v>
      </c>
      <c r="B253" s="223">
        <v>41002</v>
      </c>
      <c r="C253" s="223">
        <v>41063</v>
      </c>
      <c r="D253" s="221" t="s">
        <v>270</v>
      </c>
      <c r="E253" s="221" t="s">
        <v>21070</v>
      </c>
      <c r="F253" s="230" t="s">
        <v>16710</v>
      </c>
      <c r="G253" s="221" t="s">
        <v>2466</v>
      </c>
      <c r="H253" s="231">
        <v>41019</v>
      </c>
      <c r="I253" s="230" t="s">
        <v>20904</v>
      </c>
      <c r="J253" s="231">
        <v>41099</v>
      </c>
      <c r="K253" s="419" t="s">
        <v>20880</v>
      </c>
      <c r="L253" s="420">
        <v>697557332</v>
      </c>
      <c r="M253" s="225" t="s">
        <v>20880</v>
      </c>
      <c r="N253" s="223">
        <v>41116</v>
      </c>
      <c r="O253" s="223">
        <v>41127</v>
      </c>
      <c r="P253" s="223" t="s">
        <v>20905</v>
      </c>
      <c r="Q253" s="223">
        <v>41148</v>
      </c>
      <c r="R253" s="413" t="s">
        <v>20881</v>
      </c>
    </row>
    <row r="254" spans="1:18">
      <c r="A254" s="220">
        <v>3238</v>
      </c>
      <c r="B254" s="223">
        <v>41002</v>
      </c>
      <c r="C254" s="223">
        <v>41063</v>
      </c>
      <c r="D254" s="221" t="s">
        <v>270</v>
      </c>
      <c r="E254" s="221" t="s">
        <v>21071</v>
      </c>
      <c r="F254" s="230" t="s">
        <v>16712</v>
      </c>
      <c r="G254" s="221" t="s">
        <v>2518</v>
      </c>
      <c r="H254" s="231">
        <v>41019</v>
      </c>
      <c r="I254" s="230" t="s">
        <v>20904</v>
      </c>
      <c r="J254" s="231">
        <v>41099</v>
      </c>
      <c r="K254" s="419" t="s">
        <v>20880</v>
      </c>
      <c r="L254" s="420">
        <v>697557367</v>
      </c>
      <c r="M254" s="225" t="s">
        <v>20880</v>
      </c>
      <c r="N254" s="223">
        <v>41116</v>
      </c>
      <c r="O254" s="223">
        <v>41127</v>
      </c>
      <c r="P254" s="223" t="s">
        <v>20905</v>
      </c>
      <c r="Q254" s="223">
        <v>41148</v>
      </c>
      <c r="R254" s="413" t="s">
        <v>20881</v>
      </c>
    </row>
    <row r="255" spans="1:18">
      <c r="A255" s="220">
        <v>3240</v>
      </c>
      <c r="B255" s="223">
        <v>41002</v>
      </c>
      <c r="C255" s="223">
        <v>41063</v>
      </c>
      <c r="D255" s="221" t="s">
        <v>270</v>
      </c>
      <c r="E255" s="221" t="s">
        <v>21072</v>
      </c>
      <c r="F255" s="230" t="s">
        <v>16708</v>
      </c>
      <c r="G255" s="221" t="s">
        <v>2370</v>
      </c>
      <c r="H255" s="231">
        <v>41017</v>
      </c>
      <c r="I255" s="230" t="s">
        <v>20904</v>
      </c>
      <c r="J255" s="231">
        <v>41099</v>
      </c>
      <c r="K255" s="419" t="s">
        <v>20880</v>
      </c>
      <c r="L255" s="420">
        <v>697557286</v>
      </c>
      <c r="M255" s="225" t="s">
        <v>20880</v>
      </c>
      <c r="N255" s="223">
        <v>41116</v>
      </c>
      <c r="O255" s="223">
        <v>41127</v>
      </c>
      <c r="P255" s="223" t="s">
        <v>20905</v>
      </c>
      <c r="Q255" s="223">
        <v>41148</v>
      </c>
      <c r="R255" s="413" t="s">
        <v>20881</v>
      </c>
    </row>
    <row r="256" spans="1:18">
      <c r="A256" s="220">
        <v>3242</v>
      </c>
      <c r="B256" s="223">
        <v>41002</v>
      </c>
      <c r="C256" s="223">
        <v>41063</v>
      </c>
      <c r="D256" s="221" t="s">
        <v>270</v>
      </c>
      <c r="E256" s="221" t="s">
        <v>21073</v>
      </c>
      <c r="F256" s="230" t="s">
        <v>16692</v>
      </c>
      <c r="G256" s="221" t="s">
        <v>4914</v>
      </c>
      <c r="H256" s="231">
        <v>41015</v>
      </c>
      <c r="I256" s="230" t="s">
        <v>20904</v>
      </c>
      <c r="J256" s="231">
        <v>41099</v>
      </c>
      <c r="K256" s="419" t="s">
        <v>20880</v>
      </c>
      <c r="L256" s="420">
        <v>697556956</v>
      </c>
      <c r="M256" s="225" t="s">
        <v>20880</v>
      </c>
      <c r="N256" s="223">
        <v>41116</v>
      </c>
      <c r="O256" s="223">
        <v>41127</v>
      </c>
      <c r="P256" s="223" t="s">
        <v>20905</v>
      </c>
      <c r="Q256" s="223">
        <v>41148</v>
      </c>
      <c r="R256" s="413" t="s">
        <v>20881</v>
      </c>
    </row>
    <row r="257" spans="1:18">
      <c r="A257" s="220">
        <v>3243</v>
      </c>
      <c r="B257" s="223">
        <v>41002</v>
      </c>
      <c r="C257" s="223">
        <v>41063</v>
      </c>
      <c r="D257" s="221" t="s">
        <v>270</v>
      </c>
      <c r="E257" s="221" t="s">
        <v>21074</v>
      </c>
      <c r="F257" s="230" t="s">
        <v>16706</v>
      </c>
      <c r="G257" s="221" t="s">
        <v>2434</v>
      </c>
      <c r="H257" s="231">
        <v>41018</v>
      </c>
      <c r="I257" s="230" t="s">
        <v>20904</v>
      </c>
      <c r="J257" s="231">
        <v>41099</v>
      </c>
      <c r="K257" s="419" t="s">
        <v>20880</v>
      </c>
      <c r="L257" s="420">
        <v>697557308</v>
      </c>
      <c r="M257" s="225" t="s">
        <v>20880</v>
      </c>
      <c r="N257" s="223">
        <v>41116</v>
      </c>
      <c r="O257" s="223">
        <v>41127</v>
      </c>
      <c r="P257" s="223" t="s">
        <v>20905</v>
      </c>
      <c r="Q257" s="223">
        <v>41148</v>
      </c>
      <c r="R257" s="413" t="s">
        <v>20881</v>
      </c>
    </row>
    <row r="258" spans="1:18">
      <c r="A258" s="220">
        <v>3244</v>
      </c>
      <c r="B258" s="223">
        <v>41002</v>
      </c>
      <c r="C258" s="223">
        <v>41047</v>
      </c>
      <c r="D258" s="221" t="s">
        <v>270</v>
      </c>
      <c r="E258" s="221" t="s">
        <v>21075</v>
      </c>
      <c r="F258" s="230" t="s">
        <v>16678</v>
      </c>
      <c r="G258" s="221" t="s">
        <v>2364</v>
      </c>
      <c r="H258" s="231">
        <v>41012</v>
      </c>
      <c r="I258" s="230" t="s">
        <v>20904</v>
      </c>
      <c r="J258" s="231">
        <v>41099</v>
      </c>
      <c r="K258" s="419" t="s">
        <v>20880</v>
      </c>
      <c r="L258" s="420">
        <v>697556913</v>
      </c>
      <c r="M258" s="225" t="s">
        <v>20880</v>
      </c>
      <c r="N258" s="223">
        <v>41116</v>
      </c>
      <c r="O258" s="223">
        <v>41127</v>
      </c>
      <c r="P258" s="223" t="s">
        <v>20905</v>
      </c>
      <c r="Q258" s="223">
        <v>41148</v>
      </c>
      <c r="R258" s="413" t="s">
        <v>20881</v>
      </c>
    </row>
    <row r="259" spans="1:18">
      <c r="A259" s="220">
        <v>3245</v>
      </c>
      <c r="B259" s="223">
        <v>41002</v>
      </c>
      <c r="C259" s="223">
        <v>41063</v>
      </c>
      <c r="D259" s="221" t="s">
        <v>270</v>
      </c>
      <c r="E259" s="221" t="s">
        <v>21076</v>
      </c>
      <c r="F259" s="230" t="s">
        <v>16820</v>
      </c>
      <c r="G259" s="221" t="s">
        <v>2695</v>
      </c>
      <c r="H259" s="231">
        <v>41038</v>
      </c>
      <c r="I259" s="230" t="s">
        <v>20904</v>
      </c>
      <c r="J259" s="231">
        <v>41099</v>
      </c>
      <c r="K259" s="419" t="s">
        <v>20880</v>
      </c>
      <c r="L259" s="420">
        <v>697603113</v>
      </c>
      <c r="M259" s="225" t="s">
        <v>20880</v>
      </c>
      <c r="N259" s="223">
        <v>41116</v>
      </c>
      <c r="O259" s="223">
        <v>41127</v>
      </c>
      <c r="P259" s="223" t="s">
        <v>20905</v>
      </c>
      <c r="Q259" s="223">
        <v>41148</v>
      </c>
      <c r="R259" s="413" t="s">
        <v>20881</v>
      </c>
    </row>
    <row r="260" spans="1:18">
      <c r="A260" s="220">
        <v>3246</v>
      </c>
      <c r="B260" s="223">
        <v>41002</v>
      </c>
      <c r="C260" s="223">
        <v>41063</v>
      </c>
      <c r="D260" s="221" t="s">
        <v>270</v>
      </c>
      <c r="E260" s="221" t="s">
        <v>21077</v>
      </c>
      <c r="F260" s="230" t="s">
        <v>16696</v>
      </c>
      <c r="G260" s="221" t="s">
        <v>2371</v>
      </c>
      <c r="H260" s="231">
        <v>41016</v>
      </c>
      <c r="I260" s="230" t="s">
        <v>20904</v>
      </c>
      <c r="J260" s="231">
        <v>41099</v>
      </c>
      <c r="K260" s="419" t="s">
        <v>20880</v>
      </c>
      <c r="L260" s="420">
        <v>697557278</v>
      </c>
      <c r="M260" s="225" t="s">
        <v>20880</v>
      </c>
      <c r="N260" s="223">
        <v>41116</v>
      </c>
      <c r="O260" s="223">
        <v>41127</v>
      </c>
      <c r="P260" s="223" t="s">
        <v>20905</v>
      </c>
      <c r="Q260" s="223">
        <v>41148</v>
      </c>
      <c r="R260" s="413" t="s">
        <v>20881</v>
      </c>
    </row>
    <row r="261" spans="1:18">
      <c r="A261" s="220">
        <v>3247</v>
      </c>
      <c r="B261" s="223">
        <v>41002</v>
      </c>
      <c r="C261" s="223">
        <v>41063</v>
      </c>
      <c r="D261" s="221" t="s">
        <v>270</v>
      </c>
      <c r="E261" s="221" t="s">
        <v>21078</v>
      </c>
      <c r="F261" s="230" t="s">
        <v>16717</v>
      </c>
      <c r="G261" s="221" t="s">
        <v>2566</v>
      </c>
      <c r="H261" s="231">
        <v>41023</v>
      </c>
      <c r="I261" s="230" t="s">
        <v>20904</v>
      </c>
      <c r="J261" s="231">
        <v>41099</v>
      </c>
      <c r="K261" s="419" t="s">
        <v>20880</v>
      </c>
      <c r="L261" s="420">
        <v>697557464</v>
      </c>
      <c r="M261" s="225" t="s">
        <v>20880</v>
      </c>
      <c r="N261" s="223">
        <v>41116</v>
      </c>
      <c r="O261" s="223">
        <v>41127</v>
      </c>
      <c r="P261" s="223" t="s">
        <v>20905</v>
      </c>
      <c r="Q261" s="223">
        <v>41148</v>
      </c>
      <c r="R261" s="413" t="s">
        <v>20881</v>
      </c>
    </row>
    <row r="262" spans="1:18">
      <c r="A262" s="220">
        <v>3248</v>
      </c>
      <c r="B262" s="223">
        <v>41002</v>
      </c>
      <c r="C262" s="223">
        <v>41063</v>
      </c>
      <c r="D262" s="221" t="s">
        <v>270</v>
      </c>
      <c r="E262" s="221" t="s">
        <v>21079</v>
      </c>
      <c r="F262" s="230" t="s">
        <v>16719</v>
      </c>
      <c r="G262" s="221" t="s">
        <v>2437</v>
      </c>
      <c r="H262" s="231">
        <v>41023</v>
      </c>
      <c r="I262" s="230" t="s">
        <v>20904</v>
      </c>
      <c r="J262" s="231">
        <v>41099</v>
      </c>
      <c r="K262" s="419" t="s">
        <v>20880</v>
      </c>
      <c r="L262" s="420">
        <v>697557480</v>
      </c>
      <c r="M262" s="225" t="s">
        <v>20880</v>
      </c>
      <c r="N262" s="223">
        <v>41116</v>
      </c>
      <c r="O262" s="223">
        <v>41127</v>
      </c>
      <c r="P262" s="223" t="s">
        <v>20905</v>
      </c>
      <c r="Q262" s="223">
        <v>41148</v>
      </c>
      <c r="R262" s="413" t="s">
        <v>20881</v>
      </c>
    </row>
    <row r="263" spans="1:18">
      <c r="A263" s="220">
        <v>3249</v>
      </c>
      <c r="B263" s="223">
        <v>41002</v>
      </c>
      <c r="C263" s="223">
        <v>41063</v>
      </c>
      <c r="D263" s="221" t="s">
        <v>270</v>
      </c>
      <c r="E263" s="221" t="s">
        <v>21080</v>
      </c>
      <c r="F263" s="230" t="s">
        <v>16721</v>
      </c>
      <c r="G263" s="221" t="s">
        <v>2469</v>
      </c>
      <c r="H263" s="231">
        <v>41023</v>
      </c>
      <c r="I263" s="230" t="s">
        <v>20904</v>
      </c>
      <c r="J263" s="231">
        <v>41099</v>
      </c>
      <c r="K263" s="419" t="s">
        <v>20880</v>
      </c>
      <c r="L263" s="420">
        <v>697557499</v>
      </c>
      <c r="M263" s="225" t="s">
        <v>20880</v>
      </c>
      <c r="N263" s="223">
        <v>41116</v>
      </c>
      <c r="O263" s="223">
        <v>41127</v>
      </c>
      <c r="P263" s="223" t="s">
        <v>20905</v>
      </c>
      <c r="Q263" s="223">
        <v>41148</v>
      </c>
      <c r="R263" s="413" t="s">
        <v>20881</v>
      </c>
    </row>
    <row r="264" spans="1:18">
      <c r="A264" s="220">
        <v>3252</v>
      </c>
      <c r="B264" s="223">
        <v>41002</v>
      </c>
      <c r="C264" s="223">
        <v>41047</v>
      </c>
      <c r="D264" s="221" t="s">
        <v>270</v>
      </c>
      <c r="E264" s="221" t="s">
        <v>21081</v>
      </c>
      <c r="F264" s="230" t="s">
        <v>16684</v>
      </c>
      <c r="G264" s="221" t="s">
        <v>2366</v>
      </c>
      <c r="H264" s="231">
        <v>41012</v>
      </c>
      <c r="I264" s="230" t="s">
        <v>20904</v>
      </c>
      <c r="J264" s="231">
        <v>41099</v>
      </c>
      <c r="K264" s="419" t="s">
        <v>20880</v>
      </c>
      <c r="L264" s="420">
        <v>697556921</v>
      </c>
      <c r="M264" s="225" t="s">
        <v>20880</v>
      </c>
      <c r="N264" s="223">
        <v>41116</v>
      </c>
      <c r="O264" s="223">
        <v>41127</v>
      </c>
      <c r="P264" s="223" t="s">
        <v>20905</v>
      </c>
      <c r="Q264" s="223">
        <v>41148</v>
      </c>
      <c r="R264" s="413" t="s">
        <v>20881</v>
      </c>
    </row>
    <row r="265" spans="1:18">
      <c r="A265" s="220">
        <v>3254</v>
      </c>
      <c r="B265" s="223">
        <v>41002</v>
      </c>
      <c r="C265" s="223">
        <v>41063</v>
      </c>
      <c r="D265" s="221" t="s">
        <v>270</v>
      </c>
      <c r="E265" s="221" t="s">
        <v>21082</v>
      </c>
      <c r="F265" s="230" t="s">
        <v>16733</v>
      </c>
      <c r="G265" s="221" t="s">
        <v>2470</v>
      </c>
      <c r="H265" s="231">
        <v>41025</v>
      </c>
      <c r="I265" s="230" t="s">
        <v>20904</v>
      </c>
      <c r="J265" s="231">
        <v>41099</v>
      </c>
      <c r="K265" s="419" t="s">
        <v>20880</v>
      </c>
      <c r="L265" s="420">
        <v>697557529</v>
      </c>
      <c r="M265" s="225" t="s">
        <v>20880</v>
      </c>
      <c r="N265" s="223">
        <v>41116</v>
      </c>
      <c r="O265" s="223">
        <v>41127</v>
      </c>
      <c r="P265" s="223" t="s">
        <v>20905</v>
      </c>
      <c r="Q265" s="223">
        <v>41148</v>
      </c>
      <c r="R265" s="413" t="s">
        <v>20881</v>
      </c>
    </row>
    <row r="266" spans="1:18">
      <c r="A266" s="220">
        <v>3255</v>
      </c>
      <c r="B266" s="223">
        <v>41002</v>
      </c>
      <c r="C266" s="223">
        <v>41063</v>
      </c>
      <c r="D266" s="221" t="s">
        <v>270</v>
      </c>
      <c r="E266" s="221" t="s">
        <v>21083</v>
      </c>
      <c r="F266" s="230" t="s">
        <v>16723</v>
      </c>
      <c r="G266" s="221" t="s">
        <v>2372</v>
      </c>
      <c r="H266" s="231">
        <v>41023</v>
      </c>
      <c r="I266" s="230" t="s">
        <v>20904</v>
      </c>
      <c r="J266" s="231">
        <v>41099</v>
      </c>
      <c r="K266" s="419" t="s">
        <v>20880</v>
      </c>
      <c r="L266" s="420">
        <v>697557502</v>
      </c>
      <c r="M266" s="225" t="s">
        <v>20880</v>
      </c>
      <c r="N266" s="223">
        <v>41116</v>
      </c>
      <c r="O266" s="223">
        <v>41127</v>
      </c>
      <c r="P266" s="223" t="s">
        <v>20905</v>
      </c>
      <c r="Q266" s="223">
        <v>41148</v>
      </c>
      <c r="R266" s="413" t="s">
        <v>20881</v>
      </c>
    </row>
    <row r="267" spans="1:18">
      <c r="A267" s="220">
        <v>2990</v>
      </c>
      <c r="B267" s="223">
        <v>40948</v>
      </c>
      <c r="C267" s="223">
        <v>41008</v>
      </c>
      <c r="D267" s="221" t="s">
        <v>731</v>
      </c>
      <c r="E267" s="221" t="s">
        <v>21084</v>
      </c>
      <c r="F267" s="230" t="s">
        <v>16504</v>
      </c>
      <c r="G267" s="221" t="s">
        <v>1192</v>
      </c>
      <c r="H267" s="231">
        <v>40966</v>
      </c>
      <c r="I267" s="230" t="s">
        <v>20904</v>
      </c>
      <c r="J267" s="231">
        <v>41099</v>
      </c>
      <c r="K267" s="419" t="s">
        <v>20880</v>
      </c>
      <c r="L267" s="420">
        <v>697554295</v>
      </c>
      <c r="M267" s="225" t="s">
        <v>20880</v>
      </c>
      <c r="N267" s="223">
        <v>41116</v>
      </c>
      <c r="O267" s="223">
        <v>41127</v>
      </c>
      <c r="P267" s="223" t="s">
        <v>20905</v>
      </c>
      <c r="Q267" s="223">
        <v>41148</v>
      </c>
      <c r="R267" s="413" t="s">
        <v>20881</v>
      </c>
    </row>
    <row r="268" spans="1:18">
      <c r="A268" s="220">
        <v>3377</v>
      </c>
      <c r="B268" s="223">
        <v>41024</v>
      </c>
      <c r="C268" s="223">
        <v>41084</v>
      </c>
      <c r="D268" s="221" t="s">
        <v>1626</v>
      </c>
      <c r="E268" s="221" t="s">
        <v>21085</v>
      </c>
      <c r="F268" s="230" t="s">
        <v>16822</v>
      </c>
      <c r="G268" s="221" t="s">
        <v>3192</v>
      </c>
      <c r="H268" s="231">
        <v>41058</v>
      </c>
      <c r="I268" s="230" t="s">
        <v>20904</v>
      </c>
      <c r="J268" s="231">
        <v>41099</v>
      </c>
      <c r="K268" s="419" t="s">
        <v>20880</v>
      </c>
      <c r="L268" s="420">
        <v>697561038</v>
      </c>
      <c r="M268" s="225" t="s">
        <v>20880</v>
      </c>
      <c r="N268" s="223">
        <v>41116</v>
      </c>
      <c r="O268" s="223">
        <v>41127</v>
      </c>
      <c r="P268" s="223" t="s">
        <v>20905</v>
      </c>
      <c r="Q268" s="223">
        <v>41148</v>
      </c>
      <c r="R268" s="413" t="s">
        <v>20881</v>
      </c>
    </row>
    <row r="269" spans="1:18">
      <c r="A269" s="220">
        <v>3138</v>
      </c>
      <c r="B269" s="223">
        <v>40956</v>
      </c>
      <c r="C269" s="223">
        <v>41016</v>
      </c>
      <c r="D269" s="221" t="s">
        <v>16659</v>
      </c>
      <c r="E269" s="221" t="s">
        <v>21086</v>
      </c>
      <c r="F269" s="230" t="s">
        <v>16660</v>
      </c>
      <c r="G269" s="221" t="s">
        <v>2152</v>
      </c>
      <c r="H269" s="231">
        <v>41002</v>
      </c>
      <c r="I269" s="230" t="s">
        <v>20904</v>
      </c>
      <c r="J269" s="231">
        <v>41099</v>
      </c>
      <c r="K269" s="419" t="s">
        <v>20880</v>
      </c>
      <c r="L269" s="420">
        <v>697554724</v>
      </c>
      <c r="M269" s="225" t="s">
        <v>20880</v>
      </c>
      <c r="N269" s="223">
        <v>41116</v>
      </c>
      <c r="O269" s="223">
        <v>41127</v>
      </c>
      <c r="P269" s="223" t="s">
        <v>20905</v>
      </c>
      <c r="Q269" s="223">
        <v>41148</v>
      </c>
      <c r="R269" s="413" t="s">
        <v>20881</v>
      </c>
    </row>
    <row r="270" spans="1:18">
      <c r="A270" s="220">
        <v>2989</v>
      </c>
      <c r="B270" s="223">
        <v>40948</v>
      </c>
      <c r="C270" s="223">
        <v>41008</v>
      </c>
      <c r="D270" s="221" t="s">
        <v>729</v>
      </c>
      <c r="E270" s="221" t="s">
        <v>21087</v>
      </c>
      <c r="F270" s="230" t="s">
        <v>16567</v>
      </c>
      <c r="G270" s="221" t="s">
        <v>1273</v>
      </c>
      <c r="H270" s="231">
        <v>40975</v>
      </c>
      <c r="I270" s="230" t="s">
        <v>20904</v>
      </c>
      <c r="J270" s="231">
        <v>41099</v>
      </c>
      <c r="K270" s="419" t="s">
        <v>20880</v>
      </c>
      <c r="L270" s="420">
        <v>697377563</v>
      </c>
      <c r="M270" s="225" t="s">
        <v>20880</v>
      </c>
      <c r="N270" s="223">
        <v>41116</v>
      </c>
      <c r="O270" s="223">
        <v>41127</v>
      </c>
      <c r="P270" s="223" t="s">
        <v>20905</v>
      </c>
      <c r="Q270" s="223">
        <v>41148</v>
      </c>
      <c r="R270" s="413" t="s">
        <v>20881</v>
      </c>
    </row>
    <row r="271" spans="1:18">
      <c r="A271" s="220">
        <v>3271</v>
      </c>
      <c r="B271" s="223">
        <v>41003</v>
      </c>
      <c r="C271" s="223">
        <v>41064</v>
      </c>
      <c r="D271" s="221" t="s">
        <v>16701</v>
      </c>
      <c r="E271" s="221" t="s">
        <v>21088</v>
      </c>
      <c r="F271" s="230" t="s">
        <v>16702</v>
      </c>
      <c r="G271" s="221" t="s">
        <v>2471</v>
      </c>
      <c r="H271" s="231">
        <v>41018</v>
      </c>
      <c r="I271" s="230" t="s">
        <v>20904</v>
      </c>
      <c r="J271" s="231">
        <v>41099</v>
      </c>
      <c r="K271" s="419" t="s">
        <v>20880</v>
      </c>
      <c r="L271" s="420">
        <v>697595846</v>
      </c>
      <c r="M271" s="225" t="s">
        <v>20880</v>
      </c>
      <c r="N271" s="223">
        <v>41116</v>
      </c>
      <c r="O271" s="223">
        <v>41127</v>
      </c>
      <c r="P271" s="223" t="s">
        <v>20905</v>
      </c>
      <c r="Q271" s="223">
        <v>41148</v>
      </c>
      <c r="R271" s="413" t="s">
        <v>20881</v>
      </c>
    </row>
    <row r="272" spans="1:18">
      <c r="A272" s="220">
        <v>3272</v>
      </c>
      <c r="B272" s="223">
        <v>41003</v>
      </c>
      <c r="C272" s="223">
        <v>41064</v>
      </c>
      <c r="D272" s="221" t="s">
        <v>16701</v>
      </c>
      <c r="E272" s="221" t="s">
        <v>21089</v>
      </c>
      <c r="F272" s="230" t="s">
        <v>16704</v>
      </c>
      <c r="G272" s="221" t="s">
        <v>2376</v>
      </c>
      <c r="H272" s="231">
        <v>41017</v>
      </c>
      <c r="I272" s="230" t="s">
        <v>20904</v>
      </c>
      <c r="J272" s="231">
        <v>41099</v>
      </c>
      <c r="K272" s="419" t="s">
        <v>20880</v>
      </c>
      <c r="L272" s="420">
        <v>697557294</v>
      </c>
      <c r="M272" s="225" t="s">
        <v>20880</v>
      </c>
      <c r="N272" s="223">
        <v>41116</v>
      </c>
      <c r="O272" s="223">
        <v>41127</v>
      </c>
      <c r="P272" s="223" t="s">
        <v>20905</v>
      </c>
      <c r="Q272" s="223">
        <v>41148</v>
      </c>
      <c r="R272" s="413" t="s">
        <v>20881</v>
      </c>
    </row>
    <row r="273" spans="1:18">
      <c r="A273" s="220">
        <v>3591</v>
      </c>
      <c r="B273" s="223">
        <v>41058</v>
      </c>
      <c r="C273" s="223">
        <f>B273+60</f>
        <v>41118</v>
      </c>
      <c r="D273" s="221" t="s">
        <v>3296</v>
      </c>
      <c r="E273" s="221" t="s">
        <v>21090</v>
      </c>
      <c r="F273" s="230">
        <v>3591</v>
      </c>
      <c r="G273" s="221" t="s">
        <v>3936</v>
      </c>
      <c r="H273" s="231">
        <v>41087</v>
      </c>
      <c r="I273" s="230" t="s">
        <v>20904</v>
      </c>
      <c r="J273" s="231">
        <v>41099</v>
      </c>
      <c r="K273" s="421" t="s">
        <v>20880</v>
      </c>
      <c r="L273" s="420">
        <v>697603326</v>
      </c>
      <c r="M273" s="225" t="s">
        <v>20880</v>
      </c>
      <c r="N273" s="223">
        <v>41116</v>
      </c>
      <c r="O273" s="223">
        <v>41127</v>
      </c>
      <c r="P273" s="223" t="s">
        <v>20905</v>
      </c>
      <c r="Q273" s="223">
        <v>41148</v>
      </c>
      <c r="R273" s="413" t="s">
        <v>20881</v>
      </c>
    </row>
    <row r="274" spans="1:18">
      <c r="A274" s="220">
        <v>2994</v>
      </c>
      <c r="B274" s="223">
        <v>40948</v>
      </c>
      <c r="C274" s="223">
        <v>41008</v>
      </c>
      <c r="D274" s="221" t="s">
        <v>739</v>
      </c>
      <c r="E274" s="221" t="s">
        <v>21091</v>
      </c>
      <c r="F274" s="230" t="s">
        <v>16603</v>
      </c>
      <c r="G274" s="221" t="s">
        <v>1979</v>
      </c>
      <c r="H274" s="231">
        <v>40988</v>
      </c>
      <c r="I274" s="230" t="s">
        <v>20904</v>
      </c>
      <c r="J274" s="231">
        <v>41099</v>
      </c>
      <c r="K274" s="419" t="s">
        <v>20880</v>
      </c>
      <c r="L274" s="420">
        <v>697397483</v>
      </c>
      <c r="M274" s="225" t="s">
        <v>20880</v>
      </c>
      <c r="N274" s="223">
        <v>41116</v>
      </c>
      <c r="O274" s="223">
        <v>41127</v>
      </c>
      <c r="P274" s="223" t="s">
        <v>20905</v>
      </c>
      <c r="Q274" s="223">
        <v>41148</v>
      </c>
      <c r="R274" s="413" t="s">
        <v>20881</v>
      </c>
    </row>
    <row r="275" spans="1:18">
      <c r="A275" s="220">
        <v>3095</v>
      </c>
      <c r="B275" s="223">
        <v>40956</v>
      </c>
      <c r="C275" s="223">
        <v>41016</v>
      </c>
      <c r="D275" s="221" t="s">
        <v>16556</v>
      </c>
      <c r="E275" s="221" t="s">
        <v>21092</v>
      </c>
      <c r="F275" s="230" t="s">
        <v>16557</v>
      </c>
      <c r="G275" s="221" t="s">
        <v>1268</v>
      </c>
      <c r="H275" s="231">
        <v>40974</v>
      </c>
      <c r="I275" s="230" t="s">
        <v>20904</v>
      </c>
      <c r="J275" s="231">
        <v>41099</v>
      </c>
      <c r="K275" s="419" t="s">
        <v>20880</v>
      </c>
      <c r="L275" s="420">
        <v>697377598</v>
      </c>
      <c r="M275" s="225" t="s">
        <v>20880</v>
      </c>
      <c r="N275" s="223">
        <v>41116</v>
      </c>
      <c r="O275" s="223">
        <v>41127</v>
      </c>
      <c r="P275" s="223" t="s">
        <v>20905</v>
      </c>
      <c r="Q275" s="223">
        <v>41148</v>
      </c>
      <c r="R275" s="413" t="s">
        <v>20881</v>
      </c>
    </row>
    <row r="276" spans="1:18">
      <c r="A276" s="220">
        <v>2575</v>
      </c>
      <c r="B276" s="223">
        <v>40857</v>
      </c>
      <c r="C276" s="223">
        <v>40928</v>
      </c>
      <c r="D276" s="221" t="s">
        <v>331</v>
      </c>
      <c r="E276" s="221" t="s">
        <v>21093</v>
      </c>
      <c r="F276" s="230" t="s">
        <v>16433</v>
      </c>
      <c r="G276" s="221" t="s">
        <v>389</v>
      </c>
      <c r="H276" s="231">
        <v>40932</v>
      </c>
      <c r="I276" s="230" t="s">
        <v>20904</v>
      </c>
      <c r="J276" s="231">
        <v>41099</v>
      </c>
      <c r="K276" s="419" t="s">
        <v>20880</v>
      </c>
      <c r="L276" s="420">
        <v>696597730</v>
      </c>
      <c r="M276" s="225" t="s">
        <v>20880</v>
      </c>
      <c r="N276" s="223">
        <v>41116</v>
      </c>
      <c r="O276" s="223">
        <v>41127</v>
      </c>
      <c r="P276" s="223" t="s">
        <v>20905</v>
      </c>
      <c r="Q276" s="223">
        <v>41148</v>
      </c>
      <c r="R276" s="413" t="s">
        <v>20881</v>
      </c>
    </row>
    <row r="277" spans="1:18">
      <c r="A277" s="220">
        <v>3009</v>
      </c>
      <c r="B277" s="223">
        <v>40949</v>
      </c>
      <c r="C277" s="223">
        <v>41009</v>
      </c>
      <c r="D277" s="221" t="s">
        <v>809</v>
      </c>
      <c r="E277" s="221" t="s">
        <v>21094</v>
      </c>
      <c r="F277" s="230" t="s">
        <v>16601</v>
      </c>
      <c r="G277" s="221" t="s">
        <v>1981</v>
      </c>
      <c r="H277" s="231">
        <v>40988</v>
      </c>
      <c r="I277" s="230" t="s">
        <v>20904</v>
      </c>
      <c r="J277" s="231">
        <v>41099</v>
      </c>
      <c r="K277" s="419" t="s">
        <v>20880</v>
      </c>
      <c r="L277" s="420">
        <v>697397513</v>
      </c>
      <c r="M277" s="225" t="s">
        <v>20880</v>
      </c>
      <c r="N277" s="223">
        <v>41116</v>
      </c>
      <c r="O277" s="223">
        <v>41127</v>
      </c>
      <c r="P277" s="223" t="s">
        <v>20905</v>
      </c>
      <c r="Q277" s="223">
        <v>41148</v>
      </c>
      <c r="R277" s="413" t="s">
        <v>20881</v>
      </c>
    </row>
    <row r="278" spans="1:18">
      <c r="A278" s="220">
        <v>3001</v>
      </c>
      <c r="B278" s="223">
        <v>40949</v>
      </c>
      <c r="C278" s="223">
        <v>41009</v>
      </c>
      <c r="D278" s="221" t="s">
        <v>801</v>
      </c>
      <c r="E278" s="221" t="s">
        <v>21095</v>
      </c>
      <c r="F278" s="230" t="s">
        <v>16582</v>
      </c>
      <c r="G278" s="221" t="s">
        <v>1685</v>
      </c>
      <c r="H278" s="231">
        <v>40982</v>
      </c>
      <c r="I278" s="230" t="s">
        <v>20904</v>
      </c>
      <c r="J278" s="231">
        <v>41099</v>
      </c>
      <c r="K278" s="419" t="s">
        <v>20880</v>
      </c>
      <c r="L278" s="420">
        <v>697377628</v>
      </c>
      <c r="M278" s="225" t="s">
        <v>20880</v>
      </c>
      <c r="N278" s="223">
        <v>41116</v>
      </c>
      <c r="O278" s="223">
        <v>41127</v>
      </c>
      <c r="P278" s="223" t="s">
        <v>20905</v>
      </c>
      <c r="Q278" s="223">
        <v>41148</v>
      </c>
      <c r="R278" s="413" t="s">
        <v>20881</v>
      </c>
    </row>
    <row r="279" spans="1:18">
      <c r="A279" s="220">
        <v>3156</v>
      </c>
      <c r="B279" s="223">
        <v>40966</v>
      </c>
      <c r="C279" s="223">
        <v>41026</v>
      </c>
      <c r="D279" s="221" t="s">
        <v>16587</v>
      </c>
      <c r="E279" s="221" t="s">
        <v>21096</v>
      </c>
      <c r="F279" s="230" t="s">
        <v>16588</v>
      </c>
      <c r="G279" s="221" t="s">
        <v>1953</v>
      </c>
      <c r="H279" s="231">
        <v>40982</v>
      </c>
      <c r="I279" s="230" t="s">
        <v>20904</v>
      </c>
      <c r="J279" s="231">
        <v>41099</v>
      </c>
      <c r="K279" s="419" t="s">
        <v>20880</v>
      </c>
      <c r="L279" s="420">
        <v>697377652</v>
      </c>
      <c r="M279" s="225" t="s">
        <v>20880</v>
      </c>
      <c r="N279" s="223">
        <v>41116</v>
      </c>
      <c r="O279" s="223">
        <v>41127</v>
      </c>
      <c r="P279" s="223" t="s">
        <v>20905</v>
      </c>
      <c r="Q279" s="223">
        <v>41148</v>
      </c>
      <c r="R279" s="413" t="s">
        <v>20881</v>
      </c>
    </row>
    <row r="280" spans="1:18">
      <c r="A280" s="220">
        <v>3000</v>
      </c>
      <c r="B280" s="223">
        <v>40949</v>
      </c>
      <c r="C280" s="223">
        <v>41009</v>
      </c>
      <c r="D280" s="221" t="s">
        <v>799</v>
      </c>
      <c r="E280" s="221" t="s">
        <v>21097</v>
      </c>
      <c r="F280" s="230" t="s">
        <v>16528</v>
      </c>
      <c r="G280" s="221" t="s">
        <v>1253</v>
      </c>
      <c r="H280" s="231">
        <v>40970</v>
      </c>
      <c r="I280" s="230" t="s">
        <v>20904</v>
      </c>
      <c r="J280" s="231">
        <v>41099</v>
      </c>
      <c r="K280" s="419" t="s">
        <v>20880</v>
      </c>
      <c r="L280" s="420">
        <v>697377660</v>
      </c>
      <c r="M280" s="225" t="s">
        <v>20880</v>
      </c>
      <c r="N280" s="223">
        <v>41116</v>
      </c>
      <c r="O280" s="223">
        <v>41127</v>
      </c>
      <c r="P280" s="223" t="s">
        <v>20905</v>
      </c>
      <c r="Q280" s="223">
        <v>41148</v>
      </c>
      <c r="R280" s="413" t="s">
        <v>20881</v>
      </c>
    </row>
    <row r="281" spans="1:18">
      <c r="A281" s="422">
        <v>3451</v>
      </c>
      <c r="B281" s="423">
        <v>41037</v>
      </c>
      <c r="C281" s="423">
        <f t="shared" ref="C281:C344" si="0">B281+60</f>
        <v>41097</v>
      </c>
      <c r="D281" s="424" t="s">
        <v>2916</v>
      </c>
      <c r="E281" s="424" t="s">
        <v>21098</v>
      </c>
      <c r="F281" s="425" t="s">
        <v>16930</v>
      </c>
      <c r="G281" s="426" t="s">
        <v>2923</v>
      </c>
      <c r="H281" s="423">
        <v>41092</v>
      </c>
      <c r="I281" s="222" t="s">
        <v>21099</v>
      </c>
      <c r="J281" s="223">
        <v>41131</v>
      </c>
      <c r="K281" s="427" t="s">
        <v>20880</v>
      </c>
      <c r="L281" s="415">
        <v>697621413</v>
      </c>
      <c r="M281" s="225" t="s">
        <v>20880</v>
      </c>
      <c r="N281" s="223">
        <v>41155</v>
      </c>
      <c r="O281" s="223">
        <v>41169</v>
      </c>
      <c r="P281" s="223" t="s">
        <v>21100</v>
      </c>
      <c r="Q281" s="223">
        <v>41204</v>
      </c>
      <c r="R281" s="428" t="s">
        <v>20881</v>
      </c>
    </row>
    <row r="282" spans="1:18">
      <c r="A282" s="422">
        <v>3598</v>
      </c>
      <c r="B282" s="423">
        <v>41057</v>
      </c>
      <c r="C282" s="423">
        <f t="shared" si="0"/>
        <v>41117</v>
      </c>
      <c r="D282" s="424" t="s">
        <v>3258</v>
      </c>
      <c r="E282" s="424" t="s">
        <v>21101</v>
      </c>
      <c r="F282" s="425" t="s">
        <v>16955</v>
      </c>
      <c r="G282" s="426" t="s">
        <v>4632</v>
      </c>
      <c r="H282" s="423">
        <v>41093</v>
      </c>
      <c r="I282" s="222" t="s">
        <v>21099</v>
      </c>
      <c r="J282" s="223">
        <v>41131</v>
      </c>
      <c r="K282" s="427" t="s">
        <v>20880</v>
      </c>
      <c r="L282" s="415">
        <v>697621448</v>
      </c>
      <c r="M282" s="225" t="s">
        <v>20880</v>
      </c>
      <c r="N282" s="223">
        <v>41155</v>
      </c>
      <c r="O282" s="223">
        <v>41169</v>
      </c>
      <c r="P282" s="223" t="s">
        <v>21100</v>
      </c>
      <c r="Q282" s="223">
        <v>41204</v>
      </c>
      <c r="R282" s="428" t="s">
        <v>20881</v>
      </c>
    </row>
    <row r="283" spans="1:18">
      <c r="A283" s="422">
        <v>3604</v>
      </c>
      <c r="B283" s="423">
        <v>41057</v>
      </c>
      <c r="C283" s="423">
        <f t="shared" si="0"/>
        <v>41117</v>
      </c>
      <c r="D283" s="424" t="s">
        <v>3274</v>
      </c>
      <c r="E283" s="424" t="s">
        <v>21102</v>
      </c>
      <c r="F283" s="425" t="s">
        <v>16960</v>
      </c>
      <c r="G283" s="426" t="s">
        <v>4155</v>
      </c>
      <c r="H283" s="423">
        <v>41093</v>
      </c>
      <c r="I283" s="222" t="s">
        <v>21099</v>
      </c>
      <c r="J283" s="223">
        <v>41131</v>
      </c>
      <c r="K283" s="427" t="s">
        <v>20880</v>
      </c>
      <c r="L283" s="415">
        <v>697621677</v>
      </c>
      <c r="M283" s="225" t="s">
        <v>20880</v>
      </c>
      <c r="N283" s="223">
        <v>41155</v>
      </c>
      <c r="O283" s="223">
        <v>41169</v>
      </c>
      <c r="P283" s="223" t="s">
        <v>21100</v>
      </c>
      <c r="Q283" s="223">
        <v>41204</v>
      </c>
      <c r="R283" s="428" t="s">
        <v>20881</v>
      </c>
    </row>
    <row r="284" spans="1:18">
      <c r="A284" s="422">
        <v>3589</v>
      </c>
      <c r="B284" s="423">
        <v>41058</v>
      </c>
      <c r="C284" s="423">
        <f t="shared" si="0"/>
        <v>41118</v>
      </c>
      <c r="D284" s="424" t="s">
        <v>3299</v>
      </c>
      <c r="E284" s="424" t="s">
        <v>21103</v>
      </c>
      <c r="F284" s="425" t="s">
        <v>16948</v>
      </c>
      <c r="G284" s="426" t="s">
        <v>4156</v>
      </c>
      <c r="H284" s="423">
        <v>41092</v>
      </c>
      <c r="I284" s="222" t="s">
        <v>21099</v>
      </c>
      <c r="J284" s="223">
        <v>41131</v>
      </c>
      <c r="K284" s="427" t="s">
        <v>20880</v>
      </c>
      <c r="L284" s="415">
        <v>697621693</v>
      </c>
      <c r="M284" s="225" t="s">
        <v>20880</v>
      </c>
      <c r="N284" s="223">
        <v>41155</v>
      </c>
      <c r="O284" s="223">
        <v>41169</v>
      </c>
      <c r="P284" s="223" t="s">
        <v>21100</v>
      </c>
      <c r="Q284" s="223">
        <v>41204</v>
      </c>
      <c r="R284" s="428" t="s">
        <v>20881</v>
      </c>
    </row>
    <row r="285" spans="1:18">
      <c r="A285" s="422">
        <v>3032</v>
      </c>
      <c r="B285" s="423">
        <v>40949</v>
      </c>
      <c r="C285" s="423">
        <f t="shared" si="0"/>
        <v>41009</v>
      </c>
      <c r="D285" s="424" t="s">
        <v>833</v>
      </c>
      <c r="E285" s="424" t="s">
        <v>21104</v>
      </c>
      <c r="F285" s="425" t="s">
        <v>16952</v>
      </c>
      <c r="G285" s="426" t="s">
        <v>4329</v>
      </c>
      <c r="H285" s="423">
        <v>41094</v>
      </c>
      <c r="I285" s="222" t="s">
        <v>21099</v>
      </c>
      <c r="J285" s="223">
        <v>41131</v>
      </c>
      <c r="K285" s="427" t="s">
        <v>20880</v>
      </c>
      <c r="L285" s="415">
        <v>697625087</v>
      </c>
      <c r="M285" s="225" t="s">
        <v>20880</v>
      </c>
      <c r="N285" s="223">
        <v>41155</v>
      </c>
      <c r="O285" s="223">
        <v>41169</v>
      </c>
      <c r="P285" s="223" t="s">
        <v>21100</v>
      </c>
      <c r="Q285" s="223">
        <v>41204</v>
      </c>
      <c r="R285" s="428" t="s">
        <v>20881</v>
      </c>
    </row>
    <row r="286" spans="1:18">
      <c r="A286" s="422">
        <v>3071</v>
      </c>
      <c r="B286" s="423">
        <v>40953</v>
      </c>
      <c r="C286" s="423">
        <f t="shared" si="0"/>
        <v>41013</v>
      </c>
      <c r="D286" s="424" t="s">
        <v>1032</v>
      </c>
      <c r="E286" s="424" t="s">
        <v>21105</v>
      </c>
      <c r="F286" s="425" t="s">
        <v>16926</v>
      </c>
      <c r="G286" s="426" t="s">
        <v>4152</v>
      </c>
      <c r="H286" s="423">
        <v>41094</v>
      </c>
      <c r="I286" s="222" t="s">
        <v>21099</v>
      </c>
      <c r="J286" s="223">
        <v>41131</v>
      </c>
      <c r="K286" s="427" t="s">
        <v>20880</v>
      </c>
      <c r="L286" s="415">
        <v>697625095</v>
      </c>
      <c r="M286" s="225" t="s">
        <v>20880</v>
      </c>
      <c r="N286" s="223">
        <v>41155</v>
      </c>
      <c r="O286" s="223">
        <v>41169</v>
      </c>
      <c r="P286" s="223" t="s">
        <v>21100</v>
      </c>
      <c r="Q286" s="223">
        <v>41204</v>
      </c>
      <c r="R286" s="428" t="s">
        <v>20881</v>
      </c>
    </row>
    <row r="287" spans="1:18">
      <c r="A287" s="422">
        <v>3444</v>
      </c>
      <c r="B287" s="423">
        <v>41037</v>
      </c>
      <c r="C287" s="423">
        <f t="shared" si="0"/>
        <v>41097</v>
      </c>
      <c r="D287" s="424" t="s">
        <v>1863</v>
      </c>
      <c r="E287" s="424" t="s">
        <v>21106</v>
      </c>
      <c r="F287" s="425">
        <v>3444</v>
      </c>
      <c r="G287" s="426" t="s">
        <v>3045</v>
      </c>
      <c r="H287" s="423">
        <v>41095</v>
      </c>
      <c r="I287" s="222" t="s">
        <v>21099</v>
      </c>
      <c r="J287" s="223">
        <v>41131</v>
      </c>
      <c r="K287" s="427" t="s">
        <v>20880</v>
      </c>
      <c r="L287" s="415">
        <v>697625109</v>
      </c>
      <c r="M287" s="225" t="s">
        <v>20880</v>
      </c>
      <c r="N287" s="223">
        <v>41155</v>
      </c>
      <c r="O287" s="223">
        <v>41169</v>
      </c>
      <c r="P287" s="223" t="s">
        <v>21100</v>
      </c>
      <c r="Q287" s="223">
        <v>41204</v>
      </c>
      <c r="R287" s="428" t="s">
        <v>20881</v>
      </c>
    </row>
    <row r="288" spans="1:18">
      <c r="A288" s="422">
        <v>3458</v>
      </c>
      <c r="B288" s="423">
        <v>41038</v>
      </c>
      <c r="C288" s="423">
        <f t="shared" si="0"/>
        <v>41098</v>
      </c>
      <c r="D288" s="424" t="s">
        <v>1670</v>
      </c>
      <c r="E288" s="424" t="s">
        <v>21107</v>
      </c>
      <c r="F288" s="425">
        <v>3458</v>
      </c>
      <c r="G288" s="426" t="s">
        <v>3052</v>
      </c>
      <c r="H288" s="423">
        <v>41095</v>
      </c>
      <c r="I288" s="222" t="s">
        <v>21099</v>
      </c>
      <c r="J288" s="223">
        <v>41131</v>
      </c>
      <c r="K288" s="427" t="s">
        <v>20880</v>
      </c>
      <c r="L288" s="415">
        <v>697625117</v>
      </c>
      <c r="M288" s="225" t="s">
        <v>20880</v>
      </c>
      <c r="N288" s="223">
        <v>41155</v>
      </c>
      <c r="O288" s="223">
        <v>41169</v>
      </c>
      <c r="P288" s="223" t="s">
        <v>21100</v>
      </c>
      <c r="Q288" s="223">
        <v>41204</v>
      </c>
      <c r="R288" s="428" t="s">
        <v>20881</v>
      </c>
    </row>
    <row r="289" spans="1:18">
      <c r="A289" s="422">
        <v>3461</v>
      </c>
      <c r="B289" s="423">
        <v>41038</v>
      </c>
      <c r="C289" s="423">
        <f t="shared" si="0"/>
        <v>41098</v>
      </c>
      <c r="D289" s="424" t="s">
        <v>1670</v>
      </c>
      <c r="E289" s="424" t="s">
        <v>21108</v>
      </c>
      <c r="F289" s="425">
        <v>3461</v>
      </c>
      <c r="G289" s="426" t="s">
        <v>3053</v>
      </c>
      <c r="H289" s="423">
        <v>41095</v>
      </c>
      <c r="I289" s="222" t="s">
        <v>21099</v>
      </c>
      <c r="J289" s="223">
        <v>41131</v>
      </c>
      <c r="K289" s="427" t="s">
        <v>20880</v>
      </c>
      <c r="L289" s="415">
        <v>697625125</v>
      </c>
      <c r="M289" s="225" t="s">
        <v>20880</v>
      </c>
      <c r="N289" s="223">
        <v>41155</v>
      </c>
      <c r="O289" s="223">
        <v>41169</v>
      </c>
      <c r="P289" s="223" t="s">
        <v>21100</v>
      </c>
      <c r="Q289" s="223">
        <v>41204</v>
      </c>
      <c r="R289" s="428" t="s">
        <v>20881</v>
      </c>
    </row>
    <row r="290" spans="1:18">
      <c r="A290" s="422">
        <v>3476</v>
      </c>
      <c r="B290" s="423">
        <v>41044</v>
      </c>
      <c r="C290" s="423">
        <f t="shared" si="0"/>
        <v>41104</v>
      </c>
      <c r="D290" s="424" t="s">
        <v>1670</v>
      </c>
      <c r="E290" s="424" t="s">
        <v>21109</v>
      </c>
      <c r="F290" s="425">
        <v>3476</v>
      </c>
      <c r="G290" s="426" t="s">
        <v>4549</v>
      </c>
      <c r="H290" s="423">
        <v>41094</v>
      </c>
      <c r="I290" s="222" t="s">
        <v>21099</v>
      </c>
      <c r="J290" s="223">
        <v>41131</v>
      </c>
      <c r="K290" s="427" t="s">
        <v>20880</v>
      </c>
      <c r="L290" s="415">
        <v>697625133</v>
      </c>
      <c r="M290" s="225" t="s">
        <v>20880</v>
      </c>
      <c r="N290" s="223">
        <v>41155</v>
      </c>
      <c r="O290" s="223">
        <v>41169</v>
      </c>
      <c r="P290" s="223" t="s">
        <v>21100</v>
      </c>
      <c r="Q290" s="223">
        <v>41204</v>
      </c>
      <c r="R290" s="428" t="s">
        <v>20881</v>
      </c>
    </row>
    <row r="291" spans="1:18">
      <c r="A291" s="422">
        <v>3477</v>
      </c>
      <c r="B291" s="423">
        <v>41044</v>
      </c>
      <c r="C291" s="423">
        <f t="shared" si="0"/>
        <v>41104</v>
      </c>
      <c r="D291" s="424" t="s">
        <v>2884</v>
      </c>
      <c r="E291" s="424" t="s">
        <v>21110</v>
      </c>
      <c r="F291" s="425">
        <v>3477</v>
      </c>
      <c r="G291" s="426" t="s">
        <v>4551</v>
      </c>
      <c r="H291" s="423">
        <v>41095</v>
      </c>
      <c r="I291" s="222" t="s">
        <v>21099</v>
      </c>
      <c r="J291" s="223">
        <v>41131</v>
      </c>
      <c r="K291" s="427" t="s">
        <v>20880</v>
      </c>
      <c r="L291" s="415">
        <v>697625982</v>
      </c>
      <c r="M291" s="225" t="s">
        <v>20880</v>
      </c>
      <c r="N291" s="223">
        <v>41155</v>
      </c>
      <c r="O291" s="223">
        <v>41169</v>
      </c>
      <c r="P291" s="223" t="s">
        <v>21100</v>
      </c>
      <c r="Q291" s="223">
        <v>41204</v>
      </c>
      <c r="R291" s="428" t="s">
        <v>20881</v>
      </c>
    </row>
    <row r="292" spans="1:18">
      <c r="A292" s="422">
        <v>3479</v>
      </c>
      <c r="B292" s="423">
        <v>41044</v>
      </c>
      <c r="C292" s="423">
        <f t="shared" si="0"/>
        <v>41104</v>
      </c>
      <c r="D292" s="424" t="s">
        <v>2895</v>
      </c>
      <c r="E292" s="424" t="s">
        <v>21111</v>
      </c>
      <c r="F292" s="425">
        <v>3479</v>
      </c>
      <c r="G292" s="426" t="s">
        <v>4553</v>
      </c>
      <c r="H292" s="423">
        <v>41095</v>
      </c>
      <c r="I292" s="222" t="s">
        <v>21099</v>
      </c>
      <c r="J292" s="223">
        <v>41131</v>
      </c>
      <c r="K292" s="427" t="s">
        <v>20880</v>
      </c>
      <c r="L292" s="415">
        <v>697625141</v>
      </c>
      <c r="M292" s="225" t="s">
        <v>20880</v>
      </c>
      <c r="N292" s="223">
        <v>41155</v>
      </c>
      <c r="O292" s="223">
        <v>41169</v>
      </c>
      <c r="P292" s="223" t="s">
        <v>21100</v>
      </c>
      <c r="Q292" s="223">
        <v>41204</v>
      </c>
      <c r="R292" s="428" t="s">
        <v>20881</v>
      </c>
    </row>
    <row r="293" spans="1:18">
      <c r="A293" s="422">
        <v>3565</v>
      </c>
      <c r="B293" s="423">
        <v>41051</v>
      </c>
      <c r="C293" s="423">
        <f t="shared" si="0"/>
        <v>41111</v>
      </c>
      <c r="D293" s="424" t="s">
        <v>3065</v>
      </c>
      <c r="E293" s="424" t="s">
        <v>21112</v>
      </c>
      <c r="F293" s="425">
        <v>3565</v>
      </c>
      <c r="G293" s="426" t="s">
        <v>4573</v>
      </c>
      <c r="H293" s="423">
        <v>41095</v>
      </c>
      <c r="I293" s="222" t="s">
        <v>21099</v>
      </c>
      <c r="J293" s="223">
        <v>41131</v>
      </c>
      <c r="K293" s="427" t="s">
        <v>20880</v>
      </c>
      <c r="L293" s="415">
        <v>697625206</v>
      </c>
      <c r="M293" s="225" t="s">
        <v>20880</v>
      </c>
      <c r="N293" s="223">
        <v>41155</v>
      </c>
      <c r="O293" s="223">
        <v>41169</v>
      </c>
      <c r="P293" s="223" t="s">
        <v>21100</v>
      </c>
      <c r="Q293" s="223">
        <v>41204</v>
      </c>
      <c r="R293" s="428" t="s">
        <v>20881</v>
      </c>
    </row>
    <row r="294" spans="1:18">
      <c r="A294" s="422">
        <v>3625</v>
      </c>
      <c r="B294" s="423">
        <v>41057</v>
      </c>
      <c r="C294" s="423">
        <f t="shared" si="0"/>
        <v>41117</v>
      </c>
      <c r="D294" s="424" t="s">
        <v>3199</v>
      </c>
      <c r="E294" s="424" t="s">
        <v>21113</v>
      </c>
      <c r="F294" s="425">
        <v>3625</v>
      </c>
      <c r="G294" s="426" t="s">
        <v>4588</v>
      </c>
      <c r="H294" s="423">
        <v>41094</v>
      </c>
      <c r="I294" s="222" t="s">
        <v>21099</v>
      </c>
      <c r="J294" s="223">
        <v>41131</v>
      </c>
      <c r="K294" s="427" t="s">
        <v>20880</v>
      </c>
      <c r="L294" s="415">
        <v>697625265</v>
      </c>
      <c r="M294" s="225" t="s">
        <v>20880</v>
      </c>
      <c r="N294" s="223">
        <v>41155</v>
      </c>
      <c r="O294" s="223">
        <v>41169</v>
      </c>
      <c r="P294" s="223" t="s">
        <v>21100</v>
      </c>
      <c r="Q294" s="223">
        <v>41204</v>
      </c>
      <c r="R294" s="428" t="s">
        <v>20881</v>
      </c>
    </row>
    <row r="295" spans="1:18">
      <c r="A295" s="422">
        <v>3630</v>
      </c>
      <c r="B295" s="423">
        <v>41057</v>
      </c>
      <c r="C295" s="423">
        <f t="shared" si="0"/>
        <v>41117</v>
      </c>
      <c r="D295" s="424" t="s">
        <v>3199</v>
      </c>
      <c r="E295" s="424" t="s">
        <v>21114</v>
      </c>
      <c r="F295" s="425">
        <v>3630</v>
      </c>
      <c r="G295" s="426" t="s">
        <v>4098</v>
      </c>
      <c r="H295" s="423">
        <v>41095</v>
      </c>
      <c r="I295" s="222" t="s">
        <v>21099</v>
      </c>
      <c r="J295" s="223">
        <v>41131</v>
      </c>
      <c r="K295" s="427" t="s">
        <v>20880</v>
      </c>
      <c r="L295" s="415">
        <v>697625273</v>
      </c>
      <c r="M295" s="225" t="s">
        <v>20880</v>
      </c>
      <c r="N295" s="223">
        <v>41155</v>
      </c>
      <c r="O295" s="223">
        <v>41169</v>
      </c>
      <c r="P295" s="223" t="s">
        <v>21100</v>
      </c>
      <c r="Q295" s="223">
        <v>41204</v>
      </c>
      <c r="R295" s="428" t="s">
        <v>20881</v>
      </c>
    </row>
    <row r="296" spans="1:18">
      <c r="A296" s="422">
        <v>3619</v>
      </c>
      <c r="B296" s="423">
        <v>41057</v>
      </c>
      <c r="C296" s="423">
        <f t="shared" si="0"/>
        <v>41117</v>
      </c>
      <c r="D296" s="424" t="s">
        <v>3199</v>
      </c>
      <c r="E296" s="424" t="s">
        <v>21115</v>
      </c>
      <c r="F296" s="425">
        <v>3619</v>
      </c>
      <c r="G296" s="426" t="s">
        <v>4099</v>
      </c>
      <c r="H296" s="423">
        <v>41094</v>
      </c>
      <c r="I296" s="222" t="s">
        <v>21099</v>
      </c>
      <c r="J296" s="223">
        <v>41131</v>
      </c>
      <c r="K296" s="427" t="s">
        <v>20880</v>
      </c>
      <c r="L296" s="415">
        <v>697625281</v>
      </c>
      <c r="M296" s="225" t="s">
        <v>20880</v>
      </c>
      <c r="N296" s="223">
        <v>41155</v>
      </c>
      <c r="O296" s="223">
        <v>41169</v>
      </c>
      <c r="P296" s="223" t="s">
        <v>21100</v>
      </c>
      <c r="Q296" s="223">
        <v>41204</v>
      </c>
      <c r="R296" s="428" t="s">
        <v>20881</v>
      </c>
    </row>
    <row r="297" spans="1:18">
      <c r="A297" s="422">
        <v>3595</v>
      </c>
      <c r="B297" s="423">
        <v>41057</v>
      </c>
      <c r="C297" s="423">
        <f t="shared" si="0"/>
        <v>41117</v>
      </c>
      <c r="D297" s="424" t="s">
        <v>3250</v>
      </c>
      <c r="E297" s="424" t="s">
        <v>21116</v>
      </c>
      <c r="F297" s="425">
        <v>3595</v>
      </c>
      <c r="G297" s="426" t="s">
        <v>4622</v>
      </c>
      <c r="H297" s="423">
        <v>41094</v>
      </c>
      <c r="I297" s="222" t="s">
        <v>21099</v>
      </c>
      <c r="J297" s="223">
        <v>41131</v>
      </c>
      <c r="K297" s="427" t="s">
        <v>20880</v>
      </c>
      <c r="L297" s="415">
        <v>697625290</v>
      </c>
      <c r="M297" s="225" t="s">
        <v>20880</v>
      </c>
      <c r="N297" s="223">
        <v>41155</v>
      </c>
      <c r="O297" s="223">
        <v>41169</v>
      </c>
      <c r="P297" s="223" t="s">
        <v>21100</v>
      </c>
      <c r="Q297" s="223">
        <v>41204</v>
      </c>
      <c r="R297" s="428" t="s">
        <v>20881</v>
      </c>
    </row>
    <row r="298" spans="1:18">
      <c r="A298" s="422">
        <v>3463</v>
      </c>
      <c r="B298" s="423">
        <v>41040</v>
      </c>
      <c r="C298" s="423">
        <f t="shared" si="0"/>
        <v>41100</v>
      </c>
      <c r="D298" s="424" t="s">
        <v>1670</v>
      </c>
      <c r="E298" s="424" t="s">
        <v>21117</v>
      </c>
      <c r="F298" s="426">
        <v>3463</v>
      </c>
      <c r="G298" s="426" t="s">
        <v>3055</v>
      </c>
      <c r="H298" s="423">
        <v>41096</v>
      </c>
      <c r="I298" s="222" t="s">
        <v>21099</v>
      </c>
      <c r="J298" s="223">
        <v>41131</v>
      </c>
      <c r="K298" s="427" t="s">
        <v>20880</v>
      </c>
      <c r="L298" s="415">
        <v>697625303</v>
      </c>
      <c r="M298" s="225" t="s">
        <v>20880</v>
      </c>
      <c r="N298" s="223">
        <v>41155</v>
      </c>
      <c r="O298" s="223">
        <v>41169</v>
      </c>
      <c r="P298" s="223" t="s">
        <v>21100</v>
      </c>
      <c r="Q298" s="223">
        <v>41204</v>
      </c>
      <c r="R298" s="428" t="s">
        <v>20881</v>
      </c>
    </row>
    <row r="299" spans="1:18">
      <c r="A299" s="422">
        <v>3130</v>
      </c>
      <c r="B299" s="423">
        <v>40956</v>
      </c>
      <c r="C299" s="423">
        <f t="shared" si="0"/>
        <v>41016</v>
      </c>
      <c r="D299" s="424" t="s">
        <v>1072</v>
      </c>
      <c r="E299" s="424" t="s">
        <v>21118</v>
      </c>
      <c r="F299" s="425" t="s">
        <v>16944</v>
      </c>
      <c r="G299" s="426" t="s">
        <v>4417</v>
      </c>
      <c r="H299" s="423">
        <v>41096</v>
      </c>
      <c r="I299" s="222" t="s">
        <v>21099</v>
      </c>
      <c r="J299" s="223">
        <v>41131</v>
      </c>
      <c r="K299" s="427" t="s">
        <v>20880</v>
      </c>
      <c r="L299" s="415">
        <v>697625311</v>
      </c>
      <c r="M299" s="225" t="s">
        <v>20880</v>
      </c>
      <c r="N299" s="223">
        <v>41155</v>
      </c>
      <c r="O299" s="223">
        <v>41169</v>
      </c>
      <c r="P299" s="223" t="s">
        <v>21100</v>
      </c>
      <c r="Q299" s="223">
        <v>41204</v>
      </c>
      <c r="R299" s="428" t="s">
        <v>20881</v>
      </c>
    </row>
    <row r="300" spans="1:18">
      <c r="A300" s="422">
        <v>3499</v>
      </c>
      <c r="B300" s="423">
        <v>41044</v>
      </c>
      <c r="C300" s="423">
        <f t="shared" si="0"/>
        <v>41104</v>
      </c>
      <c r="D300" s="424" t="s">
        <v>921</v>
      </c>
      <c r="E300" s="424" t="s">
        <v>21119</v>
      </c>
      <c r="F300" s="426">
        <v>3499</v>
      </c>
      <c r="G300" s="426" t="s">
        <v>4547</v>
      </c>
      <c r="H300" s="423">
        <v>41096</v>
      </c>
      <c r="I300" s="222" t="s">
        <v>21099</v>
      </c>
      <c r="J300" s="223">
        <v>41131</v>
      </c>
      <c r="K300" s="427" t="s">
        <v>20880</v>
      </c>
      <c r="L300" s="415">
        <v>697703924</v>
      </c>
      <c r="M300" s="225" t="s">
        <v>20880</v>
      </c>
      <c r="N300" s="223">
        <v>41155</v>
      </c>
      <c r="O300" s="223">
        <v>41169</v>
      </c>
      <c r="P300" s="223" t="s">
        <v>21100</v>
      </c>
      <c r="Q300" s="223">
        <v>41204</v>
      </c>
      <c r="R300" s="428" t="s">
        <v>20881</v>
      </c>
    </row>
    <row r="301" spans="1:18">
      <c r="A301" s="422">
        <v>3867</v>
      </c>
      <c r="B301" s="423">
        <v>41094</v>
      </c>
      <c r="C301" s="423">
        <f t="shared" si="0"/>
        <v>41154</v>
      </c>
      <c r="D301" s="424" t="s">
        <v>2554</v>
      </c>
      <c r="E301" s="424" t="s">
        <v>21120</v>
      </c>
      <c r="F301" s="426">
        <v>3867</v>
      </c>
      <c r="G301" s="426" t="s">
        <v>4729</v>
      </c>
      <c r="H301" s="423">
        <v>41096</v>
      </c>
      <c r="I301" s="222" t="s">
        <v>21099</v>
      </c>
      <c r="J301" s="223">
        <v>41131</v>
      </c>
      <c r="K301" s="427" t="s">
        <v>20880</v>
      </c>
      <c r="L301" s="415">
        <v>697625990</v>
      </c>
      <c r="M301" s="225" t="s">
        <v>20880</v>
      </c>
      <c r="N301" s="223">
        <v>41155</v>
      </c>
      <c r="O301" s="223">
        <v>41169</v>
      </c>
      <c r="P301" s="223" t="s">
        <v>21100</v>
      </c>
      <c r="Q301" s="223">
        <v>41204</v>
      </c>
      <c r="R301" s="428" t="s">
        <v>20881</v>
      </c>
    </row>
    <row r="302" spans="1:18">
      <c r="A302" s="422">
        <v>3612</v>
      </c>
      <c r="B302" s="423">
        <v>41057</v>
      </c>
      <c r="C302" s="423">
        <f t="shared" si="0"/>
        <v>41117</v>
      </c>
      <c r="D302" s="424" t="s">
        <v>3199</v>
      </c>
      <c r="E302" s="424" t="s">
        <v>21121</v>
      </c>
      <c r="F302" s="426" t="s">
        <v>16915</v>
      </c>
      <c r="G302" s="426" t="s">
        <v>4615</v>
      </c>
      <c r="H302" s="423">
        <v>41099</v>
      </c>
      <c r="I302" s="222" t="s">
        <v>21099</v>
      </c>
      <c r="J302" s="223">
        <v>41131</v>
      </c>
      <c r="K302" s="427" t="s">
        <v>20880</v>
      </c>
      <c r="L302" s="415">
        <v>697625320</v>
      </c>
      <c r="M302" s="225" t="s">
        <v>20880</v>
      </c>
      <c r="N302" s="223">
        <v>41155</v>
      </c>
      <c r="O302" s="223">
        <v>41169</v>
      </c>
      <c r="P302" s="223" t="s">
        <v>21100</v>
      </c>
      <c r="Q302" s="223">
        <v>41204</v>
      </c>
      <c r="R302" s="428" t="s">
        <v>20881</v>
      </c>
    </row>
    <row r="303" spans="1:18">
      <c r="A303" s="422">
        <v>3460</v>
      </c>
      <c r="B303" s="423">
        <v>41038</v>
      </c>
      <c r="C303" s="423">
        <f t="shared" si="0"/>
        <v>41098</v>
      </c>
      <c r="D303" s="424" t="s">
        <v>2728</v>
      </c>
      <c r="E303" s="424" t="s">
        <v>21122</v>
      </c>
      <c r="F303" s="426">
        <v>3460</v>
      </c>
      <c r="G303" s="426" t="s">
        <v>3048</v>
      </c>
      <c r="H303" s="423">
        <v>41101</v>
      </c>
      <c r="I303" s="222" t="s">
        <v>21099</v>
      </c>
      <c r="J303" s="223">
        <v>41131</v>
      </c>
      <c r="K303" s="427" t="s">
        <v>20880</v>
      </c>
      <c r="L303" s="415">
        <v>697625338</v>
      </c>
      <c r="M303" s="225" t="s">
        <v>20880</v>
      </c>
      <c r="N303" s="223">
        <v>41155</v>
      </c>
      <c r="O303" s="223">
        <v>41169</v>
      </c>
      <c r="P303" s="223" t="s">
        <v>21100</v>
      </c>
      <c r="Q303" s="223">
        <v>41204</v>
      </c>
      <c r="R303" s="428" t="s">
        <v>20881</v>
      </c>
    </row>
    <row r="304" spans="1:18">
      <c r="A304" s="422">
        <v>3535</v>
      </c>
      <c r="B304" s="423">
        <v>41047</v>
      </c>
      <c r="C304" s="423">
        <f t="shared" si="0"/>
        <v>41107</v>
      </c>
      <c r="D304" s="424" t="s">
        <v>1925</v>
      </c>
      <c r="E304" s="424" t="s">
        <v>21123</v>
      </c>
      <c r="F304" s="426">
        <v>3535</v>
      </c>
      <c r="G304" s="426" t="s">
        <v>4154</v>
      </c>
      <c r="H304" s="423">
        <v>41101</v>
      </c>
      <c r="I304" s="222" t="s">
        <v>21099</v>
      </c>
      <c r="J304" s="223">
        <v>41131</v>
      </c>
      <c r="K304" s="427" t="s">
        <v>20880</v>
      </c>
      <c r="L304" s="415">
        <v>697625346</v>
      </c>
      <c r="M304" s="225" t="s">
        <v>20880</v>
      </c>
      <c r="N304" s="223">
        <v>41155</v>
      </c>
      <c r="O304" s="223">
        <v>41169</v>
      </c>
      <c r="P304" s="223" t="s">
        <v>21100</v>
      </c>
      <c r="Q304" s="223">
        <v>41204</v>
      </c>
      <c r="R304" s="428" t="s">
        <v>20881</v>
      </c>
    </row>
    <row r="305" spans="1:18">
      <c r="A305" s="422">
        <v>3554</v>
      </c>
      <c r="B305" s="423">
        <v>41051</v>
      </c>
      <c r="C305" s="423">
        <f t="shared" si="0"/>
        <v>41111</v>
      </c>
      <c r="D305" s="424" t="s">
        <v>3092</v>
      </c>
      <c r="E305" s="424" t="s">
        <v>21124</v>
      </c>
      <c r="F305" s="426">
        <v>3554</v>
      </c>
      <c r="G305" s="426" t="s">
        <v>3412</v>
      </c>
      <c r="H305" s="423">
        <v>41101</v>
      </c>
      <c r="I305" s="222" t="s">
        <v>21099</v>
      </c>
      <c r="J305" s="223">
        <v>41131</v>
      </c>
      <c r="K305" s="427" t="s">
        <v>20880</v>
      </c>
      <c r="L305" s="415">
        <v>697625362</v>
      </c>
      <c r="M305" s="225" t="s">
        <v>20880</v>
      </c>
      <c r="N305" s="223">
        <v>41155</v>
      </c>
      <c r="O305" s="223">
        <v>41169</v>
      </c>
      <c r="P305" s="223" t="s">
        <v>21100</v>
      </c>
      <c r="Q305" s="223">
        <v>41204</v>
      </c>
      <c r="R305" s="428" t="s">
        <v>20881</v>
      </c>
    </row>
    <row r="306" spans="1:18">
      <c r="A306" s="422">
        <v>3614</v>
      </c>
      <c r="B306" s="423">
        <v>41057</v>
      </c>
      <c r="C306" s="423">
        <f t="shared" si="0"/>
        <v>41117</v>
      </c>
      <c r="D306" s="424" t="s">
        <v>3199</v>
      </c>
      <c r="E306" s="424" t="s">
        <v>21125</v>
      </c>
      <c r="F306" s="426">
        <v>3614</v>
      </c>
      <c r="G306" s="426" t="s">
        <v>4927</v>
      </c>
      <c r="H306" s="423">
        <v>41102</v>
      </c>
      <c r="I306" s="222" t="s">
        <v>21099</v>
      </c>
      <c r="J306" s="223">
        <v>41131</v>
      </c>
      <c r="K306" s="427" t="s">
        <v>20880</v>
      </c>
      <c r="L306" s="415">
        <v>697625389</v>
      </c>
      <c r="M306" s="225" t="s">
        <v>20880</v>
      </c>
      <c r="N306" s="223">
        <v>41155</v>
      </c>
      <c r="O306" s="223">
        <v>41169</v>
      </c>
      <c r="P306" s="223" t="s">
        <v>21100</v>
      </c>
      <c r="Q306" s="223">
        <v>41204</v>
      </c>
      <c r="R306" s="428" t="s">
        <v>20881</v>
      </c>
    </row>
    <row r="307" spans="1:18">
      <c r="A307" s="422">
        <v>3599</v>
      </c>
      <c r="B307" s="423">
        <v>41057</v>
      </c>
      <c r="C307" s="423">
        <f t="shared" si="0"/>
        <v>41117</v>
      </c>
      <c r="D307" s="424" t="s">
        <v>3261</v>
      </c>
      <c r="E307" s="424" t="s">
        <v>21126</v>
      </c>
      <c r="F307" s="425" t="s">
        <v>16956</v>
      </c>
      <c r="G307" s="426" t="s">
        <v>4635</v>
      </c>
      <c r="H307" s="423">
        <v>41103</v>
      </c>
      <c r="I307" s="222" t="s">
        <v>21099</v>
      </c>
      <c r="J307" s="223">
        <v>41131</v>
      </c>
      <c r="K307" s="427" t="s">
        <v>20880</v>
      </c>
      <c r="L307" s="415">
        <v>697625400</v>
      </c>
      <c r="M307" s="225" t="s">
        <v>20880</v>
      </c>
      <c r="N307" s="223">
        <v>41155</v>
      </c>
      <c r="O307" s="223">
        <v>41169</v>
      </c>
      <c r="P307" s="223" t="s">
        <v>21100</v>
      </c>
      <c r="Q307" s="223">
        <v>41204</v>
      </c>
      <c r="R307" s="428" t="s">
        <v>20881</v>
      </c>
    </row>
    <row r="308" spans="1:18">
      <c r="A308" s="422">
        <v>3584</v>
      </c>
      <c r="B308" s="423">
        <v>41057</v>
      </c>
      <c r="C308" s="423">
        <f t="shared" si="0"/>
        <v>41117</v>
      </c>
      <c r="D308" s="424" t="s">
        <v>3285</v>
      </c>
      <c r="E308" s="424" t="s">
        <v>21127</v>
      </c>
      <c r="F308" s="425" t="s">
        <v>16945</v>
      </c>
      <c r="G308" s="426" t="s">
        <v>4931</v>
      </c>
      <c r="H308" s="423">
        <v>41103</v>
      </c>
      <c r="I308" s="222" t="s">
        <v>21099</v>
      </c>
      <c r="J308" s="223">
        <v>41131</v>
      </c>
      <c r="K308" s="427" t="s">
        <v>20880</v>
      </c>
      <c r="L308" s="415">
        <v>697625710</v>
      </c>
      <c r="M308" s="225" t="s">
        <v>20880</v>
      </c>
      <c r="N308" s="223">
        <v>41155</v>
      </c>
      <c r="O308" s="223">
        <v>41169</v>
      </c>
      <c r="P308" s="223" t="s">
        <v>21100</v>
      </c>
      <c r="Q308" s="223">
        <v>41204</v>
      </c>
      <c r="R308" s="428" t="s">
        <v>20881</v>
      </c>
    </row>
    <row r="309" spans="1:18">
      <c r="A309" s="422">
        <v>3767</v>
      </c>
      <c r="B309" s="423">
        <v>41073</v>
      </c>
      <c r="C309" s="423">
        <f t="shared" si="0"/>
        <v>41133</v>
      </c>
      <c r="D309" s="424" t="s">
        <v>3438</v>
      </c>
      <c r="E309" s="424" t="s">
        <v>21128</v>
      </c>
      <c r="F309" s="425" t="s">
        <v>16931</v>
      </c>
      <c r="G309" s="426" t="s">
        <v>4935</v>
      </c>
      <c r="H309" s="423">
        <v>41103</v>
      </c>
      <c r="I309" s="222" t="s">
        <v>21099</v>
      </c>
      <c r="J309" s="223">
        <v>41131</v>
      </c>
      <c r="K309" s="427" t="s">
        <v>20880</v>
      </c>
      <c r="L309" s="415">
        <v>697625737</v>
      </c>
      <c r="M309" s="225" t="s">
        <v>20880</v>
      </c>
      <c r="N309" s="223">
        <v>41155</v>
      </c>
      <c r="O309" s="223">
        <v>41169</v>
      </c>
      <c r="P309" s="223" t="s">
        <v>21100</v>
      </c>
      <c r="Q309" s="223">
        <v>41204</v>
      </c>
      <c r="R309" s="428" t="s">
        <v>20881</v>
      </c>
    </row>
    <row r="310" spans="1:18">
      <c r="A310" s="422">
        <v>3763</v>
      </c>
      <c r="B310" s="423">
        <v>41073</v>
      </c>
      <c r="C310" s="423">
        <f t="shared" si="0"/>
        <v>41133</v>
      </c>
      <c r="D310" s="424" t="s">
        <v>3438</v>
      </c>
      <c r="E310" s="424" t="s">
        <v>21129</v>
      </c>
      <c r="F310" s="425" t="s">
        <v>16932</v>
      </c>
      <c r="G310" s="426" t="s">
        <v>4937</v>
      </c>
      <c r="H310" s="423">
        <v>41103</v>
      </c>
      <c r="I310" s="222" t="s">
        <v>21099</v>
      </c>
      <c r="J310" s="223">
        <v>41131</v>
      </c>
      <c r="K310" s="427" t="s">
        <v>20880</v>
      </c>
      <c r="L310" s="415">
        <v>697625745</v>
      </c>
      <c r="M310" s="225" t="s">
        <v>20880</v>
      </c>
      <c r="N310" s="223">
        <v>41155</v>
      </c>
      <c r="O310" s="223">
        <v>41169</v>
      </c>
      <c r="P310" s="223" t="s">
        <v>21100</v>
      </c>
      <c r="Q310" s="223">
        <v>41204</v>
      </c>
      <c r="R310" s="428" t="s">
        <v>20881</v>
      </c>
    </row>
    <row r="311" spans="1:18">
      <c r="A311" s="422">
        <v>3735</v>
      </c>
      <c r="B311" s="423">
        <v>41073</v>
      </c>
      <c r="C311" s="423">
        <f t="shared" si="0"/>
        <v>41133</v>
      </c>
      <c r="D311" s="424" t="s">
        <v>2111</v>
      </c>
      <c r="E311" s="424" t="s">
        <v>21130</v>
      </c>
      <c r="F311" s="425" t="s">
        <v>16910</v>
      </c>
      <c r="G311" s="426" t="s">
        <v>4947</v>
      </c>
      <c r="H311" s="423">
        <v>41103</v>
      </c>
      <c r="I311" s="222" t="s">
        <v>21099</v>
      </c>
      <c r="J311" s="223">
        <v>41131</v>
      </c>
      <c r="K311" s="427" t="s">
        <v>20880</v>
      </c>
      <c r="L311" s="415">
        <v>697625753</v>
      </c>
      <c r="M311" s="225" t="s">
        <v>20880</v>
      </c>
      <c r="N311" s="223">
        <v>41155</v>
      </c>
      <c r="O311" s="223">
        <v>41169</v>
      </c>
      <c r="P311" s="223" t="s">
        <v>21100</v>
      </c>
      <c r="Q311" s="223">
        <v>41204</v>
      </c>
      <c r="R311" s="428" t="s">
        <v>20881</v>
      </c>
    </row>
    <row r="312" spans="1:18">
      <c r="A312" s="422">
        <v>3740</v>
      </c>
      <c r="B312" s="423">
        <v>41073</v>
      </c>
      <c r="C312" s="423">
        <f t="shared" si="0"/>
        <v>41133</v>
      </c>
      <c r="D312" s="424" t="s">
        <v>2111</v>
      </c>
      <c r="E312" s="424" t="s">
        <v>21131</v>
      </c>
      <c r="F312" s="425" t="s">
        <v>16911</v>
      </c>
      <c r="G312" s="426" t="s">
        <v>4768</v>
      </c>
      <c r="H312" s="423">
        <v>41103</v>
      </c>
      <c r="I312" s="222" t="s">
        <v>21099</v>
      </c>
      <c r="J312" s="223">
        <v>41131</v>
      </c>
      <c r="K312" s="427" t="s">
        <v>20880</v>
      </c>
      <c r="L312" s="415">
        <v>697625761</v>
      </c>
      <c r="M312" s="225" t="s">
        <v>20880</v>
      </c>
      <c r="N312" s="223">
        <v>41155</v>
      </c>
      <c r="O312" s="223">
        <v>41169</v>
      </c>
      <c r="P312" s="223" t="s">
        <v>21100</v>
      </c>
      <c r="Q312" s="223">
        <v>41204</v>
      </c>
      <c r="R312" s="428" t="s">
        <v>20881</v>
      </c>
    </row>
    <row r="313" spans="1:18">
      <c r="A313" s="422">
        <v>3782</v>
      </c>
      <c r="B313" s="423">
        <v>41079</v>
      </c>
      <c r="C313" s="423">
        <f t="shared" si="0"/>
        <v>41139</v>
      </c>
      <c r="D313" s="424" t="s">
        <v>3755</v>
      </c>
      <c r="E313" s="424" t="s">
        <v>21132</v>
      </c>
      <c r="F313" s="425" t="s">
        <v>16938</v>
      </c>
      <c r="G313" s="426" t="s">
        <v>4957</v>
      </c>
      <c r="H313" s="423">
        <v>41106</v>
      </c>
      <c r="I313" s="222" t="s">
        <v>21099</v>
      </c>
      <c r="J313" s="223">
        <v>41131</v>
      </c>
      <c r="K313" s="427" t="s">
        <v>20880</v>
      </c>
      <c r="L313" s="415">
        <v>697625770</v>
      </c>
      <c r="M313" s="225" t="s">
        <v>20880</v>
      </c>
      <c r="N313" s="223">
        <v>41155</v>
      </c>
      <c r="O313" s="223">
        <v>41169</v>
      </c>
      <c r="P313" s="223" t="s">
        <v>21100</v>
      </c>
      <c r="Q313" s="223">
        <v>41204</v>
      </c>
      <c r="R313" s="428" t="s">
        <v>20881</v>
      </c>
    </row>
    <row r="314" spans="1:18">
      <c r="A314" s="422">
        <v>3214</v>
      </c>
      <c r="B314" s="423">
        <v>40989</v>
      </c>
      <c r="C314" s="423">
        <f t="shared" si="0"/>
        <v>41049</v>
      </c>
      <c r="D314" s="424" t="s">
        <v>2037</v>
      </c>
      <c r="E314" s="424" t="s">
        <v>21133</v>
      </c>
      <c r="F314" s="425" t="s">
        <v>16921</v>
      </c>
      <c r="G314" s="426" t="s">
        <v>4433</v>
      </c>
      <c r="H314" s="423">
        <v>41106</v>
      </c>
      <c r="I314" s="222" t="s">
        <v>21099</v>
      </c>
      <c r="J314" s="223">
        <v>41131</v>
      </c>
      <c r="K314" s="427" t="s">
        <v>20880</v>
      </c>
      <c r="L314" s="415">
        <v>697703932</v>
      </c>
      <c r="M314" s="225" t="s">
        <v>20880</v>
      </c>
      <c r="N314" s="223">
        <v>41155</v>
      </c>
      <c r="O314" s="223">
        <v>41169</v>
      </c>
      <c r="P314" s="223" t="s">
        <v>21100</v>
      </c>
      <c r="Q314" s="223">
        <v>41204</v>
      </c>
      <c r="R314" s="428" t="s">
        <v>20881</v>
      </c>
    </row>
    <row r="315" spans="1:18">
      <c r="A315" s="422">
        <v>3031</v>
      </c>
      <c r="B315" s="423">
        <v>40949</v>
      </c>
      <c r="C315" s="423">
        <f t="shared" si="0"/>
        <v>41009</v>
      </c>
      <c r="D315" s="424" t="s">
        <v>831</v>
      </c>
      <c r="E315" s="424" t="s">
        <v>21134</v>
      </c>
      <c r="F315" s="425" t="s">
        <v>16949</v>
      </c>
      <c r="G315" s="426" t="s">
        <v>4976</v>
      </c>
      <c r="H315" s="423">
        <v>41107</v>
      </c>
      <c r="I315" s="222" t="s">
        <v>21099</v>
      </c>
      <c r="J315" s="223">
        <v>41131</v>
      </c>
      <c r="K315" s="427" t="s">
        <v>20880</v>
      </c>
      <c r="L315" s="415">
        <v>697625907</v>
      </c>
      <c r="M315" s="225" t="s">
        <v>20880</v>
      </c>
      <c r="N315" s="223">
        <v>41155</v>
      </c>
      <c r="O315" s="223">
        <v>41169</v>
      </c>
      <c r="P315" s="223" t="s">
        <v>21100</v>
      </c>
      <c r="Q315" s="223">
        <v>41204</v>
      </c>
      <c r="R315" s="428" t="s">
        <v>20881</v>
      </c>
    </row>
    <row r="316" spans="1:18">
      <c r="A316" s="422">
        <v>3627</v>
      </c>
      <c r="B316" s="423">
        <v>41057</v>
      </c>
      <c r="C316" s="423">
        <f t="shared" si="0"/>
        <v>41117</v>
      </c>
      <c r="D316" s="424" t="s">
        <v>3199</v>
      </c>
      <c r="E316" s="424" t="s">
        <v>21135</v>
      </c>
      <c r="F316" s="425" t="s">
        <v>16916</v>
      </c>
      <c r="G316" s="426" t="s">
        <v>4921</v>
      </c>
      <c r="H316" s="423">
        <v>41107</v>
      </c>
      <c r="I316" s="222" t="s">
        <v>21099</v>
      </c>
      <c r="J316" s="223">
        <v>41131</v>
      </c>
      <c r="K316" s="427" t="s">
        <v>20880</v>
      </c>
      <c r="L316" s="415">
        <v>697625788</v>
      </c>
      <c r="M316" s="225" t="s">
        <v>20880</v>
      </c>
      <c r="N316" s="223">
        <v>41155</v>
      </c>
      <c r="O316" s="223">
        <v>41169</v>
      </c>
      <c r="P316" s="223" t="s">
        <v>21100</v>
      </c>
      <c r="Q316" s="223">
        <v>41204</v>
      </c>
      <c r="R316" s="428" t="s">
        <v>20881</v>
      </c>
    </row>
    <row r="317" spans="1:18">
      <c r="A317" s="422">
        <v>3738</v>
      </c>
      <c r="B317" s="423">
        <v>41073</v>
      </c>
      <c r="C317" s="423">
        <f t="shared" si="0"/>
        <v>41133</v>
      </c>
      <c r="D317" s="424" t="s">
        <v>2111</v>
      </c>
      <c r="E317" s="424" t="s">
        <v>21136</v>
      </c>
      <c r="F317" s="425" t="s">
        <v>16912</v>
      </c>
      <c r="G317" s="426" t="s">
        <v>4950</v>
      </c>
      <c r="H317" s="423">
        <v>41107</v>
      </c>
      <c r="I317" s="222" t="s">
        <v>21099</v>
      </c>
      <c r="J317" s="223">
        <v>41131</v>
      </c>
      <c r="K317" s="427" t="s">
        <v>20880</v>
      </c>
      <c r="L317" s="415">
        <v>697625800</v>
      </c>
      <c r="M317" s="225" t="s">
        <v>20880</v>
      </c>
      <c r="N317" s="223">
        <v>41155</v>
      </c>
      <c r="O317" s="223">
        <v>41169</v>
      </c>
      <c r="P317" s="223" t="s">
        <v>21100</v>
      </c>
      <c r="Q317" s="223">
        <v>41204</v>
      </c>
      <c r="R317" s="428" t="s">
        <v>20881</v>
      </c>
    </row>
    <row r="318" spans="1:18">
      <c r="A318" s="422">
        <v>3737</v>
      </c>
      <c r="B318" s="423">
        <v>41073</v>
      </c>
      <c r="C318" s="423">
        <f t="shared" si="0"/>
        <v>41133</v>
      </c>
      <c r="D318" s="424" t="s">
        <v>2111</v>
      </c>
      <c r="E318" s="424" t="s">
        <v>21137</v>
      </c>
      <c r="F318" s="425" t="s">
        <v>16913</v>
      </c>
      <c r="G318" s="426" t="s">
        <v>4769</v>
      </c>
      <c r="H318" s="423">
        <v>41107</v>
      </c>
      <c r="I318" s="222" t="s">
        <v>21099</v>
      </c>
      <c r="J318" s="223">
        <v>41131</v>
      </c>
      <c r="K318" s="427" t="s">
        <v>20880</v>
      </c>
      <c r="L318" s="415">
        <v>697625818</v>
      </c>
      <c r="M318" s="225" t="s">
        <v>20880</v>
      </c>
      <c r="N318" s="223">
        <v>41155</v>
      </c>
      <c r="O318" s="223">
        <v>41169</v>
      </c>
      <c r="P318" s="223" t="s">
        <v>21100</v>
      </c>
      <c r="Q318" s="223">
        <v>41204</v>
      </c>
      <c r="R318" s="428" t="s">
        <v>20881</v>
      </c>
    </row>
    <row r="319" spans="1:18">
      <c r="A319" s="422">
        <v>3733</v>
      </c>
      <c r="B319" s="423">
        <v>41073</v>
      </c>
      <c r="C319" s="423">
        <f t="shared" si="0"/>
        <v>41133</v>
      </c>
      <c r="D319" s="424" t="s">
        <v>2111</v>
      </c>
      <c r="E319" s="424" t="s">
        <v>21138</v>
      </c>
      <c r="F319" s="425" t="s">
        <v>16914</v>
      </c>
      <c r="G319" s="426" t="s">
        <v>4770</v>
      </c>
      <c r="H319" s="423">
        <v>41107</v>
      </c>
      <c r="I319" s="222" t="s">
        <v>21099</v>
      </c>
      <c r="J319" s="223">
        <v>41131</v>
      </c>
      <c r="K319" s="427" t="s">
        <v>20880</v>
      </c>
      <c r="L319" s="415">
        <v>697625826</v>
      </c>
      <c r="M319" s="225" t="s">
        <v>20880</v>
      </c>
      <c r="N319" s="223">
        <v>41155</v>
      </c>
      <c r="O319" s="223">
        <v>41169</v>
      </c>
      <c r="P319" s="223" t="s">
        <v>21100</v>
      </c>
      <c r="Q319" s="223">
        <v>41204</v>
      </c>
      <c r="R319" s="428" t="s">
        <v>20881</v>
      </c>
    </row>
    <row r="320" spans="1:18">
      <c r="A320" s="422">
        <v>2998</v>
      </c>
      <c r="B320" s="423">
        <v>40948</v>
      </c>
      <c r="C320" s="423">
        <f t="shared" si="0"/>
        <v>41008</v>
      </c>
      <c r="D320" s="424" t="s">
        <v>701</v>
      </c>
      <c r="E320" s="424" t="s">
        <v>21139</v>
      </c>
      <c r="F320" s="425" t="s">
        <v>16958</v>
      </c>
      <c r="G320" s="426" t="s">
        <v>5067</v>
      </c>
      <c r="H320" s="423">
        <v>41108</v>
      </c>
      <c r="I320" s="222" t="s">
        <v>21099</v>
      </c>
      <c r="J320" s="223">
        <v>41131</v>
      </c>
      <c r="K320" s="427" t="s">
        <v>20880</v>
      </c>
      <c r="L320" s="415">
        <v>697625834</v>
      </c>
      <c r="M320" s="225" t="s">
        <v>20880</v>
      </c>
      <c r="N320" s="223">
        <v>41155</v>
      </c>
      <c r="O320" s="223">
        <v>41169</v>
      </c>
      <c r="P320" s="223" t="s">
        <v>21100</v>
      </c>
      <c r="Q320" s="223">
        <v>41204</v>
      </c>
      <c r="R320" s="428" t="s">
        <v>20881</v>
      </c>
    </row>
    <row r="321" spans="1:18">
      <c r="A321" s="422">
        <v>3072</v>
      </c>
      <c r="B321" s="423">
        <v>40952</v>
      </c>
      <c r="C321" s="423">
        <f t="shared" si="0"/>
        <v>41012</v>
      </c>
      <c r="D321" s="424" t="s">
        <v>918</v>
      </c>
      <c r="E321" s="424" t="s">
        <v>21140</v>
      </c>
      <c r="F321" s="425" t="s">
        <v>16927</v>
      </c>
      <c r="G321" s="426" t="s">
        <v>5070</v>
      </c>
      <c r="H321" s="423">
        <v>41108</v>
      </c>
      <c r="I321" s="222" t="s">
        <v>21099</v>
      </c>
      <c r="J321" s="223">
        <v>41131</v>
      </c>
      <c r="K321" s="427" t="s">
        <v>20880</v>
      </c>
      <c r="L321" s="415">
        <v>697625842</v>
      </c>
      <c r="M321" s="225" t="s">
        <v>20880</v>
      </c>
      <c r="N321" s="223">
        <v>41155</v>
      </c>
      <c r="O321" s="223">
        <v>41169</v>
      </c>
      <c r="P321" s="223" t="s">
        <v>21100</v>
      </c>
      <c r="Q321" s="223">
        <v>41204</v>
      </c>
      <c r="R321" s="428" t="s">
        <v>20881</v>
      </c>
    </row>
    <row r="322" spans="1:18">
      <c r="A322" s="422">
        <v>3341</v>
      </c>
      <c r="B322" s="423">
        <v>41017</v>
      </c>
      <c r="C322" s="423">
        <f t="shared" si="0"/>
        <v>41077</v>
      </c>
      <c r="D322" s="424" t="s">
        <v>2478</v>
      </c>
      <c r="E322" s="424" t="s">
        <v>21141</v>
      </c>
      <c r="F322" s="425" t="s">
        <v>16934</v>
      </c>
      <c r="G322" s="426" t="s">
        <v>4915</v>
      </c>
      <c r="H322" s="423">
        <v>41108</v>
      </c>
      <c r="I322" s="222" t="s">
        <v>21099</v>
      </c>
      <c r="J322" s="223">
        <v>41131</v>
      </c>
      <c r="K322" s="427" t="s">
        <v>20880</v>
      </c>
      <c r="L322" s="415">
        <v>697625850</v>
      </c>
      <c r="M322" s="225" t="s">
        <v>20880</v>
      </c>
      <c r="N322" s="223">
        <v>41155</v>
      </c>
      <c r="O322" s="223">
        <v>41169</v>
      </c>
      <c r="P322" s="223" t="s">
        <v>21100</v>
      </c>
      <c r="Q322" s="223">
        <v>41204</v>
      </c>
      <c r="R322" s="428" t="s">
        <v>20881</v>
      </c>
    </row>
    <row r="323" spans="1:18">
      <c r="A323" s="422">
        <v>3351</v>
      </c>
      <c r="B323" s="423">
        <v>41019</v>
      </c>
      <c r="C323" s="423">
        <f t="shared" si="0"/>
        <v>41079</v>
      </c>
      <c r="D323" s="424" t="s">
        <v>2531</v>
      </c>
      <c r="E323" s="424" t="s">
        <v>21142</v>
      </c>
      <c r="F323" s="425" t="s">
        <v>16936</v>
      </c>
      <c r="G323" s="426" t="s">
        <v>4916</v>
      </c>
      <c r="H323" s="423">
        <v>41108</v>
      </c>
      <c r="I323" s="222" t="s">
        <v>21099</v>
      </c>
      <c r="J323" s="223">
        <v>41131</v>
      </c>
      <c r="K323" s="427" t="s">
        <v>20880</v>
      </c>
      <c r="L323" s="415">
        <v>697625869</v>
      </c>
      <c r="M323" s="225" t="s">
        <v>20880</v>
      </c>
      <c r="N323" s="223">
        <v>41155</v>
      </c>
      <c r="O323" s="223">
        <v>41169</v>
      </c>
      <c r="P323" s="223" t="s">
        <v>21100</v>
      </c>
      <c r="Q323" s="223">
        <v>41204</v>
      </c>
      <c r="R323" s="428" t="s">
        <v>20881</v>
      </c>
    </row>
    <row r="324" spans="1:18">
      <c r="A324" s="422">
        <v>3536</v>
      </c>
      <c r="B324" s="423">
        <v>41047</v>
      </c>
      <c r="C324" s="423">
        <f t="shared" si="0"/>
        <v>41107</v>
      </c>
      <c r="D324" s="424" t="s">
        <v>1925</v>
      </c>
      <c r="E324" s="424" t="s">
        <v>21143</v>
      </c>
      <c r="F324" s="425" t="s">
        <v>16943</v>
      </c>
      <c r="G324" s="426" t="s">
        <v>4153</v>
      </c>
      <c r="H324" s="423">
        <v>41108</v>
      </c>
      <c r="I324" s="222" t="s">
        <v>21099</v>
      </c>
      <c r="J324" s="223">
        <v>41131</v>
      </c>
      <c r="K324" s="427" t="s">
        <v>20880</v>
      </c>
      <c r="L324" s="415">
        <v>697625877</v>
      </c>
      <c r="M324" s="225" t="s">
        <v>20880</v>
      </c>
      <c r="N324" s="223">
        <v>41155</v>
      </c>
      <c r="O324" s="223">
        <v>41169</v>
      </c>
      <c r="P324" s="223" t="s">
        <v>21100</v>
      </c>
      <c r="Q324" s="223">
        <v>41204</v>
      </c>
      <c r="R324" s="428" t="s">
        <v>20881</v>
      </c>
    </row>
    <row r="325" spans="1:18">
      <c r="A325" s="422">
        <v>3571</v>
      </c>
      <c r="B325" s="423">
        <v>41052</v>
      </c>
      <c r="C325" s="423">
        <f t="shared" si="0"/>
        <v>41112</v>
      </c>
      <c r="D325" s="424" t="s">
        <v>3135</v>
      </c>
      <c r="E325" s="424" t="s">
        <v>21144</v>
      </c>
      <c r="F325" s="425" t="s">
        <v>16939</v>
      </c>
      <c r="G325" s="426" t="s">
        <v>5075</v>
      </c>
      <c r="H325" s="423">
        <v>41108</v>
      </c>
      <c r="I325" s="222" t="s">
        <v>21099</v>
      </c>
      <c r="J325" s="223">
        <v>41131</v>
      </c>
      <c r="K325" s="427" t="s">
        <v>20880</v>
      </c>
      <c r="L325" s="415">
        <v>697625885</v>
      </c>
      <c r="M325" s="225" t="s">
        <v>20880</v>
      </c>
      <c r="N325" s="223">
        <v>41155</v>
      </c>
      <c r="O325" s="223">
        <v>41169</v>
      </c>
      <c r="P325" s="223" t="s">
        <v>21100</v>
      </c>
      <c r="Q325" s="223">
        <v>41204</v>
      </c>
      <c r="R325" s="428" t="s">
        <v>20881</v>
      </c>
    </row>
    <row r="326" spans="1:18">
      <c r="A326" s="422">
        <v>3632</v>
      </c>
      <c r="B326" s="423">
        <v>41057</v>
      </c>
      <c r="C326" s="423">
        <f t="shared" si="0"/>
        <v>41117</v>
      </c>
      <c r="D326" s="424" t="s">
        <v>3199</v>
      </c>
      <c r="E326" s="424" t="s">
        <v>21145</v>
      </c>
      <c r="F326" s="425" t="s">
        <v>16917</v>
      </c>
      <c r="G326" s="426" t="s">
        <v>5077</v>
      </c>
      <c r="H326" s="423">
        <v>41108</v>
      </c>
      <c r="I326" s="222" t="s">
        <v>21099</v>
      </c>
      <c r="J326" s="223">
        <v>41131</v>
      </c>
      <c r="K326" s="427" t="s">
        <v>20880</v>
      </c>
      <c r="L326" s="415">
        <v>697703860</v>
      </c>
      <c r="M326" s="225" t="s">
        <v>20880</v>
      </c>
      <c r="N326" s="223">
        <v>41155</v>
      </c>
      <c r="O326" s="223">
        <v>41169</v>
      </c>
      <c r="P326" s="223" t="s">
        <v>21100</v>
      </c>
      <c r="Q326" s="223">
        <v>41204</v>
      </c>
      <c r="R326" s="428" t="s">
        <v>20881</v>
      </c>
    </row>
    <row r="327" spans="1:18">
      <c r="A327" s="422">
        <v>3768</v>
      </c>
      <c r="B327" s="423">
        <v>41073</v>
      </c>
      <c r="C327" s="423">
        <f t="shared" si="0"/>
        <v>41133</v>
      </c>
      <c r="D327" s="424" t="s">
        <v>3438</v>
      </c>
      <c r="E327" s="424" t="s">
        <v>21146</v>
      </c>
      <c r="F327" s="425" t="s">
        <v>16933</v>
      </c>
      <c r="G327" s="426" t="s">
        <v>5095</v>
      </c>
      <c r="H327" s="423">
        <v>41108</v>
      </c>
      <c r="I327" s="222" t="s">
        <v>21099</v>
      </c>
      <c r="J327" s="223">
        <v>41131</v>
      </c>
      <c r="K327" s="427" t="s">
        <v>20880</v>
      </c>
      <c r="L327" s="415">
        <v>697625893</v>
      </c>
      <c r="M327" s="225" t="s">
        <v>20880</v>
      </c>
      <c r="N327" s="223">
        <v>41155</v>
      </c>
      <c r="O327" s="223">
        <v>41169</v>
      </c>
      <c r="P327" s="223" t="s">
        <v>21100</v>
      </c>
      <c r="Q327" s="223">
        <v>41204</v>
      </c>
      <c r="R327" s="428" t="s">
        <v>20881</v>
      </c>
    </row>
    <row r="328" spans="1:18">
      <c r="A328" s="422">
        <v>2995</v>
      </c>
      <c r="B328" s="423">
        <v>40948</v>
      </c>
      <c r="C328" s="423">
        <f t="shared" si="0"/>
        <v>41008</v>
      </c>
      <c r="D328" s="424" t="s">
        <v>741</v>
      </c>
      <c r="E328" s="424" t="s">
        <v>21147</v>
      </c>
      <c r="F328" s="425" t="s">
        <v>16957</v>
      </c>
      <c r="G328" s="426" t="s">
        <v>4974</v>
      </c>
      <c r="H328" s="423">
        <v>41109</v>
      </c>
      <c r="I328" s="222" t="s">
        <v>21099</v>
      </c>
      <c r="J328" s="223">
        <v>41131</v>
      </c>
      <c r="K328" s="427" t="s">
        <v>20880</v>
      </c>
      <c r="L328" s="415">
        <v>697655261</v>
      </c>
      <c r="M328" s="225" t="s">
        <v>20880</v>
      </c>
      <c r="N328" s="223">
        <v>41155</v>
      </c>
      <c r="O328" s="223">
        <v>41169</v>
      </c>
      <c r="P328" s="223" t="s">
        <v>21100</v>
      </c>
      <c r="Q328" s="223">
        <v>41204</v>
      </c>
      <c r="R328" s="428" t="s">
        <v>20881</v>
      </c>
    </row>
    <row r="329" spans="1:18">
      <c r="A329" s="422">
        <v>3633</v>
      </c>
      <c r="B329" s="423">
        <v>41057</v>
      </c>
      <c r="C329" s="423">
        <f t="shared" si="0"/>
        <v>41117</v>
      </c>
      <c r="D329" s="424" t="s">
        <v>3199</v>
      </c>
      <c r="E329" s="424" t="s">
        <v>21148</v>
      </c>
      <c r="F329" s="425">
        <v>3633</v>
      </c>
      <c r="G329" s="426" t="s">
        <v>5079</v>
      </c>
      <c r="H329" s="423">
        <v>41109</v>
      </c>
      <c r="I329" s="222" t="s">
        <v>21099</v>
      </c>
      <c r="J329" s="223">
        <v>41131</v>
      </c>
      <c r="K329" s="427" t="s">
        <v>20880</v>
      </c>
      <c r="L329" s="415">
        <v>697655288</v>
      </c>
      <c r="M329" s="225" t="s">
        <v>20880</v>
      </c>
      <c r="N329" s="223">
        <v>41155</v>
      </c>
      <c r="O329" s="223">
        <v>41169</v>
      </c>
      <c r="P329" s="223" t="s">
        <v>21100</v>
      </c>
      <c r="Q329" s="223">
        <v>41204</v>
      </c>
      <c r="R329" s="428" t="s">
        <v>20881</v>
      </c>
    </row>
    <row r="330" spans="1:18">
      <c r="A330" s="422">
        <v>3582</v>
      </c>
      <c r="B330" s="423">
        <v>41057</v>
      </c>
      <c r="C330" s="423">
        <f t="shared" si="0"/>
        <v>41117</v>
      </c>
      <c r="D330" s="424" t="s">
        <v>3387</v>
      </c>
      <c r="E330" s="424" t="s">
        <v>21149</v>
      </c>
      <c r="F330" s="425">
        <v>3582</v>
      </c>
      <c r="G330" s="426" t="s">
        <v>5087</v>
      </c>
      <c r="H330" s="423">
        <v>41109</v>
      </c>
      <c r="I330" s="222" t="s">
        <v>21099</v>
      </c>
      <c r="J330" s="223">
        <v>41131</v>
      </c>
      <c r="K330" s="427" t="s">
        <v>20880</v>
      </c>
      <c r="L330" s="415">
        <v>697655296</v>
      </c>
      <c r="M330" s="225" t="s">
        <v>20880</v>
      </c>
      <c r="N330" s="223">
        <v>41155</v>
      </c>
      <c r="O330" s="223">
        <v>41169</v>
      </c>
      <c r="P330" s="223" t="s">
        <v>21100</v>
      </c>
      <c r="Q330" s="223">
        <v>41204</v>
      </c>
      <c r="R330" s="428" t="s">
        <v>20881</v>
      </c>
    </row>
    <row r="331" spans="1:18">
      <c r="A331" s="422">
        <v>3766</v>
      </c>
      <c r="B331" s="423">
        <v>41073</v>
      </c>
      <c r="C331" s="423">
        <f t="shared" si="0"/>
        <v>41133</v>
      </c>
      <c r="D331" s="424" t="s">
        <v>3438</v>
      </c>
      <c r="E331" s="424" t="s">
        <v>21150</v>
      </c>
      <c r="F331" s="425">
        <v>3766</v>
      </c>
      <c r="G331" s="426" t="s">
        <v>5090</v>
      </c>
      <c r="H331" s="423">
        <v>41109</v>
      </c>
      <c r="I331" s="222" t="s">
        <v>21099</v>
      </c>
      <c r="J331" s="223">
        <v>41131</v>
      </c>
      <c r="K331" s="427" t="s">
        <v>20880</v>
      </c>
      <c r="L331" s="415">
        <v>697703940</v>
      </c>
      <c r="M331" s="225" t="s">
        <v>20880</v>
      </c>
      <c r="N331" s="223">
        <v>41155</v>
      </c>
      <c r="O331" s="223">
        <v>41169</v>
      </c>
      <c r="P331" s="223" t="s">
        <v>21100</v>
      </c>
      <c r="Q331" s="223">
        <v>41204</v>
      </c>
      <c r="R331" s="428" t="s">
        <v>20881</v>
      </c>
    </row>
    <row r="332" spans="1:18">
      <c r="A332" s="422">
        <v>3769</v>
      </c>
      <c r="B332" s="423">
        <v>41073</v>
      </c>
      <c r="C332" s="423">
        <f t="shared" si="0"/>
        <v>41133</v>
      </c>
      <c r="D332" s="424" t="s">
        <v>3438</v>
      </c>
      <c r="E332" s="424" t="s">
        <v>21151</v>
      </c>
      <c r="F332" s="425">
        <v>3769</v>
      </c>
      <c r="G332" s="426" t="s">
        <v>5093</v>
      </c>
      <c r="H332" s="423">
        <v>41109</v>
      </c>
      <c r="I332" s="222" t="s">
        <v>21099</v>
      </c>
      <c r="J332" s="223">
        <v>41131</v>
      </c>
      <c r="K332" s="427" t="s">
        <v>20880</v>
      </c>
      <c r="L332" s="415">
        <v>697703959</v>
      </c>
      <c r="M332" s="225" t="s">
        <v>20880</v>
      </c>
      <c r="N332" s="223">
        <v>41155</v>
      </c>
      <c r="O332" s="223">
        <v>41169</v>
      </c>
      <c r="P332" s="223" t="s">
        <v>21100</v>
      </c>
      <c r="Q332" s="223">
        <v>41204</v>
      </c>
      <c r="R332" s="428" t="s">
        <v>20881</v>
      </c>
    </row>
    <row r="333" spans="1:18">
      <c r="A333" s="422">
        <v>3770</v>
      </c>
      <c r="B333" s="423">
        <v>41073</v>
      </c>
      <c r="C333" s="423">
        <f t="shared" si="0"/>
        <v>41133</v>
      </c>
      <c r="D333" s="424" t="s">
        <v>3438</v>
      </c>
      <c r="E333" s="424" t="s">
        <v>21152</v>
      </c>
      <c r="F333" s="425">
        <v>3770</v>
      </c>
      <c r="G333" s="426" t="s">
        <v>5169</v>
      </c>
      <c r="H333" s="423">
        <v>41109</v>
      </c>
      <c r="I333" s="222" t="s">
        <v>21099</v>
      </c>
      <c r="J333" s="223">
        <v>41131</v>
      </c>
      <c r="K333" s="427" t="s">
        <v>20880</v>
      </c>
      <c r="L333" s="415">
        <v>697703967</v>
      </c>
      <c r="M333" s="225" t="s">
        <v>20880</v>
      </c>
      <c r="N333" s="223">
        <v>41155</v>
      </c>
      <c r="O333" s="223">
        <v>41169</v>
      </c>
      <c r="P333" s="223" t="s">
        <v>21100</v>
      </c>
      <c r="Q333" s="223">
        <v>41204</v>
      </c>
      <c r="R333" s="428" t="s">
        <v>20881</v>
      </c>
    </row>
    <row r="334" spans="1:18">
      <c r="A334" s="422">
        <v>2988</v>
      </c>
      <c r="B334" s="423">
        <v>40948</v>
      </c>
      <c r="C334" s="423">
        <f t="shared" si="0"/>
        <v>41008</v>
      </c>
      <c r="D334" s="424" t="s">
        <v>727</v>
      </c>
      <c r="E334" s="424" t="s">
        <v>21153</v>
      </c>
      <c r="F334" s="425" t="s">
        <v>16953</v>
      </c>
      <c r="G334" s="426" t="s">
        <v>5066</v>
      </c>
      <c r="H334" s="423">
        <v>41110</v>
      </c>
      <c r="I334" s="222" t="s">
        <v>21099</v>
      </c>
      <c r="J334" s="223">
        <v>41131</v>
      </c>
      <c r="K334" s="427" t="s">
        <v>20880</v>
      </c>
      <c r="L334" s="415">
        <v>697655326</v>
      </c>
      <c r="M334" s="225" t="s">
        <v>20880</v>
      </c>
      <c r="N334" s="223">
        <v>41155</v>
      </c>
      <c r="O334" s="223">
        <v>41169</v>
      </c>
      <c r="P334" s="223" t="s">
        <v>21100</v>
      </c>
      <c r="Q334" s="223">
        <v>41204</v>
      </c>
      <c r="R334" s="428" t="s">
        <v>20881</v>
      </c>
    </row>
    <row r="335" spans="1:18">
      <c r="A335" s="422">
        <v>3029</v>
      </c>
      <c r="B335" s="423">
        <v>40949</v>
      </c>
      <c r="C335" s="423">
        <f t="shared" si="0"/>
        <v>41009</v>
      </c>
      <c r="D335" s="424" t="s">
        <v>827</v>
      </c>
      <c r="E335" s="424" t="s">
        <v>21154</v>
      </c>
      <c r="F335" s="425" t="s">
        <v>16941</v>
      </c>
      <c r="G335" s="426" t="s">
        <v>4975</v>
      </c>
      <c r="H335" s="423">
        <v>41110</v>
      </c>
      <c r="I335" s="222" t="s">
        <v>21099</v>
      </c>
      <c r="J335" s="223">
        <v>41131</v>
      </c>
      <c r="K335" s="427" t="s">
        <v>20880</v>
      </c>
      <c r="L335" s="415">
        <v>697655334</v>
      </c>
      <c r="M335" s="225" t="s">
        <v>20880</v>
      </c>
      <c r="N335" s="223">
        <v>41155</v>
      </c>
      <c r="O335" s="223">
        <v>41169</v>
      </c>
      <c r="P335" s="223" t="s">
        <v>21100</v>
      </c>
      <c r="Q335" s="223">
        <v>41204</v>
      </c>
      <c r="R335" s="428" t="s">
        <v>20881</v>
      </c>
    </row>
    <row r="336" spans="1:18">
      <c r="A336" s="422">
        <v>3047</v>
      </c>
      <c r="B336" s="423">
        <v>40953</v>
      </c>
      <c r="C336" s="423">
        <f t="shared" si="0"/>
        <v>41013</v>
      </c>
      <c r="D336" s="424" t="s">
        <v>989</v>
      </c>
      <c r="E336" s="424" t="s">
        <v>21155</v>
      </c>
      <c r="F336" s="425" t="s">
        <v>16919</v>
      </c>
      <c r="G336" s="426" t="s">
        <v>2012</v>
      </c>
      <c r="H336" s="423">
        <v>41110</v>
      </c>
      <c r="I336" s="222" t="s">
        <v>21099</v>
      </c>
      <c r="J336" s="223">
        <v>41131</v>
      </c>
      <c r="K336" s="427" t="s">
        <v>20880</v>
      </c>
      <c r="L336" s="415">
        <v>697655342</v>
      </c>
      <c r="M336" s="225" t="s">
        <v>20880</v>
      </c>
      <c r="N336" s="223">
        <v>41155</v>
      </c>
      <c r="O336" s="223">
        <v>41169</v>
      </c>
      <c r="P336" s="223" t="s">
        <v>21100</v>
      </c>
      <c r="Q336" s="223">
        <v>41204</v>
      </c>
      <c r="R336" s="428" t="s">
        <v>20881</v>
      </c>
    </row>
    <row r="337" spans="1:18">
      <c r="A337" s="422">
        <v>3120</v>
      </c>
      <c r="B337" s="423">
        <v>40956</v>
      </c>
      <c r="C337" s="423">
        <f t="shared" si="0"/>
        <v>41016</v>
      </c>
      <c r="D337" s="424" t="s">
        <v>1080</v>
      </c>
      <c r="E337" s="424" t="s">
        <v>21156</v>
      </c>
      <c r="F337" s="425" t="s">
        <v>16935</v>
      </c>
      <c r="G337" s="426" t="s">
        <v>5140</v>
      </c>
      <c r="H337" s="423">
        <v>41110</v>
      </c>
      <c r="I337" s="222" t="s">
        <v>21099</v>
      </c>
      <c r="J337" s="223">
        <v>41131</v>
      </c>
      <c r="K337" s="427" t="s">
        <v>20880</v>
      </c>
      <c r="L337" s="415">
        <v>697655369</v>
      </c>
      <c r="M337" s="225" t="s">
        <v>20880</v>
      </c>
      <c r="N337" s="223">
        <v>41155</v>
      </c>
      <c r="O337" s="223">
        <v>41169</v>
      </c>
      <c r="P337" s="223" t="s">
        <v>21100</v>
      </c>
      <c r="Q337" s="223">
        <v>41204</v>
      </c>
      <c r="R337" s="428" t="s">
        <v>20881</v>
      </c>
    </row>
    <row r="338" spans="1:18">
      <c r="A338" s="422">
        <v>3634</v>
      </c>
      <c r="B338" s="423">
        <v>41057</v>
      </c>
      <c r="C338" s="423">
        <f t="shared" si="0"/>
        <v>41117</v>
      </c>
      <c r="D338" s="424" t="s">
        <v>3199</v>
      </c>
      <c r="E338" s="424" t="s">
        <v>21157</v>
      </c>
      <c r="F338" s="425" t="s">
        <v>16918</v>
      </c>
      <c r="G338" s="426" t="s">
        <v>5080</v>
      </c>
      <c r="H338" s="423">
        <v>41110</v>
      </c>
      <c r="I338" s="222" t="s">
        <v>21099</v>
      </c>
      <c r="J338" s="223">
        <v>41131</v>
      </c>
      <c r="K338" s="427" t="s">
        <v>20880</v>
      </c>
      <c r="L338" s="415">
        <v>697703878</v>
      </c>
      <c r="M338" s="225" t="s">
        <v>20880</v>
      </c>
      <c r="N338" s="223">
        <v>41155</v>
      </c>
      <c r="O338" s="223">
        <v>41169</v>
      </c>
      <c r="P338" s="223" t="s">
        <v>21100</v>
      </c>
      <c r="Q338" s="223">
        <v>41204</v>
      </c>
      <c r="R338" s="428" t="s">
        <v>20881</v>
      </c>
    </row>
    <row r="339" spans="1:18">
      <c r="A339" s="422">
        <v>3631</v>
      </c>
      <c r="B339" s="423">
        <v>41057</v>
      </c>
      <c r="C339" s="423">
        <f t="shared" si="0"/>
        <v>41117</v>
      </c>
      <c r="D339" s="424" t="s">
        <v>3199</v>
      </c>
      <c r="E339" s="424" t="s">
        <v>21158</v>
      </c>
      <c r="F339" s="425">
        <v>3631</v>
      </c>
      <c r="G339" s="426" t="s">
        <v>5082</v>
      </c>
      <c r="H339" s="423">
        <v>41110</v>
      </c>
      <c r="I339" s="222" t="s">
        <v>21099</v>
      </c>
      <c r="J339" s="223">
        <v>41131</v>
      </c>
      <c r="K339" s="427" t="s">
        <v>20880</v>
      </c>
      <c r="L339" s="415">
        <v>697661440</v>
      </c>
      <c r="M339" s="225" t="s">
        <v>20880</v>
      </c>
      <c r="N339" s="223">
        <v>41155</v>
      </c>
      <c r="O339" s="223">
        <v>41169</v>
      </c>
      <c r="P339" s="223" t="s">
        <v>21100</v>
      </c>
      <c r="Q339" s="223">
        <v>41204</v>
      </c>
      <c r="R339" s="428" t="s">
        <v>20881</v>
      </c>
    </row>
    <row r="340" spans="1:18">
      <c r="A340" s="422">
        <v>3583</v>
      </c>
      <c r="B340" s="423">
        <v>41057</v>
      </c>
      <c r="C340" s="423">
        <f t="shared" si="0"/>
        <v>41117</v>
      </c>
      <c r="D340" s="424" t="s">
        <v>3281</v>
      </c>
      <c r="E340" s="424" t="s">
        <v>21159</v>
      </c>
      <c r="F340" s="425">
        <v>3583</v>
      </c>
      <c r="G340" s="426" t="s">
        <v>5084</v>
      </c>
      <c r="H340" s="423">
        <v>41110</v>
      </c>
      <c r="I340" s="222" t="s">
        <v>21099</v>
      </c>
      <c r="J340" s="223">
        <v>41131</v>
      </c>
      <c r="K340" s="427" t="s">
        <v>20880</v>
      </c>
      <c r="L340" s="415">
        <v>697655431</v>
      </c>
      <c r="M340" s="225" t="s">
        <v>20880</v>
      </c>
      <c r="N340" s="223">
        <v>41155</v>
      </c>
      <c r="O340" s="223">
        <v>41169</v>
      </c>
      <c r="P340" s="223" t="s">
        <v>21100</v>
      </c>
      <c r="Q340" s="223">
        <v>41204</v>
      </c>
      <c r="R340" s="428" t="s">
        <v>20881</v>
      </c>
    </row>
    <row r="341" spans="1:18">
      <c r="A341" s="422">
        <v>3703</v>
      </c>
      <c r="B341" s="423">
        <v>41071</v>
      </c>
      <c r="C341" s="423">
        <f t="shared" si="0"/>
        <v>41131</v>
      </c>
      <c r="D341" s="424" t="s">
        <v>171</v>
      </c>
      <c r="E341" s="424" t="s">
        <v>21160</v>
      </c>
      <c r="F341" s="425">
        <v>3703</v>
      </c>
      <c r="G341" s="426" t="s">
        <v>5097</v>
      </c>
      <c r="H341" s="423">
        <v>41110</v>
      </c>
      <c r="I341" s="222" t="s">
        <v>21099</v>
      </c>
      <c r="J341" s="223">
        <v>41131</v>
      </c>
      <c r="K341" s="427" t="s">
        <v>20880</v>
      </c>
      <c r="L341" s="415">
        <v>697655814</v>
      </c>
      <c r="M341" s="225" t="s">
        <v>20880</v>
      </c>
      <c r="N341" s="223">
        <v>41155</v>
      </c>
      <c r="O341" s="223">
        <v>41169</v>
      </c>
      <c r="P341" s="223" t="s">
        <v>21100</v>
      </c>
      <c r="Q341" s="223">
        <v>41204</v>
      </c>
      <c r="R341" s="428" t="s">
        <v>20881</v>
      </c>
    </row>
    <row r="342" spans="1:18">
      <c r="A342" s="422">
        <v>3674</v>
      </c>
      <c r="B342" s="423">
        <v>41071</v>
      </c>
      <c r="C342" s="423">
        <f t="shared" si="0"/>
        <v>41131</v>
      </c>
      <c r="D342" s="424" t="s">
        <v>171</v>
      </c>
      <c r="E342" s="424" t="s">
        <v>21161</v>
      </c>
      <c r="F342" s="425">
        <v>3674</v>
      </c>
      <c r="G342" s="426" t="s">
        <v>4945</v>
      </c>
      <c r="H342" s="423">
        <v>41113</v>
      </c>
      <c r="I342" s="222" t="s">
        <v>21099</v>
      </c>
      <c r="J342" s="223">
        <v>41131</v>
      </c>
      <c r="K342" s="427" t="s">
        <v>20880</v>
      </c>
      <c r="L342" s="415">
        <v>697703975</v>
      </c>
      <c r="M342" s="225" t="s">
        <v>20880</v>
      </c>
      <c r="N342" s="223">
        <v>41155</v>
      </c>
      <c r="O342" s="223">
        <v>41169</v>
      </c>
      <c r="P342" s="223" t="s">
        <v>21100</v>
      </c>
      <c r="Q342" s="223">
        <v>41204</v>
      </c>
      <c r="R342" s="428" t="s">
        <v>20881</v>
      </c>
    </row>
    <row r="343" spans="1:18">
      <c r="A343" s="422">
        <v>3786</v>
      </c>
      <c r="B343" s="423">
        <v>41079</v>
      </c>
      <c r="C343" s="423">
        <f t="shared" si="0"/>
        <v>41139</v>
      </c>
      <c r="D343" s="424" t="s">
        <v>3946</v>
      </c>
      <c r="E343" s="424" t="s">
        <v>21162</v>
      </c>
      <c r="F343" s="425">
        <v>3786</v>
      </c>
      <c r="G343" s="426" t="s">
        <v>5172</v>
      </c>
      <c r="H343" s="423">
        <v>41110</v>
      </c>
      <c r="I343" s="222" t="s">
        <v>21099</v>
      </c>
      <c r="J343" s="223">
        <v>41131</v>
      </c>
      <c r="K343" s="427" t="s">
        <v>20880</v>
      </c>
      <c r="L343" s="415">
        <v>697655490</v>
      </c>
      <c r="M343" s="225" t="s">
        <v>20880</v>
      </c>
      <c r="N343" s="223">
        <v>41155</v>
      </c>
      <c r="O343" s="223">
        <v>41169</v>
      </c>
      <c r="P343" s="223" t="s">
        <v>21100</v>
      </c>
      <c r="Q343" s="223">
        <v>41204</v>
      </c>
      <c r="R343" s="428" t="s">
        <v>20881</v>
      </c>
    </row>
    <row r="344" spans="1:18">
      <c r="A344" s="422">
        <v>3005</v>
      </c>
      <c r="B344" s="423">
        <v>40949</v>
      </c>
      <c r="C344" s="423">
        <f t="shared" si="0"/>
        <v>41009</v>
      </c>
      <c r="D344" s="424" t="s">
        <v>807</v>
      </c>
      <c r="E344" s="424" t="s">
        <v>21163</v>
      </c>
      <c r="F344" s="425" t="s">
        <v>16942</v>
      </c>
      <c r="G344" s="426" t="s">
        <v>5129</v>
      </c>
      <c r="H344" s="423">
        <v>41114</v>
      </c>
      <c r="I344" s="222" t="s">
        <v>21099</v>
      </c>
      <c r="J344" s="223">
        <v>41131</v>
      </c>
      <c r="K344" s="427" t="s">
        <v>20880</v>
      </c>
      <c r="L344" s="415">
        <v>697703983</v>
      </c>
      <c r="M344" s="225" t="s">
        <v>20880</v>
      </c>
      <c r="N344" s="223">
        <v>41155</v>
      </c>
      <c r="O344" s="223">
        <v>41169</v>
      </c>
      <c r="P344" s="223" t="s">
        <v>21100</v>
      </c>
      <c r="Q344" s="223">
        <v>41204</v>
      </c>
      <c r="R344" s="428" t="s">
        <v>20881</v>
      </c>
    </row>
    <row r="345" spans="1:18">
      <c r="A345" s="422">
        <v>3044</v>
      </c>
      <c r="B345" s="423">
        <v>40952</v>
      </c>
      <c r="C345" s="423">
        <f t="shared" ref="C345:C390" si="1">B345+60</f>
        <v>41012</v>
      </c>
      <c r="D345" s="424" t="s">
        <v>924</v>
      </c>
      <c r="E345" s="424" t="s">
        <v>21164</v>
      </c>
      <c r="F345" s="425" t="s">
        <v>16940</v>
      </c>
      <c r="G345" s="426" t="s">
        <v>5134</v>
      </c>
      <c r="H345" s="423">
        <v>41114</v>
      </c>
      <c r="I345" s="222" t="s">
        <v>21099</v>
      </c>
      <c r="J345" s="223">
        <v>41131</v>
      </c>
      <c r="K345" s="427" t="s">
        <v>20880</v>
      </c>
      <c r="L345" s="415">
        <v>697658848</v>
      </c>
      <c r="M345" s="225" t="s">
        <v>20880</v>
      </c>
      <c r="N345" s="223">
        <v>41155</v>
      </c>
      <c r="O345" s="223">
        <v>41169</v>
      </c>
      <c r="P345" s="223" t="s">
        <v>21100</v>
      </c>
      <c r="Q345" s="223">
        <v>41204</v>
      </c>
      <c r="R345" s="428" t="s">
        <v>20881</v>
      </c>
    </row>
    <row r="346" spans="1:18">
      <c r="A346" s="422">
        <v>3328</v>
      </c>
      <c r="B346" s="423">
        <v>41015</v>
      </c>
      <c r="C346" s="423">
        <f t="shared" si="1"/>
        <v>41075</v>
      </c>
      <c r="D346" s="424" t="s">
        <v>2404</v>
      </c>
      <c r="E346" s="424" t="s">
        <v>21165</v>
      </c>
      <c r="F346" s="425">
        <v>3328</v>
      </c>
      <c r="G346" s="426" t="s">
        <v>5146</v>
      </c>
      <c r="H346" s="423">
        <v>41114</v>
      </c>
      <c r="I346" s="222" t="s">
        <v>21099</v>
      </c>
      <c r="J346" s="223">
        <v>41131</v>
      </c>
      <c r="K346" s="427" t="s">
        <v>20880</v>
      </c>
      <c r="L346" s="415">
        <v>697658872</v>
      </c>
      <c r="M346" s="225" t="s">
        <v>20880</v>
      </c>
      <c r="N346" s="223">
        <v>41155</v>
      </c>
      <c r="O346" s="223">
        <v>41169</v>
      </c>
      <c r="P346" s="223" t="s">
        <v>21100</v>
      </c>
      <c r="Q346" s="223">
        <v>41204</v>
      </c>
      <c r="R346" s="428" t="s">
        <v>20881</v>
      </c>
    </row>
    <row r="347" spans="1:18">
      <c r="A347" s="422">
        <v>3620</v>
      </c>
      <c r="B347" s="423">
        <v>41057</v>
      </c>
      <c r="C347" s="423">
        <f t="shared" si="1"/>
        <v>41117</v>
      </c>
      <c r="D347" s="424" t="s">
        <v>3199</v>
      </c>
      <c r="E347" s="424" t="s">
        <v>21166</v>
      </c>
      <c r="F347" s="425">
        <v>3620</v>
      </c>
      <c r="G347" s="426" t="s">
        <v>5152</v>
      </c>
      <c r="H347" s="423">
        <v>41114</v>
      </c>
      <c r="I347" s="222" t="s">
        <v>21099</v>
      </c>
      <c r="J347" s="223">
        <v>41131</v>
      </c>
      <c r="K347" s="427" t="s">
        <v>20880</v>
      </c>
      <c r="L347" s="415">
        <v>697658899</v>
      </c>
      <c r="M347" s="225" t="s">
        <v>20880</v>
      </c>
      <c r="N347" s="223">
        <v>41155</v>
      </c>
      <c r="O347" s="223">
        <v>41169</v>
      </c>
      <c r="P347" s="223" t="s">
        <v>21100</v>
      </c>
      <c r="Q347" s="223">
        <v>41204</v>
      </c>
      <c r="R347" s="428" t="s">
        <v>20881</v>
      </c>
    </row>
    <row r="348" spans="1:18">
      <c r="A348" s="422">
        <v>3635</v>
      </c>
      <c r="B348" s="423">
        <v>41057</v>
      </c>
      <c r="C348" s="423">
        <f t="shared" si="1"/>
        <v>41117</v>
      </c>
      <c r="D348" s="424" t="s">
        <v>3199</v>
      </c>
      <c r="E348" s="424" t="s">
        <v>21167</v>
      </c>
      <c r="F348" s="425">
        <v>3635</v>
      </c>
      <c r="G348" s="426" t="s">
        <v>5081</v>
      </c>
      <c r="H348" s="423">
        <v>41114</v>
      </c>
      <c r="I348" s="222" t="s">
        <v>21099</v>
      </c>
      <c r="J348" s="223">
        <v>41131</v>
      </c>
      <c r="K348" s="427" t="s">
        <v>20880</v>
      </c>
      <c r="L348" s="415">
        <v>697661431</v>
      </c>
      <c r="M348" s="225" t="s">
        <v>20880</v>
      </c>
      <c r="N348" s="223">
        <v>41155</v>
      </c>
      <c r="O348" s="223">
        <v>41169</v>
      </c>
      <c r="P348" s="223" t="s">
        <v>21100</v>
      </c>
      <c r="Q348" s="223">
        <v>41204</v>
      </c>
      <c r="R348" s="428" t="s">
        <v>20881</v>
      </c>
    </row>
    <row r="349" spans="1:18">
      <c r="A349" s="422">
        <v>3622</v>
      </c>
      <c r="B349" s="423">
        <v>41057</v>
      </c>
      <c r="C349" s="423">
        <f t="shared" si="1"/>
        <v>41117</v>
      </c>
      <c r="D349" s="424" t="s">
        <v>3199</v>
      </c>
      <c r="E349" s="424" t="s">
        <v>21168</v>
      </c>
      <c r="F349" s="425">
        <v>3622</v>
      </c>
      <c r="G349" s="426" t="s">
        <v>4608</v>
      </c>
      <c r="H349" s="423">
        <v>41114</v>
      </c>
      <c r="I349" s="429" t="s">
        <v>21099</v>
      </c>
      <c r="J349" s="430">
        <v>41131</v>
      </c>
      <c r="K349" s="427" t="s">
        <v>20880</v>
      </c>
      <c r="L349" s="431">
        <v>697658910</v>
      </c>
      <c r="M349" s="432" t="s">
        <v>20880</v>
      </c>
      <c r="N349" s="430">
        <v>41155</v>
      </c>
      <c r="O349" s="430">
        <v>41169</v>
      </c>
      <c r="P349" s="430" t="s">
        <v>21100</v>
      </c>
      <c r="Q349" s="430">
        <v>41204</v>
      </c>
      <c r="R349" s="433" t="s">
        <v>20881</v>
      </c>
    </row>
    <row r="350" spans="1:18">
      <c r="A350" s="422">
        <v>3623</v>
      </c>
      <c r="B350" s="423">
        <v>41057</v>
      </c>
      <c r="C350" s="423">
        <f t="shared" si="1"/>
        <v>41117</v>
      </c>
      <c r="D350" s="424" t="s">
        <v>3199</v>
      </c>
      <c r="E350" s="424" t="s">
        <v>21169</v>
      </c>
      <c r="F350" s="425">
        <v>3623</v>
      </c>
      <c r="G350" s="426" t="s">
        <v>5083</v>
      </c>
      <c r="H350" s="423">
        <v>41114</v>
      </c>
      <c r="I350" s="429" t="s">
        <v>21099</v>
      </c>
      <c r="J350" s="430">
        <v>41131</v>
      </c>
      <c r="K350" s="427" t="s">
        <v>20880</v>
      </c>
      <c r="L350" s="431">
        <v>697658937</v>
      </c>
      <c r="M350" s="432" t="s">
        <v>20880</v>
      </c>
      <c r="N350" s="430">
        <v>41155</v>
      </c>
      <c r="O350" s="430">
        <v>41169</v>
      </c>
      <c r="P350" s="430" t="s">
        <v>21100</v>
      </c>
      <c r="Q350" s="430">
        <v>41204</v>
      </c>
      <c r="R350" s="433" t="s">
        <v>20881</v>
      </c>
    </row>
    <row r="351" spans="1:18">
      <c r="A351" s="422">
        <v>3762</v>
      </c>
      <c r="B351" s="423">
        <v>41073</v>
      </c>
      <c r="C351" s="423">
        <f t="shared" si="1"/>
        <v>41133</v>
      </c>
      <c r="D351" s="424" t="s">
        <v>3438</v>
      </c>
      <c r="E351" s="424" t="s">
        <v>21170</v>
      </c>
      <c r="F351" s="425">
        <v>3762</v>
      </c>
      <c r="G351" s="426" t="s">
        <v>5165</v>
      </c>
      <c r="H351" s="423">
        <v>41114</v>
      </c>
      <c r="I351" s="429" t="s">
        <v>21099</v>
      </c>
      <c r="J351" s="430">
        <v>41131</v>
      </c>
      <c r="K351" s="427" t="s">
        <v>20880</v>
      </c>
      <c r="L351" s="431">
        <v>697658953</v>
      </c>
      <c r="M351" s="432" t="s">
        <v>20880</v>
      </c>
      <c r="N351" s="430">
        <v>41155</v>
      </c>
      <c r="O351" s="430">
        <v>41169</v>
      </c>
      <c r="P351" s="430" t="s">
        <v>21100</v>
      </c>
      <c r="Q351" s="430">
        <v>41204</v>
      </c>
      <c r="R351" s="433" t="s">
        <v>20881</v>
      </c>
    </row>
    <row r="352" spans="1:18">
      <c r="A352" s="422">
        <v>3793</v>
      </c>
      <c r="B352" s="423">
        <v>41079</v>
      </c>
      <c r="C352" s="423">
        <f t="shared" si="1"/>
        <v>41139</v>
      </c>
      <c r="D352" s="424" t="s">
        <v>3946</v>
      </c>
      <c r="E352" s="424" t="s">
        <v>21171</v>
      </c>
      <c r="F352" s="425">
        <v>3793</v>
      </c>
      <c r="G352" s="426" t="s">
        <v>5243</v>
      </c>
      <c r="H352" s="423">
        <v>41114</v>
      </c>
      <c r="I352" s="429" t="s">
        <v>21099</v>
      </c>
      <c r="J352" s="430">
        <v>41131</v>
      </c>
      <c r="K352" s="427" t="s">
        <v>20880</v>
      </c>
      <c r="L352" s="431">
        <v>697658988</v>
      </c>
      <c r="M352" s="432" t="s">
        <v>20880</v>
      </c>
      <c r="N352" s="430">
        <v>41155</v>
      </c>
      <c r="O352" s="430">
        <v>41169</v>
      </c>
      <c r="P352" s="430" t="s">
        <v>21100</v>
      </c>
      <c r="Q352" s="430">
        <v>41204</v>
      </c>
      <c r="R352" s="433" t="s">
        <v>20881</v>
      </c>
    </row>
    <row r="353" spans="1:18">
      <c r="A353" s="422">
        <v>3951</v>
      </c>
      <c r="B353" s="423">
        <v>41109</v>
      </c>
      <c r="C353" s="423">
        <f t="shared" si="1"/>
        <v>41169</v>
      </c>
      <c r="D353" s="424" t="s">
        <v>2554</v>
      </c>
      <c r="E353" s="424" t="s">
        <v>21172</v>
      </c>
      <c r="F353" s="425">
        <v>3951</v>
      </c>
      <c r="G353" s="426" t="s">
        <v>5252</v>
      </c>
      <c r="H353" s="423">
        <v>41114</v>
      </c>
      <c r="I353" s="429" t="s">
        <v>21099</v>
      </c>
      <c r="J353" s="430">
        <v>41131</v>
      </c>
      <c r="K353" s="427" t="s">
        <v>20880</v>
      </c>
      <c r="L353" s="431">
        <v>697658996</v>
      </c>
      <c r="M353" s="432" t="s">
        <v>20880</v>
      </c>
      <c r="N353" s="430">
        <v>41155</v>
      </c>
      <c r="O353" s="430">
        <v>41169</v>
      </c>
      <c r="P353" s="430" t="s">
        <v>21100</v>
      </c>
      <c r="Q353" s="430">
        <v>41204</v>
      </c>
      <c r="R353" s="433" t="s">
        <v>20881</v>
      </c>
    </row>
    <row r="354" spans="1:18">
      <c r="A354" s="422">
        <v>3038</v>
      </c>
      <c r="B354" s="423">
        <v>40953</v>
      </c>
      <c r="C354" s="423">
        <f t="shared" si="1"/>
        <v>41013</v>
      </c>
      <c r="D354" s="424" t="s">
        <v>972</v>
      </c>
      <c r="E354" s="424" t="s">
        <v>21173</v>
      </c>
      <c r="F354" s="425" t="s">
        <v>16946</v>
      </c>
      <c r="G354" s="426" t="s">
        <v>5135</v>
      </c>
      <c r="H354" s="423">
        <v>41114</v>
      </c>
      <c r="I354" s="429" t="s">
        <v>21099</v>
      </c>
      <c r="J354" s="430">
        <v>41131</v>
      </c>
      <c r="K354" s="427" t="s">
        <v>20880</v>
      </c>
      <c r="L354" s="431">
        <v>697659003</v>
      </c>
      <c r="M354" s="432" t="s">
        <v>20880</v>
      </c>
      <c r="N354" s="430">
        <v>41155</v>
      </c>
      <c r="O354" s="430">
        <v>41169</v>
      </c>
      <c r="P354" s="430" t="s">
        <v>21100</v>
      </c>
      <c r="Q354" s="430">
        <v>41204</v>
      </c>
      <c r="R354" s="433" t="s">
        <v>20881</v>
      </c>
    </row>
    <row r="355" spans="1:18">
      <c r="A355" s="422">
        <v>3342</v>
      </c>
      <c r="B355" s="423">
        <v>41017</v>
      </c>
      <c r="C355" s="423">
        <f t="shared" si="1"/>
        <v>41077</v>
      </c>
      <c r="D355" s="424" t="s">
        <v>2481</v>
      </c>
      <c r="E355" s="424" t="s">
        <v>21174</v>
      </c>
      <c r="F355" s="425">
        <v>3342</v>
      </c>
      <c r="G355" s="426" t="s">
        <v>5232</v>
      </c>
      <c r="H355" s="423">
        <v>41115</v>
      </c>
      <c r="I355" s="429" t="s">
        <v>21099</v>
      </c>
      <c r="J355" s="430">
        <v>41131</v>
      </c>
      <c r="K355" s="427" t="s">
        <v>20880</v>
      </c>
      <c r="L355" s="431">
        <v>697659011</v>
      </c>
      <c r="M355" s="432" t="s">
        <v>20880</v>
      </c>
      <c r="N355" s="430">
        <v>41155</v>
      </c>
      <c r="O355" s="430">
        <v>41169</v>
      </c>
      <c r="P355" s="430" t="s">
        <v>21100</v>
      </c>
      <c r="Q355" s="430">
        <v>41204</v>
      </c>
      <c r="R355" s="433" t="s">
        <v>20881</v>
      </c>
    </row>
    <row r="356" spans="1:18">
      <c r="A356" s="422">
        <v>3621</v>
      </c>
      <c r="B356" s="423">
        <v>41057</v>
      </c>
      <c r="C356" s="423">
        <f t="shared" si="1"/>
        <v>41117</v>
      </c>
      <c r="D356" s="424" t="s">
        <v>3199</v>
      </c>
      <c r="E356" s="424" t="s">
        <v>21175</v>
      </c>
      <c r="F356" s="425">
        <v>3621</v>
      </c>
      <c r="G356" s="426" t="s">
        <v>5157</v>
      </c>
      <c r="H356" s="423">
        <v>41115</v>
      </c>
      <c r="I356" s="429" t="s">
        <v>21099</v>
      </c>
      <c r="J356" s="430">
        <v>41131</v>
      </c>
      <c r="K356" s="427" t="s">
        <v>20880</v>
      </c>
      <c r="L356" s="431">
        <v>697703886</v>
      </c>
      <c r="M356" s="432" t="s">
        <v>20880</v>
      </c>
      <c r="N356" s="430">
        <v>41155</v>
      </c>
      <c r="O356" s="430">
        <v>41169</v>
      </c>
      <c r="P356" s="430" t="s">
        <v>21100</v>
      </c>
      <c r="Q356" s="430">
        <v>41204</v>
      </c>
      <c r="R356" s="433" t="s">
        <v>20881</v>
      </c>
    </row>
    <row r="357" spans="1:18">
      <c r="A357" s="422">
        <v>3673</v>
      </c>
      <c r="B357" s="423">
        <v>41071</v>
      </c>
      <c r="C357" s="423">
        <f t="shared" si="1"/>
        <v>41131</v>
      </c>
      <c r="D357" s="424" t="s">
        <v>171</v>
      </c>
      <c r="E357" s="424" t="s">
        <v>21176</v>
      </c>
      <c r="F357" s="425">
        <v>3673</v>
      </c>
      <c r="G357" s="426" t="s">
        <v>4946</v>
      </c>
      <c r="H357" s="423">
        <v>41115</v>
      </c>
      <c r="I357" s="429" t="s">
        <v>21099</v>
      </c>
      <c r="J357" s="430">
        <v>41131</v>
      </c>
      <c r="K357" s="427" t="s">
        <v>20880</v>
      </c>
      <c r="L357" s="431">
        <v>697704262</v>
      </c>
      <c r="M357" s="432" t="s">
        <v>20880</v>
      </c>
      <c r="N357" s="430">
        <v>41155</v>
      </c>
      <c r="O357" s="430">
        <v>41169</v>
      </c>
      <c r="P357" s="430" t="s">
        <v>21100</v>
      </c>
      <c r="Q357" s="430">
        <v>41204</v>
      </c>
      <c r="R357" s="433" t="s">
        <v>20881</v>
      </c>
    </row>
    <row r="358" spans="1:18">
      <c r="A358" s="422">
        <v>3741</v>
      </c>
      <c r="B358" s="423">
        <v>41073</v>
      </c>
      <c r="C358" s="423">
        <f t="shared" si="1"/>
        <v>41133</v>
      </c>
      <c r="D358" s="424" t="s">
        <v>2111</v>
      </c>
      <c r="E358" s="424" t="s">
        <v>21177</v>
      </c>
      <c r="F358" s="425">
        <v>3741</v>
      </c>
      <c r="G358" s="426" t="s">
        <v>4954</v>
      </c>
      <c r="H358" s="423">
        <v>41115</v>
      </c>
      <c r="I358" s="429" t="s">
        <v>21099</v>
      </c>
      <c r="J358" s="430">
        <v>41131</v>
      </c>
      <c r="K358" s="427" t="s">
        <v>20880</v>
      </c>
      <c r="L358" s="431">
        <v>697659038</v>
      </c>
      <c r="M358" s="432" t="s">
        <v>20880</v>
      </c>
      <c r="N358" s="430">
        <v>41155</v>
      </c>
      <c r="O358" s="430">
        <v>41169</v>
      </c>
      <c r="P358" s="430" t="s">
        <v>21100</v>
      </c>
      <c r="Q358" s="430">
        <v>41204</v>
      </c>
      <c r="R358" s="433" t="s">
        <v>20881</v>
      </c>
    </row>
    <row r="359" spans="1:18">
      <c r="A359" s="422">
        <v>3794</v>
      </c>
      <c r="B359" s="423">
        <v>41079</v>
      </c>
      <c r="C359" s="423">
        <f t="shared" si="1"/>
        <v>41139</v>
      </c>
      <c r="D359" s="424" t="s">
        <v>3946</v>
      </c>
      <c r="E359" s="424" t="s">
        <v>21178</v>
      </c>
      <c r="F359" s="425">
        <v>3794</v>
      </c>
      <c r="G359" s="426" t="s">
        <v>5244</v>
      </c>
      <c r="H359" s="423">
        <v>41115</v>
      </c>
      <c r="I359" s="429" t="s">
        <v>21099</v>
      </c>
      <c r="J359" s="430">
        <v>41131</v>
      </c>
      <c r="K359" s="427" t="s">
        <v>20880</v>
      </c>
      <c r="L359" s="431">
        <v>697659070</v>
      </c>
      <c r="M359" s="432" t="s">
        <v>20880</v>
      </c>
      <c r="N359" s="430">
        <v>41155</v>
      </c>
      <c r="O359" s="430">
        <v>41169</v>
      </c>
      <c r="P359" s="430" t="s">
        <v>21100</v>
      </c>
      <c r="Q359" s="430">
        <v>41204</v>
      </c>
      <c r="R359" s="433" t="s">
        <v>20881</v>
      </c>
    </row>
    <row r="360" spans="1:18">
      <c r="A360" s="422">
        <v>3913</v>
      </c>
      <c r="B360" s="423">
        <v>41101</v>
      </c>
      <c r="C360" s="423">
        <f t="shared" si="1"/>
        <v>41161</v>
      </c>
      <c r="D360" s="424" t="s">
        <v>4971</v>
      </c>
      <c r="E360" s="424" t="s">
        <v>21179</v>
      </c>
      <c r="F360" s="425">
        <v>3913</v>
      </c>
      <c r="G360" s="426" t="s">
        <v>5249</v>
      </c>
      <c r="H360" s="423">
        <v>41115</v>
      </c>
      <c r="I360" s="429" t="s">
        <v>21099</v>
      </c>
      <c r="J360" s="430">
        <v>41131</v>
      </c>
      <c r="K360" s="427" t="s">
        <v>20880</v>
      </c>
      <c r="L360" s="431">
        <v>697659097</v>
      </c>
      <c r="M360" s="432" t="s">
        <v>20880</v>
      </c>
      <c r="N360" s="430">
        <v>41155</v>
      </c>
      <c r="O360" s="430">
        <v>41169</v>
      </c>
      <c r="P360" s="430" t="s">
        <v>21100</v>
      </c>
      <c r="Q360" s="430">
        <v>41204</v>
      </c>
      <c r="R360" s="433" t="s">
        <v>20881</v>
      </c>
    </row>
    <row r="361" spans="1:18">
      <c r="A361" s="422">
        <v>3915</v>
      </c>
      <c r="B361" s="423">
        <v>41103</v>
      </c>
      <c r="C361" s="423">
        <f t="shared" si="1"/>
        <v>41163</v>
      </c>
      <c r="D361" s="424" t="s">
        <v>4971</v>
      </c>
      <c r="E361" s="424" t="s">
        <v>21180</v>
      </c>
      <c r="F361" s="425">
        <v>3915</v>
      </c>
      <c r="G361" s="426" t="s">
        <v>5250</v>
      </c>
      <c r="H361" s="423">
        <v>41115</v>
      </c>
      <c r="I361" s="429" t="s">
        <v>21099</v>
      </c>
      <c r="J361" s="430">
        <v>41131</v>
      </c>
      <c r="K361" s="427" t="s">
        <v>20880</v>
      </c>
      <c r="L361" s="431">
        <v>697704017</v>
      </c>
      <c r="M361" s="432" t="s">
        <v>20880</v>
      </c>
      <c r="N361" s="430">
        <v>41155</v>
      </c>
      <c r="O361" s="430">
        <v>41169</v>
      </c>
      <c r="P361" s="430" t="s">
        <v>21100</v>
      </c>
      <c r="Q361" s="430">
        <v>41204</v>
      </c>
      <c r="R361" s="433" t="s">
        <v>20881</v>
      </c>
    </row>
    <row r="362" spans="1:18">
      <c r="A362" s="422">
        <v>3070</v>
      </c>
      <c r="B362" s="423">
        <v>40952</v>
      </c>
      <c r="C362" s="423">
        <f t="shared" si="1"/>
        <v>41012</v>
      </c>
      <c r="D362" s="424" t="s">
        <v>914</v>
      </c>
      <c r="E362" s="424" t="s">
        <v>21181</v>
      </c>
      <c r="F362" s="425" t="s">
        <v>16924</v>
      </c>
      <c r="G362" s="426" t="s">
        <v>5221</v>
      </c>
      <c r="H362" s="423">
        <v>41116</v>
      </c>
      <c r="I362" s="429" t="s">
        <v>21099</v>
      </c>
      <c r="J362" s="430">
        <v>41131</v>
      </c>
      <c r="K362" s="427" t="s">
        <v>20880</v>
      </c>
      <c r="L362" s="431">
        <v>697661075</v>
      </c>
      <c r="M362" s="432" t="s">
        <v>20880</v>
      </c>
      <c r="N362" s="430">
        <v>41155</v>
      </c>
      <c r="O362" s="430">
        <v>41169</v>
      </c>
      <c r="P362" s="430" t="s">
        <v>21100</v>
      </c>
      <c r="Q362" s="430">
        <v>41204</v>
      </c>
      <c r="R362" s="433" t="s">
        <v>20881</v>
      </c>
    </row>
    <row r="363" spans="1:18">
      <c r="A363" s="422">
        <v>3064</v>
      </c>
      <c r="B363" s="423">
        <v>40952</v>
      </c>
      <c r="C363" s="423">
        <f t="shared" si="1"/>
        <v>41012</v>
      </c>
      <c r="D363" s="424" t="s">
        <v>917</v>
      </c>
      <c r="E363" s="424" t="s">
        <v>21182</v>
      </c>
      <c r="F363" s="425" t="s">
        <v>16922</v>
      </c>
      <c r="G363" s="426" t="s">
        <v>5255</v>
      </c>
      <c r="H363" s="423">
        <v>41116</v>
      </c>
      <c r="I363" s="429" t="s">
        <v>21099</v>
      </c>
      <c r="J363" s="430">
        <v>41131</v>
      </c>
      <c r="K363" s="427" t="s">
        <v>20880</v>
      </c>
      <c r="L363" s="431">
        <v>697661083</v>
      </c>
      <c r="M363" s="432" t="s">
        <v>20880</v>
      </c>
      <c r="N363" s="430">
        <v>41155</v>
      </c>
      <c r="O363" s="430">
        <v>41169</v>
      </c>
      <c r="P363" s="430" t="s">
        <v>21100</v>
      </c>
      <c r="Q363" s="430">
        <v>41204</v>
      </c>
      <c r="R363" s="433" t="s">
        <v>20881</v>
      </c>
    </row>
    <row r="364" spans="1:18">
      <c r="A364" s="422">
        <v>3089</v>
      </c>
      <c r="B364" s="423">
        <v>40956</v>
      </c>
      <c r="C364" s="423">
        <f t="shared" si="1"/>
        <v>41016</v>
      </c>
      <c r="D364" s="424" t="s">
        <v>1088</v>
      </c>
      <c r="E364" s="424" t="s">
        <v>21183</v>
      </c>
      <c r="F364" s="425" t="s">
        <v>16950</v>
      </c>
      <c r="G364" s="426" t="s">
        <v>5137</v>
      </c>
      <c r="H364" s="423">
        <v>41116</v>
      </c>
      <c r="I364" s="429" t="s">
        <v>21099</v>
      </c>
      <c r="J364" s="430">
        <v>41131</v>
      </c>
      <c r="K364" s="427" t="s">
        <v>20880</v>
      </c>
      <c r="L364" s="431">
        <v>697661091</v>
      </c>
      <c r="M364" s="432" t="s">
        <v>20880</v>
      </c>
      <c r="N364" s="430">
        <v>41155</v>
      </c>
      <c r="O364" s="430">
        <v>41169</v>
      </c>
      <c r="P364" s="430" t="s">
        <v>21100</v>
      </c>
      <c r="Q364" s="430">
        <v>41204</v>
      </c>
      <c r="R364" s="433" t="s">
        <v>20881</v>
      </c>
    </row>
    <row r="365" spans="1:18">
      <c r="A365" s="422">
        <v>3330</v>
      </c>
      <c r="B365" s="423">
        <v>41015</v>
      </c>
      <c r="C365" s="423">
        <f t="shared" si="1"/>
        <v>41075</v>
      </c>
      <c r="D365" s="424" t="s">
        <v>2411</v>
      </c>
      <c r="E365" s="424" t="s">
        <v>21184</v>
      </c>
      <c r="F365" s="425">
        <v>3330</v>
      </c>
      <c r="G365" s="426" t="s">
        <v>5230</v>
      </c>
      <c r="H365" s="423">
        <v>41116</v>
      </c>
      <c r="I365" s="429" t="s">
        <v>21099</v>
      </c>
      <c r="J365" s="430">
        <v>41131</v>
      </c>
      <c r="K365" s="427" t="s">
        <v>20880</v>
      </c>
      <c r="L365" s="431">
        <v>697661105</v>
      </c>
      <c r="M365" s="432" t="s">
        <v>20880</v>
      </c>
      <c r="N365" s="430">
        <v>41155</v>
      </c>
      <c r="O365" s="430">
        <v>41169</v>
      </c>
      <c r="P365" s="430" t="s">
        <v>21100</v>
      </c>
      <c r="Q365" s="430">
        <v>41204</v>
      </c>
      <c r="R365" s="433" t="s">
        <v>20881</v>
      </c>
    </row>
    <row r="366" spans="1:18">
      <c r="A366" s="422">
        <v>3745</v>
      </c>
      <c r="B366" s="423">
        <v>41073</v>
      </c>
      <c r="C366" s="423">
        <f t="shared" si="1"/>
        <v>41133</v>
      </c>
      <c r="D366" s="424" t="s">
        <v>3937</v>
      </c>
      <c r="E366" s="424" t="s">
        <v>21185</v>
      </c>
      <c r="F366" s="425">
        <v>3745</v>
      </c>
      <c r="G366" s="426" t="s">
        <v>5262</v>
      </c>
      <c r="H366" s="423">
        <v>41116</v>
      </c>
      <c r="I366" s="429" t="s">
        <v>21099</v>
      </c>
      <c r="J366" s="430">
        <v>41131</v>
      </c>
      <c r="K366" s="427" t="s">
        <v>20880</v>
      </c>
      <c r="L366" s="431">
        <v>697661113</v>
      </c>
      <c r="M366" s="432" t="s">
        <v>20880</v>
      </c>
      <c r="N366" s="430">
        <v>41155</v>
      </c>
      <c r="O366" s="430">
        <v>41169</v>
      </c>
      <c r="P366" s="430" t="s">
        <v>21100</v>
      </c>
      <c r="Q366" s="430">
        <v>41204</v>
      </c>
      <c r="R366" s="433" t="s">
        <v>20881</v>
      </c>
    </row>
    <row r="367" spans="1:18">
      <c r="A367" s="422">
        <v>3791</v>
      </c>
      <c r="B367" s="423">
        <v>41079</v>
      </c>
      <c r="C367" s="423">
        <f t="shared" si="1"/>
        <v>41139</v>
      </c>
      <c r="D367" s="424" t="s">
        <v>3946</v>
      </c>
      <c r="E367" s="424" t="s">
        <v>21186</v>
      </c>
      <c r="F367" s="425">
        <v>3791</v>
      </c>
      <c r="G367" s="426" t="s">
        <v>5267</v>
      </c>
      <c r="H367" s="423">
        <v>41116</v>
      </c>
      <c r="I367" s="429" t="s">
        <v>21099</v>
      </c>
      <c r="J367" s="430">
        <v>41131</v>
      </c>
      <c r="K367" s="427" t="s">
        <v>20880</v>
      </c>
      <c r="L367" s="431">
        <v>697661121</v>
      </c>
      <c r="M367" s="432" t="s">
        <v>20880</v>
      </c>
      <c r="N367" s="430">
        <v>41155</v>
      </c>
      <c r="O367" s="430">
        <v>41169</v>
      </c>
      <c r="P367" s="430" t="s">
        <v>21100</v>
      </c>
      <c r="Q367" s="430">
        <v>41204</v>
      </c>
      <c r="R367" s="433" t="s">
        <v>20881</v>
      </c>
    </row>
    <row r="368" spans="1:18">
      <c r="A368" s="422">
        <v>3792</v>
      </c>
      <c r="B368" s="423">
        <v>41079</v>
      </c>
      <c r="C368" s="423">
        <f t="shared" si="1"/>
        <v>41139</v>
      </c>
      <c r="D368" s="424" t="s">
        <v>3946</v>
      </c>
      <c r="E368" s="424" t="s">
        <v>21187</v>
      </c>
      <c r="F368" s="425">
        <v>3792</v>
      </c>
      <c r="G368" s="426" t="s">
        <v>5269</v>
      </c>
      <c r="H368" s="423">
        <v>41116</v>
      </c>
      <c r="I368" s="429" t="s">
        <v>21099</v>
      </c>
      <c r="J368" s="430">
        <v>41131</v>
      </c>
      <c r="K368" s="427" t="s">
        <v>20880</v>
      </c>
      <c r="L368" s="431">
        <v>697704041</v>
      </c>
      <c r="M368" s="432" t="s">
        <v>20880</v>
      </c>
      <c r="N368" s="430">
        <v>41155</v>
      </c>
      <c r="O368" s="430">
        <v>41169</v>
      </c>
      <c r="P368" s="430" t="s">
        <v>21100</v>
      </c>
      <c r="Q368" s="430">
        <v>41204</v>
      </c>
      <c r="R368" s="433" t="s">
        <v>20881</v>
      </c>
    </row>
    <row r="369" spans="1:18">
      <c r="A369" s="422">
        <v>3790</v>
      </c>
      <c r="B369" s="423">
        <v>41079</v>
      </c>
      <c r="C369" s="423">
        <f t="shared" si="1"/>
        <v>41139</v>
      </c>
      <c r="D369" s="424" t="s">
        <v>3946</v>
      </c>
      <c r="E369" s="424" t="s">
        <v>21188</v>
      </c>
      <c r="F369" s="425">
        <v>3790</v>
      </c>
      <c r="G369" s="426" t="s">
        <v>5245</v>
      </c>
      <c r="H369" s="423">
        <v>41116</v>
      </c>
      <c r="I369" s="429" t="s">
        <v>21099</v>
      </c>
      <c r="J369" s="430">
        <v>41131</v>
      </c>
      <c r="K369" s="427" t="s">
        <v>20880</v>
      </c>
      <c r="L369" s="431">
        <v>697661130</v>
      </c>
      <c r="M369" s="432" t="s">
        <v>20880</v>
      </c>
      <c r="N369" s="430">
        <v>41155</v>
      </c>
      <c r="O369" s="430">
        <v>41169</v>
      </c>
      <c r="P369" s="430" t="s">
        <v>21100</v>
      </c>
      <c r="Q369" s="430">
        <v>41204</v>
      </c>
      <c r="R369" s="433" t="s">
        <v>20881</v>
      </c>
    </row>
    <row r="370" spans="1:18">
      <c r="A370" s="422">
        <v>3914</v>
      </c>
      <c r="B370" s="423">
        <v>41103</v>
      </c>
      <c r="C370" s="423">
        <f t="shared" si="1"/>
        <v>41163</v>
      </c>
      <c r="D370" s="424" t="s">
        <v>4971</v>
      </c>
      <c r="E370" s="424" t="s">
        <v>21189</v>
      </c>
      <c r="F370" s="425">
        <v>3914</v>
      </c>
      <c r="G370" s="426" t="s">
        <v>5318</v>
      </c>
      <c r="H370" s="423">
        <v>41116</v>
      </c>
      <c r="I370" s="429" t="s">
        <v>21099</v>
      </c>
      <c r="J370" s="430">
        <v>41131</v>
      </c>
      <c r="K370" s="427" t="s">
        <v>20880</v>
      </c>
      <c r="L370" s="431">
        <v>697661156</v>
      </c>
      <c r="M370" s="432" t="s">
        <v>20880</v>
      </c>
      <c r="N370" s="430">
        <v>41155</v>
      </c>
      <c r="O370" s="430">
        <v>41169</v>
      </c>
      <c r="P370" s="430" t="s">
        <v>21100</v>
      </c>
      <c r="Q370" s="430">
        <v>41204</v>
      </c>
      <c r="R370" s="433" t="s">
        <v>20881</v>
      </c>
    </row>
    <row r="371" spans="1:18">
      <c r="A371" s="422">
        <v>3048</v>
      </c>
      <c r="B371" s="423">
        <v>40952</v>
      </c>
      <c r="C371" s="423">
        <f t="shared" si="1"/>
        <v>41012</v>
      </c>
      <c r="D371" s="424" t="s">
        <v>911</v>
      </c>
      <c r="E371" s="424" t="s">
        <v>21190</v>
      </c>
      <c r="F371" s="425" t="s">
        <v>16937</v>
      </c>
      <c r="G371" s="426" t="s">
        <v>5349</v>
      </c>
      <c r="H371" s="423">
        <v>41117</v>
      </c>
      <c r="I371" s="429" t="s">
        <v>21099</v>
      </c>
      <c r="J371" s="430">
        <v>41131</v>
      </c>
      <c r="K371" s="427" t="s">
        <v>20880</v>
      </c>
      <c r="L371" s="431">
        <v>697661164</v>
      </c>
      <c r="M371" s="432" t="s">
        <v>20880</v>
      </c>
      <c r="N371" s="430">
        <v>41155</v>
      </c>
      <c r="O371" s="430">
        <v>41169</v>
      </c>
      <c r="P371" s="430" t="s">
        <v>21100</v>
      </c>
      <c r="Q371" s="430">
        <v>41204</v>
      </c>
      <c r="R371" s="433" t="s">
        <v>20881</v>
      </c>
    </row>
    <row r="372" spans="1:18">
      <c r="A372" s="422">
        <v>3063</v>
      </c>
      <c r="B372" s="423">
        <v>40953</v>
      </c>
      <c r="C372" s="423">
        <f t="shared" si="1"/>
        <v>41013</v>
      </c>
      <c r="D372" s="424" t="s">
        <v>1012</v>
      </c>
      <c r="E372" s="424" t="s">
        <v>21191</v>
      </c>
      <c r="F372" s="425" t="s">
        <v>16920</v>
      </c>
      <c r="G372" s="426" t="s">
        <v>5293</v>
      </c>
      <c r="H372" s="423">
        <v>41117</v>
      </c>
      <c r="I372" s="429" t="s">
        <v>21099</v>
      </c>
      <c r="J372" s="430">
        <v>41131</v>
      </c>
      <c r="K372" s="427" t="s">
        <v>20880</v>
      </c>
      <c r="L372" s="431">
        <v>697661199</v>
      </c>
      <c r="M372" s="432" t="s">
        <v>20880</v>
      </c>
      <c r="N372" s="430">
        <v>41155</v>
      </c>
      <c r="O372" s="430">
        <v>41169</v>
      </c>
      <c r="P372" s="430" t="s">
        <v>21100</v>
      </c>
      <c r="Q372" s="430">
        <v>41204</v>
      </c>
      <c r="R372" s="433" t="s">
        <v>20881</v>
      </c>
    </row>
    <row r="373" spans="1:18">
      <c r="A373" s="422">
        <v>3611</v>
      </c>
      <c r="B373" s="423">
        <v>41057</v>
      </c>
      <c r="C373" s="423">
        <f t="shared" si="1"/>
        <v>41117</v>
      </c>
      <c r="D373" s="424" t="s">
        <v>3199</v>
      </c>
      <c r="E373" s="424" t="s">
        <v>21192</v>
      </c>
      <c r="F373" s="425">
        <v>3611</v>
      </c>
      <c r="G373" s="426" t="s">
        <v>5086</v>
      </c>
      <c r="H373" s="423">
        <v>41117</v>
      </c>
      <c r="I373" s="429" t="s">
        <v>21099</v>
      </c>
      <c r="J373" s="430">
        <v>41131</v>
      </c>
      <c r="K373" s="427" t="s">
        <v>20880</v>
      </c>
      <c r="L373" s="431">
        <v>697703894</v>
      </c>
      <c r="M373" s="432" t="s">
        <v>20880</v>
      </c>
      <c r="N373" s="430">
        <v>41155</v>
      </c>
      <c r="O373" s="430">
        <v>41169</v>
      </c>
      <c r="P373" s="430" t="s">
        <v>21100</v>
      </c>
      <c r="Q373" s="430">
        <v>41204</v>
      </c>
      <c r="R373" s="433" t="s">
        <v>20881</v>
      </c>
    </row>
    <row r="374" spans="1:18">
      <c r="A374" s="422">
        <v>3721</v>
      </c>
      <c r="B374" s="423">
        <v>41072</v>
      </c>
      <c r="C374" s="423">
        <f t="shared" si="1"/>
        <v>41132</v>
      </c>
      <c r="D374" s="424" t="s">
        <v>3507</v>
      </c>
      <c r="E374" s="424" t="s">
        <v>21193</v>
      </c>
      <c r="F374" s="425">
        <v>3721</v>
      </c>
      <c r="G374" s="426" t="s">
        <v>5301</v>
      </c>
      <c r="H374" s="423">
        <v>41117</v>
      </c>
      <c r="I374" s="429" t="s">
        <v>21099</v>
      </c>
      <c r="J374" s="430">
        <v>41131</v>
      </c>
      <c r="K374" s="427" t="s">
        <v>20880</v>
      </c>
      <c r="L374" s="431">
        <v>697661229</v>
      </c>
      <c r="M374" s="432" t="s">
        <v>20880</v>
      </c>
      <c r="N374" s="430">
        <v>41155</v>
      </c>
      <c r="O374" s="430">
        <v>41169</v>
      </c>
      <c r="P374" s="430" t="s">
        <v>21100</v>
      </c>
      <c r="Q374" s="430">
        <v>41204</v>
      </c>
      <c r="R374" s="433" t="s">
        <v>20881</v>
      </c>
    </row>
    <row r="375" spans="1:18">
      <c r="A375" s="422">
        <v>3744</v>
      </c>
      <c r="B375" s="423">
        <v>41073</v>
      </c>
      <c r="C375" s="423">
        <f t="shared" si="1"/>
        <v>41133</v>
      </c>
      <c r="D375" s="424" t="s">
        <v>177</v>
      </c>
      <c r="E375" s="424" t="s">
        <v>21194</v>
      </c>
      <c r="F375" s="425">
        <v>3744</v>
      </c>
      <c r="G375" s="426" t="s">
        <v>5308</v>
      </c>
      <c r="H375" s="423">
        <v>41117</v>
      </c>
      <c r="I375" s="429" t="s">
        <v>21099</v>
      </c>
      <c r="J375" s="430">
        <v>41131</v>
      </c>
      <c r="K375" s="427" t="s">
        <v>20880</v>
      </c>
      <c r="L375" s="431">
        <v>697661245</v>
      </c>
      <c r="M375" s="432" t="s">
        <v>20880</v>
      </c>
      <c r="N375" s="430">
        <v>41155</v>
      </c>
      <c r="O375" s="430">
        <v>41169</v>
      </c>
      <c r="P375" s="430" t="s">
        <v>21100</v>
      </c>
      <c r="Q375" s="430">
        <v>41204</v>
      </c>
      <c r="R375" s="433" t="s">
        <v>20881</v>
      </c>
    </row>
    <row r="376" spans="1:18">
      <c r="A376" s="422">
        <v>3789</v>
      </c>
      <c r="B376" s="423">
        <v>41079</v>
      </c>
      <c r="C376" s="423">
        <f t="shared" si="1"/>
        <v>41139</v>
      </c>
      <c r="D376" s="424" t="s">
        <v>3946</v>
      </c>
      <c r="E376" s="424" t="s">
        <v>21195</v>
      </c>
      <c r="F376" s="425">
        <v>3789</v>
      </c>
      <c r="G376" s="426" t="s">
        <v>5358</v>
      </c>
      <c r="H376" s="423">
        <v>41117</v>
      </c>
      <c r="I376" s="429" t="s">
        <v>21099</v>
      </c>
      <c r="J376" s="430">
        <v>41131</v>
      </c>
      <c r="K376" s="427" t="s">
        <v>20880</v>
      </c>
      <c r="L376" s="431">
        <v>697704050</v>
      </c>
      <c r="M376" s="432" t="s">
        <v>20880</v>
      </c>
      <c r="N376" s="430">
        <v>41155</v>
      </c>
      <c r="O376" s="430">
        <v>41169</v>
      </c>
      <c r="P376" s="430" t="s">
        <v>21100</v>
      </c>
      <c r="Q376" s="430">
        <v>41204</v>
      </c>
      <c r="R376" s="433" t="s">
        <v>20881</v>
      </c>
    </row>
    <row r="377" spans="1:18">
      <c r="A377" s="422">
        <v>3798</v>
      </c>
      <c r="B377" s="423">
        <v>41079</v>
      </c>
      <c r="C377" s="423">
        <f t="shared" si="1"/>
        <v>41139</v>
      </c>
      <c r="D377" s="424" t="s">
        <v>3946</v>
      </c>
      <c r="E377" s="424" t="s">
        <v>21196</v>
      </c>
      <c r="F377" s="425">
        <v>3798</v>
      </c>
      <c r="G377" s="426" t="s">
        <v>5360</v>
      </c>
      <c r="H377" s="423">
        <v>41117</v>
      </c>
      <c r="I377" s="429" t="s">
        <v>21099</v>
      </c>
      <c r="J377" s="430">
        <v>41131</v>
      </c>
      <c r="K377" s="427" t="s">
        <v>20880</v>
      </c>
      <c r="L377" s="431">
        <v>697704092</v>
      </c>
      <c r="M377" s="432" t="s">
        <v>20880</v>
      </c>
      <c r="N377" s="430">
        <v>41155</v>
      </c>
      <c r="O377" s="430">
        <v>41169</v>
      </c>
      <c r="P377" s="430" t="s">
        <v>21100</v>
      </c>
      <c r="Q377" s="430">
        <v>41204</v>
      </c>
      <c r="R377" s="433" t="s">
        <v>20881</v>
      </c>
    </row>
    <row r="378" spans="1:18">
      <c r="A378" s="422">
        <v>3796</v>
      </c>
      <c r="B378" s="423">
        <v>41079</v>
      </c>
      <c r="C378" s="423">
        <f t="shared" si="1"/>
        <v>41139</v>
      </c>
      <c r="D378" s="424" t="s">
        <v>3946</v>
      </c>
      <c r="E378" s="424" t="s">
        <v>21197</v>
      </c>
      <c r="F378" s="425">
        <v>3796</v>
      </c>
      <c r="G378" s="426" t="s">
        <v>5362</v>
      </c>
      <c r="H378" s="423">
        <v>41117</v>
      </c>
      <c r="I378" s="429" t="s">
        <v>21099</v>
      </c>
      <c r="J378" s="430">
        <v>41131</v>
      </c>
      <c r="K378" s="427" t="s">
        <v>20880</v>
      </c>
      <c r="L378" s="431">
        <v>697661270</v>
      </c>
      <c r="M378" s="432" t="s">
        <v>20880</v>
      </c>
      <c r="N378" s="430">
        <v>41155</v>
      </c>
      <c r="O378" s="430">
        <v>41169</v>
      </c>
      <c r="P378" s="430" t="s">
        <v>21100</v>
      </c>
      <c r="Q378" s="430">
        <v>41204</v>
      </c>
      <c r="R378" s="433" t="s">
        <v>20881</v>
      </c>
    </row>
    <row r="379" spans="1:18">
      <c r="A379" s="422">
        <v>3927</v>
      </c>
      <c r="B379" s="423">
        <v>41103</v>
      </c>
      <c r="C379" s="423">
        <f t="shared" si="1"/>
        <v>41163</v>
      </c>
      <c r="D379" s="424" t="s">
        <v>170</v>
      </c>
      <c r="E379" s="424" t="s">
        <v>21198</v>
      </c>
      <c r="F379" s="425">
        <v>3927</v>
      </c>
      <c r="G379" s="426" t="s">
        <v>5315</v>
      </c>
      <c r="H379" s="423">
        <v>41117</v>
      </c>
      <c r="I379" s="429" t="s">
        <v>21099</v>
      </c>
      <c r="J379" s="430">
        <v>41131</v>
      </c>
      <c r="K379" s="427" t="s">
        <v>20880</v>
      </c>
      <c r="L379" s="431">
        <v>697704157</v>
      </c>
      <c r="M379" s="432" t="s">
        <v>20880</v>
      </c>
      <c r="N379" s="430">
        <v>41155</v>
      </c>
      <c r="O379" s="430">
        <v>41169</v>
      </c>
      <c r="P379" s="430" t="s">
        <v>21100</v>
      </c>
      <c r="Q379" s="430">
        <v>41204</v>
      </c>
      <c r="R379" s="433" t="s">
        <v>20881</v>
      </c>
    </row>
    <row r="380" spans="1:18">
      <c r="A380" s="422">
        <v>3222</v>
      </c>
      <c r="B380" s="423">
        <v>40997</v>
      </c>
      <c r="C380" s="423">
        <f t="shared" si="1"/>
        <v>41057</v>
      </c>
      <c r="D380" s="424" t="s">
        <v>2139</v>
      </c>
      <c r="E380" s="424" t="s">
        <v>21199</v>
      </c>
      <c r="F380" s="425" t="s">
        <v>16923</v>
      </c>
      <c r="G380" s="426" t="s">
        <v>5226</v>
      </c>
      <c r="H380" s="423">
        <v>41120</v>
      </c>
      <c r="I380" s="429" t="s">
        <v>21099</v>
      </c>
      <c r="J380" s="430">
        <v>41131</v>
      </c>
      <c r="K380" s="427" t="s">
        <v>20880</v>
      </c>
      <c r="L380" s="431">
        <v>697661300</v>
      </c>
      <c r="M380" s="432" t="s">
        <v>20880</v>
      </c>
      <c r="N380" s="430">
        <v>41155</v>
      </c>
      <c r="O380" s="430">
        <v>41169</v>
      </c>
      <c r="P380" s="430" t="s">
        <v>21100</v>
      </c>
      <c r="Q380" s="430">
        <v>41204</v>
      </c>
      <c r="R380" s="433" t="s">
        <v>20881</v>
      </c>
    </row>
    <row r="381" spans="1:18">
      <c r="A381" s="422">
        <v>3117</v>
      </c>
      <c r="B381" s="423">
        <v>40956</v>
      </c>
      <c r="C381" s="423">
        <f t="shared" si="1"/>
        <v>41016</v>
      </c>
      <c r="D381" s="424" t="s">
        <v>1085</v>
      </c>
      <c r="E381" s="424" t="s">
        <v>21200</v>
      </c>
      <c r="F381" s="425" t="s">
        <v>16928</v>
      </c>
      <c r="G381" s="426" t="s">
        <v>5295</v>
      </c>
      <c r="H381" s="423">
        <v>41120</v>
      </c>
      <c r="I381" s="429" t="s">
        <v>21099</v>
      </c>
      <c r="J381" s="430">
        <v>41131</v>
      </c>
      <c r="K381" s="427" t="s">
        <v>20880</v>
      </c>
      <c r="L381" s="431">
        <v>697661318</v>
      </c>
      <c r="M381" s="432" t="s">
        <v>20880</v>
      </c>
      <c r="N381" s="430">
        <v>41155</v>
      </c>
      <c r="O381" s="430">
        <v>41169</v>
      </c>
      <c r="P381" s="430" t="s">
        <v>21100</v>
      </c>
      <c r="Q381" s="430">
        <v>41204</v>
      </c>
      <c r="R381" s="433" t="s">
        <v>20881</v>
      </c>
    </row>
    <row r="382" spans="1:18">
      <c r="A382" s="422">
        <v>3098</v>
      </c>
      <c r="B382" s="423">
        <v>40956</v>
      </c>
      <c r="C382" s="423">
        <f t="shared" si="1"/>
        <v>41016</v>
      </c>
      <c r="D382" s="424" t="s">
        <v>1091</v>
      </c>
      <c r="E382" s="424" t="s">
        <v>21201</v>
      </c>
      <c r="F382" s="425" t="s">
        <v>16961</v>
      </c>
      <c r="G382" s="426" t="s">
        <v>5294</v>
      </c>
      <c r="H382" s="423">
        <v>41120</v>
      </c>
      <c r="I382" s="429" t="s">
        <v>21099</v>
      </c>
      <c r="J382" s="430">
        <v>41131</v>
      </c>
      <c r="K382" s="427" t="s">
        <v>20880</v>
      </c>
      <c r="L382" s="431">
        <v>697661326</v>
      </c>
      <c r="M382" s="432" t="s">
        <v>20880</v>
      </c>
      <c r="N382" s="430">
        <v>41155</v>
      </c>
      <c r="O382" s="430">
        <v>41169</v>
      </c>
      <c r="P382" s="430" t="s">
        <v>21100</v>
      </c>
      <c r="Q382" s="430">
        <v>41204</v>
      </c>
      <c r="R382" s="433" t="s">
        <v>20881</v>
      </c>
    </row>
    <row r="383" spans="1:18">
      <c r="A383" s="422">
        <v>3756</v>
      </c>
      <c r="B383" s="423">
        <v>41073</v>
      </c>
      <c r="C383" s="423">
        <f t="shared" si="1"/>
        <v>41133</v>
      </c>
      <c r="D383" s="424" t="s">
        <v>3461</v>
      </c>
      <c r="E383" s="424" t="s">
        <v>21202</v>
      </c>
      <c r="F383" s="426">
        <v>3756</v>
      </c>
      <c r="G383" s="426" t="s">
        <v>5538</v>
      </c>
      <c r="H383" s="423">
        <v>41120</v>
      </c>
      <c r="I383" s="429" t="s">
        <v>21099</v>
      </c>
      <c r="J383" s="430">
        <v>41131</v>
      </c>
      <c r="K383" s="427" t="s">
        <v>20880</v>
      </c>
      <c r="L383" s="434">
        <v>697661342</v>
      </c>
      <c r="M383" s="432" t="s">
        <v>20880</v>
      </c>
      <c r="N383" s="430">
        <v>41155</v>
      </c>
      <c r="O383" s="430">
        <v>41169</v>
      </c>
      <c r="P383" s="430" t="s">
        <v>21100</v>
      </c>
      <c r="Q383" s="430">
        <v>41204</v>
      </c>
      <c r="R383" s="433" t="s">
        <v>20881</v>
      </c>
    </row>
    <row r="384" spans="1:18">
      <c r="A384" s="422">
        <v>3728</v>
      </c>
      <c r="B384" s="423">
        <v>41072</v>
      </c>
      <c r="C384" s="423">
        <f t="shared" si="1"/>
        <v>41132</v>
      </c>
      <c r="D384" s="424" t="s">
        <v>3549</v>
      </c>
      <c r="E384" s="424" t="s">
        <v>21203</v>
      </c>
      <c r="F384" s="426">
        <v>3728</v>
      </c>
      <c r="G384" s="426" t="s">
        <v>5239</v>
      </c>
      <c r="H384" s="423">
        <v>41120</v>
      </c>
      <c r="I384" s="429" t="s">
        <v>21099</v>
      </c>
      <c r="J384" s="430">
        <v>41131</v>
      </c>
      <c r="K384" s="427" t="s">
        <v>20880</v>
      </c>
      <c r="L384" s="434">
        <v>697661350</v>
      </c>
      <c r="M384" s="432" t="s">
        <v>20880</v>
      </c>
      <c r="N384" s="430">
        <v>41155</v>
      </c>
      <c r="O384" s="430">
        <v>41169</v>
      </c>
      <c r="P384" s="430" t="s">
        <v>21100</v>
      </c>
      <c r="Q384" s="430">
        <v>41204</v>
      </c>
      <c r="R384" s="433" t="s">
        <v>20881</v>
      </c>
    </row>
    <row r="385" spans="1:18">
      <c r="A385" s="422">
        <v>3659</v>
      </c>
      <c r="B385" s="423">
        <v>41066</v>
      </c>
      <c r="C385" s="423">
        <f t="shared" si="1"/>
        <v>41126</v>
      </c>
      <c r="D385" s="424" t="s">
        <v>3482</v>
      </c>
      <c r="E385" s="424" t="s">
        <v>21204</v>
      </c>
      <c r="F385" s="426">
        <v>3659</v>
      </c>
      <c r="G385" s="426" t="s">
        <v>5241</v>
      </c>
      <c r="H385" s="423">
        <v>41120</v>
      </c>
      <c r="I385" s="429" t="s">
        <v>21099</v>
      </c>
      <c r="J385" s="430">
        <v>41131</v>
      </c>
      <c r="K385" s="427" t="s">
        <v>20880</v>
      </c>
      <c r="L385" s="434">
        <v>697661369</v>
      </c>
      <c r="M385" s="432" t="s">
        <v>20880</v>
      </c>
      <c r="N385" s="430">
        <v>41155</v>
      </c>
      <c r="O385" s="430">
        <v>41169</v>
      </c>
      <c r="P385" s="430" t="s">
        <v>21100</v>
      </c>
      <c r="Q385" s="430">
        <v>41204</v>
      </c>
      <c r="R385" s="433" t="s">
        <v>20881</v>
      </c>
    </row>
    <row r="386" spans="1:18">
      <c r="A386" s="422">
        <v>3652</v>
      </c>
      <c r="B386" s="423">
        <v>41066</v>
      </c>
      <c r="C386" s="423">
        <f t="shared" si="1"/>
        <v>41126</v>
      </c>
      <c r="D386" s="424" t="s">
        <v>2392</v>
      </c>
      <c r="E386" s="424" t="s">
        <v>21205</v>
      </c>
      <c r="F386" s="426">
        <v>3652</v>
      </c>
      <c r="G386" s="426" t="s">
        <v>5242</v>
      </c>
      <c r="H386" s="423">
        <v>41120</v>
      </c>
      <c r="I386" s="429" t="s">
        <v>21099</v>
      </c>
      <c r="J386" s="430">
        <v>41131</v>
      </c>
      <c r="K386" s="427" t="s">
        <v>20880</v>
      </c>
      <c r="L386" s="434">
        <v>697661377</v>
      </c>
      <c r="M386" s="432" t="s">
        <v>20880</v>
      </c>
      <c r="N386" s="430">
        <v>41155</v>
      </c>
      <c r="O386" s="430">
        <v>41169</v>
      </c>
      <c r="P386" s="430" t="s">
        <v>21100</v>
      </c>
      <c r="Q386" s="430">
        <v>41204</v>
      </c>
      <c r="R386" s="433" t="s">
        <v>20881</v>
      </c>
    </row>
    <row r="387" spans="1:18">
      <c r="A387" s="422">
        <v>3800</v>
      </c>
      <c r="B387" s="423">
        <v>41079</v>
      </c>
      <c r="C387" s="423">
        <f t="shared" si="1"/>
        <v>41139</v>
      </c>
      <c r="D387" s="424" t="s">
        <v>3946</v>
      </c>
      <c r="E387" s="424" t="s">
        <v>21206</v>
      </c>
      <c r="F387" s="426">
        <v>3800</v>
      </c>
      <c r="G387" s="426" t="s">
        <v>5268</v>
      </c>
      <c r="H387" s="423">
        <v>41120</v>
      </c>
      <c r="I387" s="429" t="s">
        <v>21099</v>
      </c>
      <c r="J387" s="430">
        <v>41131</v>
      </c>
      <c r="K387" s="427" t="s">
        <v>20880</v>
      </c>
      <c r="L387" s="434">
        <v>697661385</v>
      </c>
      <c r="M387" s="432" t="s">
        <v>20880</v>
      </c>
      <c r="N387" s="430">
        <v>41155</v>
      </c>
      <c r="O387" s="430">
        <v>41169</v>
      </c>
      <c r="P387" s="430" t="s">
        <v>21100</v>
      </c>
      <c r="Q387" s="430">
        <v>41204</v>
      </c>
      <c r="R387" s="433" t="s">
        <v>20881</v>
      </c>
    </row>
    <row r="388" spans="1:18">
      <c r="A388" s="422">
        <v>3883</v>
      </c>
      <c r="B388" s="423">
        <v>41094</v>
      </c>
      <c r="C388" s="423">
        <f t="shared" si="1"/>
        <v>41154</v>
      </c>
      <c r="D388" s="424" t="s">
        <v>4751</v>
      </c>
      <c r="E388" s="424" t="s">
        <v>21207</v>
      </c>
      <c r="F388" s="426">
        <v>3883</v>
      </c>
      <c r="G388" s="426" t="s">
        <v>5364</v>
      </c>
      <c r="H388" s="423">
        <v>41120</v>
      </c>
      <c r="I388" s="429" t="s">
        <v>21099</v>
      </c>
      <c r="J388" s="430">
        <v>41131</v>
      </c>
      <c r="K388" s="427" t="s">
        <v>20880</v>
      </c>
      <c r="L388" s="434">
        <v>697661393</v>
      </c>
      <c r="M388" s="432" t="s">
        <v>20880</v>
      </c>
      <c r="N388" s="430">
        <v>41155</v>
      </c>
      <c r="O388" s="430">
        <v>41169</v>
      </c>
      <c r="P388" s="430" t="s">
        <v>21100</v>
      </c>
      <c r="Q388" s="430">
        <v>41204</v>
      </c>
      <c r="R388" s="433" t="s">
        <v>20881</v>
      </c>
    </row>
    <row r="389" spans="1:18">
      <c r="A389" s="422">
        <v>3922</v>
      </c>
      <c r="B389" s="423">
        <v>41103</v>
      </c>
      <c r="C389" s="423">
        <f t="shared" si="1"/>
        <v>41163</v>
      </c>
      <c r="D389" s="424" t="s">
        <v>4965</v>
      </c>
      <c r="E389" s="424" t="s">
        <v>21208</v>
      </c>
      <c r="F389" s="426">
        <v>3922</v>
      </c>
      <c r="G389" s="426" t="s">
        <v>5558</v>
      </c>
      <c r="H389" s="423">
        <v>41120</v>
      </c>
      <c r="I389" s="429" t="s">
        <v>21099</v>
      </c>
      <c r="J389" s="430">
        <v>41131</v>
      </c>
      <c r="K389" s="427" t="s">
        <v>20880</v>
      </c>
      <c r="L389" s="434">
        <v>697661407</v>
      </c>
      <c r="M389" s="432" t="s">
        <v>20880</v>
      </c>
      <c r="N389" s="430">
        <v>41155</v>
      </c>
      <c r="O389" s="430">
        <v>41169</v>
      </c>
      <c r="P389" s="430" t="s">
        <v>21100</v>
      </c>
      <c r="Q389" s="430">
        <v>41204</v>
      </c>
      <c r="R389" s="433" t="s">
        <v>20881</v>
      </c>
    </row>
    <row r="390" spans="1:18">
      <c r="A390" s="422">
        <v>3908</v>
      </c>
      <c r="B390" s="423">
        <v>41101</v>
      </c>
      <c r="C390" s="423">
        <f t="shared" si="1"/>
        <v>41161</v>
      </c>
      <c r="D390" s="424" t="s">
        <v>4971</v>
      </c>
      <c r="E390" s="424" t="s">
        <v>21209</v>
      </c>
      <c r="F390" s="426">
        <v>3908</v>
      </c>
      <c r="G390" s="426" t="s">
        <v>5247</v>
      </c>
      <c r="H390" s="423">
        <v>41120</v>
      </c>
      <c r="I390" s="429" t="s">
        <v>21099</v>
      </c>
      <c r="J390" s="430">
        <v>41131</v>
      </c>
      <c r="K390" s="427" t="s">
        <v>20880</v>
      </c>
      <c r="L390" s="434">
        <v>697661415</v>
      </c>
      <c r="M390" s="432" t="s">
        <v>20880</v>
      </c>
      <c r="N390" s="430">
        <v>41155</v>
      </c>
      <c r="O390" s="430">
        <v>41169</v>
      </c>
      <c r="P390" s="430" t="s">
        <v>21100</v>
      </c>
      <c r="Q390" s="430">
        <v>41204</v>
      </c>
      <c r="R390" s="433" t="s">
        <v>20881</v>
      </c>
    </row>
    <row r="391" spans="1:18">
      <c r="A391" s="422">
        <v>3848</v>
      </c>
      <c r="B391" s="423"/>
      <c r="C391" s="423"/>
      <c r="D391" s="424" t="s">
        <v>4746</v>
      </c>
      <c r="E391" s="424" t="s">
        <v>21210</v>
      </c>
      <c r="F391" s="425" t="s">
        <v>16962</v>
      </c>
      <c r="G391" s="426" t="s">
        <v>5819</v>
      </c>
      <c r="H391" s="423">
        <v>41128</v>
      </c>
      <c r="I391" s="425" t="s">
        <v>21211</v>
      </c>
      <c r="J391" s="423">
        <v>41163</v>
      </c>
      <c r="K391" s="427" t="s">
        <v>20880</v>
      </c>
      <c r="L391" s="434">
        <v>697708551</v>
      </c>
      <c r="M391" s="435" t="s">
        <v>20880</v>
      </c>
      <c r="N391" s="423">
        <v>41191</v>
      </c>
      <c r="O391" s="423">
        <v>41200</v>
      </c>
      <c r="P391" s="423" t="s">
        <v>21212</v>
      </c>
      <c r="Q391" s="423">
        <v>41236</v>
      </c>
      <c r="R391" s="433" t="s">
        <v>20881</v>
      </c>
    </row>
    <row r="392" spans="1:18">
      <c r="A392" s="422">
        <v>3847</v>
      </c>
      <c r="B392" s="423"/>
      <c r="C392" s="423"/>
      <c r="D392" s="424" t="s">
        <v>4746</v>
      </c>
      <c r="E392" s="424" t="s">
        <v>21213</v>
      </c>
      <c r="F392" s="425">
        <v>3847</v>
      </c>
      <c r="G392" s="426" t="s">
        <v>5817</v>
      </c>
      <c r="H392" s="423">
        <v>41128</v>
      </c>
      <c r="I392" s="425" t="s">
        <v>21211</v>
      </c>
      <c r="J392" s="423">
        <v>41163</v>
      </c>
      <c r="K392" s="427" t="s">
        <v>20880</v>
      </c>
      <c r="L392" s="434">
        <v>697708667</v>
      </c>
      <c r="M392" s="435" t="s">
        <v>20880</v>
      </c>
      <c r="N392" s="423">
        <v>41191</v>
      </c>
      <c r="O392" s="423">
        <v>41200</v>
      </c>
      <c r="P392" s="423" t="s">
        <v>21212</v>
      </c>
      <c r="Q392" s="423">
        <v>41236</v>
      </c>
      <c r="R392" s="433" t="s">
        <v>20881</v>
      </c>
    </row>
    <row r="393" spans="1:18">
      <c r="A393" s="422">
        <v>3849</v>
      </c>
      <c r="B393" s="423"/>
      <c r="C393" s="423"/>
      <c r="D393" s="424" t="s">
        <v>4746</v>
      </c>
      <c r="E393" s="424" t="s">
        <v>21214</v>
      </c>
      <c r="F393" s="425">
        <v>3849</v>
      </c>
      <c r="G393" s="426" t="s">
        <v>5992</v>
      </c>
      <c r="H393" s="423">
        <v>41130</v>
      </c>
      <c r="I393" s="425" t="s">
        <v>21211</v>
      </c>
      <c r="J393" s="423">
        <v>41163</v>
      </c>
      <c r="K393" s="427" t="s">
        <v>20880</v>
      </c>
      <c r="L393" s="434">
        <v>697708969</v>
      </c>
      <c r="M393" s="435" t="s">
        <v>20880</v>
      </c>
      <c r="N393" s="423">
        <v>41191</v>
      </c>
      <c r="O393" s="423">
        <v>41200</v>
      </c>
      <c r="P393" s="423" t="s">
        <v>21212</v>
      </c>
      <c r="Q393" s="423">
        <v>41236</v>
      </c>
      <c r="R393" s="433" t="s">
        <v>20881</v>
      </c>
    </row>
    <row r="394" spans="1:18">
      <c r="A394" s="422">
        <v>3863</v>
      </c>
      <c r="B394" s="423"/>
      <c r="C394" s="423"/>
      <c r="D394" s="424" t="s">
        <v>1855</v>
      </c>
      <c r="E394" s="424" t="s">
        <v>21215</v>
      </c>
      <c r="F394" s="425">
        <v>3863</v>
      </c>
      <c r="G394" s="426" t="s">
        <v>5554</v>
      </c>
      <c r="H394" s="423">
        <v>41123</v>
      </c>
      <c r="I394" s="425" t="s">
        <v>21211</v>
      </c>
      <c r="J394" s="423">
        <v>41163</v>
      </c>
      <c r="K394" s="427" t="s">
        <v>20880</v>
      </c>
      <c r="L394" s="434">
        <v>697707997</v>
      </c>
      <c r="M394" s="435" t="s">
        <v>20880</v>
      </c>
      <c r="N394" s="423">
        <v>41191</v>
      </c>
      <c r="O394" s="423">
        <v>41200</v>
      </c>
      <c r="P394" s="423" t="s">
        <v>21212</v>
      </c>
      <c r="Q394" s="423">
        <v>41236</v>
      </c>
      <c r="R394" s="433" t="s">
        <v>20881</v>
      </c>
    </row>
    <row r="395" spans="1:18">
      <c r="A395" s="422">
        <v>3864</v>
      </c>
      <c r="B395" s="423"/>
      <c r="C395" s="423"/>
      <c r="D395" s="424" t="s">
        <v>1855</v>
      </c>
      <c r="E395" s="424" t="s">
        <v>21216</v>
      </c>
      <c r="F395" s="425">
        <v>3864</v>
      </c>
      <c r="G395" s="426" t="s">
        <v>5717</v>
      </c>
      <c r="H395" s="423">
        <v>41123</v>
      </c>
      <c r="I395" s="425" t="s">
        <v>21211</v>
      </c>
      <c r="J395" s="423">
        <v>41163</v>
      </c>
      <c r="K395" s="427" t="s">
        <v>20880</v>
      </c>
      <c r="L395" s="434">
        <v>697708004</v>
      </c>
      <c r="M395" s="435" t="s">
        <v>20880</v>
      </c>
      <c r="N395" s="423">
        <v>41191</v>
      </c>
      <c r="O395" s="423">
        <v>41200</v>
      </c>
      <c r="P395" s="423" t="s">
        <v>21212</v>
      </c>
      <c r="Q395" s="423">
        <v>41236</v>
      </c>
      <c r="R395" s="433" t="s">
        <v>20881</v>
      </c>
    </row>
    <row r="396" spans="1:18">
      <c r="A396" s="422">
        <v>3865</v>
      </c>
      <c r="B396" s="423"/>
      <c r="C396" s="423"/>
      <c r="D396" s="424" t="s">
        <v>1855</v>
      </c>
      <c r="E396" s="424" t="s">
        <v>21217</v>
      </c>
      <c r="F396" s="425">
        <v>3865</v>
      </c>
      <c r="G396" s="426" t="s">
        <v>5719</v>
      </c>
      <c r="H396" s="423">
        <v>41123</v>
      </c>
      <c r="I396" s="425" t="s">
        <v>21211</v>
      </c>
      <c r="J396" s="423">
        <v>41163</v>
      </c>
      <c r="K396" s="427" t="s">
        <v>20880</v>
      </c>
      <c r="L396" s="434">
        <v>697708012</v>
      </c>
      <c r="M396" s="435" t="s">
        <v>20880</v>
      </c>
      <c r="N396" s="423">
        <v>41191</v>
      </c>
      <c r="O396" s="423">
        <v>41200</v>
      </c>
      <c r="P396" s="423" t="s">
        <v>21212</v>
      </c>
      <c r="Q396" s="423">
        <v>41236</v>
      </c>
      <c r="R396" s="433" t="s">
        <v>20881</v>
      </c>
    </row>
    <row r="397" spans="1:18">
      <c r="A397" s="422">
        <v>3858</v>
      </c>
      <c r="B397" s="423"/>
      <c r="C397" s="423"/>
      <c r="D397" s="424" t="s">
        <v>1855</v>
      </c>
      <c r="E397" s="424" t="s">
        <v>21218</v>
      </c>
      <c r="F397" s="425">
        <v>3858</v>
      </c>
      <c r="G397" s="426" t="s">
        <v>5722</v>
      </c>
      <c r="H397" s="423">
        <v>41124</v>
      </c>
      <c r="I397" s="425" t="s">
        <v>21211</v>
      </c>
      <c r="J397" s="423">
        <v>41163</v>
      </c>
      <c r="K397" s="427" t="s">
        <v>20880</v>
      </c>
      <c r="L397" s="434">
        <v>697708330</v>
      </c>
      <c r="M397" s="435" t="s">
        <v>20880</v>
      </c>
      <c r="N397" s="423">
        <v>41191</v>
      </c>
      <c r="O397" s="423">
        <v>41200</v>
      </c>
      <c r="P397" s="423" t="s">
        <v>21212</v>
      </c>
      <c r="Q397" s="423">
        <v>41236</v>
      </c>
      <c r="R397" s="433" t="s">
        <v>20881</v>
      </c>
    </row>
    <row r="398" spans="1:18">
      <c r="A398" s="422">
        <v>3859</v>
      </c>
      <c r="B398" s="423"/>
      <c r="C398" s="423"/>
      <c r="D398" s="424" t="s">
        <v>1855</v>
      </c>
      <c r="E398" s="424" t="s">
        <v>21219</v>
      </c>
      <c r="F398" s="425">
        <v>3859</v>
      </c>
      <c r="G398" s="426" t="s">
        <v>5724</v>
      </c>
      <c r="H398" s="423">
        <v>41124</v>
      </c>
      <c r="I398" s="425" t="s">
        <v>21211</v>
      </c>
      <c r="J398" s="423">
        <v>41163</v>
      </c>
      <c r="K398" s="427" t="s">
        <v>20880</v>
      </c>
      <c r="L398" s="434">
        <v>697708349</v>
      </c>
      <c r="M398" s="435" t="s">
        <v>20880</v>
      </c>
      <c r="N398" s="423">
        <v>41191</v>
      </c>
      <c r="O398" s="423">
        <v>41200</v>
      </c>
      <c r="P398" s="423" t="s">
        <v>21212</v>
      </c>
      <c r="Q398" s="423">
        <v>41236</v>
      </c>
      <c r="R398" s="433" t="s">
        <v>20881</v>
      </c>
    </row>
    <row r="399" spans="1:18">
      <c r="A399" s="422">
        <v>3860</v>
      </c>
      <c r="B399" s="423"/>
      <c r="C399" s="423"/>
      <c r="D399" s="424" t="s">
        <v>1855</v>
      </c>
      <c r="E399" s="424" t="s">
        <v>21220</v>
      </c>
      <c r="F399" s="425" t="s">
        <v>16963</v>
      </c>
      <c r="G399" s="426" t="s">
        <v>5721</v>
      </c>
      <c r="H399" s="423">
        <v>41128</v>
      </c>
      <c r="I399" s="425" t="s">
        <v>21211</v>
      </c>
      <c r="J399" s="423">
        <v>41163</v>
      </c>
      <c r="K399" s="427" t="s">
        <v>20880</v>
      </c>
      <c r="L399" s="434">
        <v>697708578</v>
      </c>
      <c r="M399" s="435" t="s">
        <v>20880</v>
      </c>
      <c r="N399" s="423">
        <v>41191</v>
      </c>
      <c r="O399" s="423">
        <v>41200</v>
      </c>
      <c r="P399" s="423" t="s">
        <v>21212</v>
      </c>
      <c r="Q399" s="423">
        <v>41236</v>
      </c>
      <c r="R399" s="433" t="s">
        <v>20881</v>
      </c>
    </row>
    <row r="400" spans="1:18">
      <c r="A400" s="422">
        <v>3857</v>
      </c>
      <c r="B400" s="423"/>
      <c r="C400" s="423"/>
      <c r="D400" s="424" t="s">
        <v>1855</v>
      </c>
      <c r="E400" s="424" t="s">
        <v>21221</v>
      </c>
      <c r="F400" s="425">
        <v>3857</v>
      </c>
      <c r="G400" s="426" t="s">
        <v>5829</v>
      </c>
      <c r="H400" s="423">
        <v>41129</v>
      </c>
      <c r="I400" s="425" t="s">
        <v>21211</v>
      </c>
      <c r="J400" s="423">
        <v>41163</v>
      </c>
      <c r="K400" s="427" t="s">
        <v>20880</v>
      </c>
      <c r="L400" s="434">
        <v>697708993</v>
      </c>
      <c r="M400" s="435" t="s">
        <v>20880</v>
      </c>
      <c r="N400" s="423">
        <v>41191</v>
      </c>
      <c r="O400" s="423">
        <v>41200</v>
      </c>
      <c r="P400" s="423" t="s">
        <v>21212</v>
      </c>
      <c r="Q400" s="423">
        <v>41236</v>
      </c>
      <c r="R400" s="433" t="s">
        <v>20881</v>
      </c>
    </row>
    <row r="401" spans="1:18">
      <c r="A401" s="422">
        <v>3861</v>
      </c>
      <c r="B401" s="423"/>
      <c r="C401" s="423"/>
      <c r="D401" s="424" t="s">
        <v>1855</v>
      </c>
      <c r="E401" s="424" t="s">
        <v>21222</v>
      </c>
      <c r="F401" s="425">
        <v>3861</v>
      </c>
      <c r="G401" s="426" t="s">
        <v>5997</v>
      </c>
      <c r="H401" s="423">
        <v>41131</v>
      </c>
      <c r="I401" s="425" t="s">
        <v>21211</v>
      </c>
      <c r="J401" s="423">
        <v>41163</v>
      </c>
      <c r="K401" s="427" t="s">
        <v>20880</v>
      </c>
      <c r="L401" s="434">
        <v>697709000</v>
      </c>
      <c r="M401" s="435" t="s">
        <v>20880</v>
      </c>
      <c r="N401" s="423">
        <v>41191</v>
      </c>
      <c r="O401" s="423">
        <v>41200</v>
      </c>
      <c r="P401" s="423" t="s">
        <v>21212</v>
      </c>
      <c r="Q401" s="423">
        <v>41236</v>
      </c>
      <c r="R401" s="433" t="s">
        <v>20881</v>
      </c>
    </row>
    <row r="402" spans="1:18">
      <c r="A402" s="422">
        <v>3035</v>
      </c>
      <c r="B402" s="423"/>
      <c r="C402" s="423"/>
      <c r="D402" s="424" t="s">
        <v>725</v>
      </c>
      <c r="E402" s="424" t="s">
        <v>21223</v>
      </c>
      <c r="F402" s="425" t="s">
        <v>16964</v>
      </c>
      <c r="G402" s="426" t="s">
        <v>5949</v>
      </c>
      <c r="H402" s="423">
        <v>41131</v>
      </c>
      <c r="I402" s="425" t="s">
        <v>21211</v>
      </c>
      <c r="J402" s="423">
        <v>41163</v>
      </c>
      <c r="K402" s="427" t="s">
        <v>20880</v>
      </c>
      <c r="L402" s="434">
        <v>697708713</v>
      </c>
      <c r="M402" s="435" t="s">
        <v>20880</v>
      </c>
      <c r="N402" s="423">
        <v>41191</v>
      </c>
      <c r="O402" s="423">
        <v>41200</v>
      </c>
      <c r="P402" s="423" t="s">
        <v>21212</v>
      </c>
      <c r="Q402" s="423">
        <v>41236</v>
      </c>
      <c r="R402" s="433" t="s">
        <v>20881</v>
      </c>
    </row>
    <row r="403" spans="1:18">
      <c r="A403" s="422">
        <v>3855</v>
      </c>
      <c r="B403" s="423"/>
      <c r="C403" s="423"/>
      <c r="D403" s="424" t="s">
        <v>2099</v>
      </c>
      <c r="E403" s="424" t="s">
        <v>21224</v>
      </c>
      <c r="F403" s="425">
        <v>3855</v>
      </c>
      <c r="G403" s="426" t="s">
        <v>5995</v>
      </c>
      <c r="H403" s="423">
        <v>41131</v>
      </c>
      <c r="I403" s="425" t="s">
        <v>21211</v>
      </c>
      <c r="J403" s="423">
        <v>41163</v>
      </c>
      <c r="K403" s="427" t="s">
        <v>20880</v>
      </c>
      <c r="L403" s="434">
        <v>697708977</v>
      </c>
      <c r="M403" s="435" t="s">
        <v>20880</v>
      </c>
      <c r="N403" s="423">
        <v>41191</v>
      </c>
      <c r="O403" s="423">
        <v>41200</v>
      </c>
      <c r="P403" s="423" t="s">
        <v>21212</v>
      </c>
      <c r="Q403" s="423">
        <v>41236</v>
      </c>
      <c r="R403" s="433" t="s">
        <v>20881</v>
      </c>
    </row>
    <row r="404" spans="1:18">
      <c r="A404" s="422">
        <v>3854</v>
      </c>
      <c r="B404" s="423"/>
      <c r="C404" s="423"/>
      <c r="D404" s="424" t="s">
        <v>2099</v>
      </c>
      <c r="E404" s="424" t="s">
        <v>21225</v>
      </c>
      <c r="F404" s="425">
        <v>3854</v>
      </c>
      <c r="G404" s="426" t="s">
        <v>5823</v>
      </c>
      <c r="H404" s="423">
        <v>41131</v>
      </c>
      <c r="I404" s="425" t="s">
        <v>21211</v>
      </c>
      <c r="J404" s="423">
        <v>41163</v>
      </c>
      <c r="K404" s="427" t="s">
        <v>20880</v>
      </c>
      <c r="L404" s="434">
        <v>697708985</v>
      </c>
      <c r="M404" s="435" t="s">
        <v>20880</v>
      </c>
      <c r="N404" s="423">
        <v>41191</v>
      </c>
      <c r="O404" s="423">
        <v>41200</v>
      </c>
      <c r="P404" s="423" t="s">
        <v>21212</v>
      </c>
      <c r="Q404" s="423">
        <v>41236</v>
      </c>
      <c r="R404" s="433" t="s">
        <v>20881</v>
      </c>
    </row>
    <row r="405" spans="1:18">
      <c r="A405" s="422">
        <v>3852</v>
      </c>
      <c r="B405" s="423"/>
      <c r="C405" s="423"/>
      <c r="D405" s="424" t="s">
        <v>2099</v>
      </c>
      <c r="E405" s="424" t="s">
        <v>21226</v>
      </c>
      <c r="F405" s="425">
        <v>3852</v>
      </c>
      <c r="G405" s="426" t="s">
        <v>5821</v>
      </c>
      <c r="H405" s="423">
        <v>41134</v>
      </c>
      <c r="I405" s="425" t="s">
        <v>21211</v>
      </c>
      <c r="J405" s="423">
        <v>41163</v>
      </c>
      <c r="K405" s="427" t="s">
        <v>20880</v>
      </c>
      <c r="L405" s="434">
        <v>697804828</v>
      </c>
      <c r="M405" s="435" t="s">
        <v>20880</v>
      </c>
      <c r="N405" s="423">
        <v>41191</v>
      </c>
      <c r="O405" s="423">
        <v>41200</v>
      </c>
      <c r="P405" s="423" t="s">
        <v>21212</v>
      </c>
      <c r="Q405" s="423">
        <v>41236</v>
      </c>
      <c r="R405" s="433" t="s">
        <v>20881</v>
      </c>
    </row>
    <row r="406" spans="1:18">
      <c r="A406" s="422">
        <v>3354</v>
      </c>
      <c r="B406" s="423"/>
      <c r="C406" s="423"/>
      <c r="D406" s="424" t="s">
        <v>2540</v>
      </c>
      <c r="E406" s="424" t="s">
        <v>21227</v>
      </c>
      <c r="F406" s="426">
        <v>3354</v>
      </c>
      <c r="G406" s="426" t="s">
        <v>2666</v>
      </c>
      <c r="H406" s="423">
        <v>41137</v>
      </c>
      <c r="I406" s="425" t="s">
        <v>21211</v>
      </c>
      <c r="J406" s="423">
        <v>41163</v>
      </c>
      <c r="K406" s="427" t="s">
        <v>20880</v>
      </c>
      <c r="L406" s="434">
        <v>697805107</v>
      </c>
      <c r="M406" s="435" t="s">
        <v>20880</v>
      </c>
      <c r="N406" s="423">
        <v>41191</v>
      </c>
      <c r="O406" s="423">
        <v>41200</v>
      </c>
      <c r="P406" s="423" t="s">
        <v>21212</v>
      </c>
      <c r="Q406" s="423">
        <v>41236</v>
      </c>
      <c r="R406" s="433" t="s">
        <v>20881</v>
      </c>
    </row>
    <row r="407" spans="1:18">
      <c r="A407" s="422">
        <v>3626</v>
      </c>
      <c r="B407" s="423"/>
      <c r="C407" s="423"/>
      <c r="D407" s="424" t="s">
        <v>3199</v>
      </c>
      <c r="E407" s="424" t="s">
        <v>21228</v>
      </c>
      <c r="F407" s="425">
        <v>3626</v>
      </c>
      <c r="G407" s="426" t="s">
        <v>5805</v>
      </c>
      <c r="H407" s="423">
        <v>41128</v>
      </c>
      <c r="I407" s="425" t="s">
        <v>21211</v>
      </c>
      <c r="J407" s="423">
        <v>41163</v>
      </c>
      <c r="K407" s="427" t="s">
        <v>20880</v>
      </c>
      <c r="L407" s="434">
        <v>697708640</v>
      </c>
      <c r="M407" s="435" t="s">
        <v>20880</v>
      </c>
      <c r="N407" s="423">
        <v>41191</v>
      </c>
      <c r="O407" s="423">
        <v>41200</v>
      </c>
      <c r="P407" s="423" t="s">
        <v>21212</v>
      </c>
      <c r="Q407" s="423">
        <v>41236</v>
      </c>
      <c r="R407" s="433" t="s">
        <v>20881</v>
      </c>
    </row>
    <row r="408" spans="1:18">
      <c r="A408" s="422">
        <v>3613</v>
      </c>
      <c r="B408" s="423"/>
      <c r="C408" s="423"/>
      <c r="D408" s="424" t="s">
        <v>3199</v>
      </c>
      <c r="E408" s="424" t="s">
        <v>21229</v>
      </c>
      <c r="F408" s="425" t="s">
        <v>16965</v>
      </c>
      <c r="G408" s="426" t="s">
        <v>5667</v>
      </c>
      <c r="H408" s="423">
        <v>41134</v>
      </c>
      <c r="I408" s="425" t="s">
        <v>21211</v>
      </c>
      <c r="J408" s="423">
        <v>41163</v>
      </c>
      <c r="K408" s="427" t="s">
        <v>20880</v>
      </c>
      <c r="L408" s="434">
        <v>697804836</v>
      </c>
      <c r="M408" s="435" t="s">
        <v>20880</v>
      </c>
      <c r="N408" s="423">
        <v>41191</v>
      </c>
      <c r="O408" s="423">
        <v>41200</v>
      </c>
      <c r="P408" s="423" t="s">
        <v>21212</v>
      </c>
      <c r="Q408" s="423">
        <v>41236</v>
      </c>
      <c r="R408" s="433" t="s">
        <v>20881</v>
      </c>
    </row>
    <row r="409" spans="1:18">
      <c r="A409" s="422">
        <v>3624</v>
      </c>
      <c r="B409" s="423"/>
      <c r="C409" s="423"/>
      <c r="D409" s="424" t="s">
        <v>3199</v>
      </c>
      <c r="E409" s="424" t="s">
        <v>21230</v>
      </c>
      <c r="F409" s="426">
        <v>3624</v>
      </c>
      <c r="G409" s="426" t="s">
        <v>4924</v>
      </c>
      <c r="H409" s="423">
        <v>41151</v>
      </c>
      <c r="I409" s="425" t="s">
        <v>21211</v>
      </c>
      <c r="J409" s="423">
        <v>41163</v>
      </c>
      <c r="K409" s="427" t="s">
        <v>20880</v>
      </c>
      <c r="L409" s="434">
        <v>697805921</v>
      </c>
      <c r="M409" s="435" t="s">
        <v>20880</v>
      </c>
      <c r="N409" s="423">
        <v>41191</v>
      </c>
      <c r="O409" s="423">
        <v>41200</v>
      </c>
      <c r="P409" s="423" t="s">
        <v>21212</v>
      </c>
      <c r="Q409" s="423">
        <v>41236</v>
      </c>
      <c r="R409" s="433" t="s">
        <v>20881</v>
      </c>
    </row>
    <row r="410" spans="1:18">
      <c r="A410" s="422">
        <v>3874</v>
      </c>
      <c r="B410" s="423"/>
      <c r="C410" s="423"/>
      <c r="D410" s="424" t="s">
        <v>2849</v>
      </c>
      <c r="E410" s="424" t="s">
        <v>21231</v>
      </c>
      <c r="F410" s="425">
        <v>3874</v>
      </c>
      <c r="G410" s="426" t="s">
        <v>5727</v>
      </c>
      <c r="H410" s="423">
        <v>41124</v>
      </c>
      <c r="I410" s="425" t="s">
        <v>21211</v>
      </c>
      <c r="J410" s="423">
        <v>41163</v>
      </c>
      <c r="K410" s="427" t="s">
        <v>20880</v>
      </c>
      <c r="L410" s="434">
        <v>697708365</v>
      </c>
      <c r="M410" s="435" t="s">
        <v>20880</v>
      </c>
      <c r="N410" s="423">
        <v>41191</v>
      </c>
      <c r="O410" s="423">
        <v>41200</v>
      </c>
      <c r="P410" s="423" t="s">
        <v>21212</v>
      </c>
      <c r="Q410" s="423">
        <v>41236</v>
      </c>
      <c r="R410" s="433" t="s">
        <v>20881</v>
      </c>
    </row>
    <row r="411" spans="1:18">
      <c r="A411" s="422">
        <v>3875</v>
      </c>
      <c r="B411" s="423"/>
      <c r="C411" s="423"/>
      <c r="D411" s="424" t="s">
        <v>2849</v>
      </c>
      <c r="E411" s="424" t="s">
        <v>21232</v>
      </c>
      <c r="F411" s="425">
        <v>3875</v>
      </c>
      <c r="G411" s="426" t="s">
        <v>5831</v>
      </c>
      <c r="H411" s="423">
        <v>41128</v>
      </c>
      <c r="I411" s="425" t="s">
        <v>21211</v>
      </c>
      <c r="J411" s="423">
        <v>41163</v>
      </c>
      <c r="K411" s="427" t="s">
        <v>20880</v>
      </c>
      <c r="L411" s="434">
        <v>697708691</v>
      </c>
      <c r="M411" s="435" t="s">
        <v>20880</v>
      </c>
      <c r="N411" s="423">
        <v>41191</v>
      </c>
      <c r="O411" s="423">
        <v>41200</v>
      </c>
      <c r="P411" s="423" t="s">
        <v>21212</v>
      </c>
      <c r="Q411" s="423">
        <v>41236</v>
      </c>
      <c r="R411" s="433" t="s">
        <v>20881</v>
      </c>
    </row>
    <row r="412" spans="1:18">
      <c r="A412" s="422">
        <v>3206</v>
      </c>
      <c r="B412" s="423"/>
      <c r="C412" s="423"/>
      <c r="D412" s="424" t="s">
        <v>2345</v>
      </c>
      <c r="E412" s="424" t="s">
        <v>21233</v>
      </c>
      <c r="F412" s="425" t="s">
        <v>16966</v>
      </c>
      <c r="G412" s="426" t="s">
        <v>5229</v>
      </c>
      <c r="H412" s="423">
        <v>41122</v>
      </c>
      <c r="I412" s="425" t="s">
        <v>21211</v>
      </c>
      <c r="J412" s="423">
        <v>41163</v>
      </c>
      <c r="K412" s="427" t="s">
        <v>20880</v>
      </c>
      <c r="L412" s="434">
        <v>697954960</v>
      </c>
      <c r="M412" s="435" t="s">
        <v>20880</v>
      </c>
      <c r="N412" s="423">
        <v>41191</v>
      </c>
      <c r="O412" s="423">
        <v>41200</v>
      </c>
      <c r="P412" s="423" t="s">
        <v>21212</v>
      </c>
      <c r="Q412" s="423">
        <v>41236</v>
      </c>
      <c r="R412" s="433" t="s">
        <v>20881</v>
      </c>
    </row>
    <row r="413" spans="1:18">
      <c r="A413" s="422">
        <v>3795</v>
      </c>
      <c r="B413" s="423"/>
      <c r="C413" s="423"/>
      <c r="D413" s="424" t="s">
        <v>3946</v>
      </c>
      <c r="E413" s="424" t="s">
        <v>21234</v>
      </c>
      <c r="F413" s="426">
        <v>3795</v>
      </c>
      <c r="G413" s="426" t="s">
        <v>5545</v>
      </c>
      <c r="H413" s="423">
        <v>41121</v>
      </c>
      <c r="I413" s="425" t="s">
        <v>21211</v>
      </c>
      <c r="J413" s="423">
        <v>41163</v>
      </c>
      <c r="K413" s="427" t="s">
        <v>20880</v>
      </c>
      <c r="L413" s="434">
        <v>697707750</v>
      </c>
      <c r="M413" s="435" t="s">
        <v>20880</v>
      </c>
      <c r="N413" s="423">
        <v>41191</v>
      </c>
      <c r="O413" s="423">
        <v>41200</v>
      </c>
      <c r="P413" s="423" t="s">
        <v>21212</v>
      </c>
      <c r="Q413" s="423">
        <v>41236</v>
      </c>
      <c r="R413" s="433" t="s">
        <v>20881</v>
      </c>
    </row>
    <row r="414" spans="1:18">
      <c r="A414" s="422">
        <v>3797</v>
      </c>
      <c r="B414" s="423"/>
      <c r="C414" s="423"/>
      <c r="D414" s="424" t="s">
        <v>3946</v>
      </c>
      <c r="E414" s="424" t="s">
        <v>21235</v>
      </c>
      <c r="F414" s="425">
        <v>3797</v>
      </c>
      <c r="G414" s="426" t="s">
        <v>5688</v>
      </c>
      <c r="H414" s="423">
        <v>41122</v>
      </c>
      <c r="I414" s="425" t="s">
        <v>21211</v>
      </c>
      <c r="J414" s="423">
        <v>41163</v>
      </c>
      <c r="K414" s="427" t="s">
        <v>20880</v>
      </c>
      <c r="L414" s="434">
        <v>697707865</v>
      </c>
      <c r="M414" s="435" t="s">
        <v>20880</v>
      </c>
      <c r="N414" s="423">
        <v>41191</v>
      </c>
      <c r="O414" s="423">
        <v>41200</v>
      </c>
      <c r="P414" s="423" t="s">
        <v>21212</v>
      </c>
      <c r="Q414" s="423">
        <v>41236</v>
      </c>
      <c r="R414" s="433" t="s">
        <v>20881</v>
      </c>
    </row>
    <row r="415" spans="1:18">
      <c r="A415" s="422">
        <v>3788</v>
      </c>
      <c r="B415" s="423"/>
      <c r="C415" s="423"/>
      <c r="D415" s="424" t="s">
        <v>3946</v>
      </c>
      <c r="E415" s="424" t="s">
        <v>21236</v>
      </c>
      <c r="F415" s="425">
        <v>3788</v>
      </c>
      <c r="G415" s="426" t="s">
        <v>5690</v>
      </c>
      <c r="H415" s="423">
        <v>41122</v>
      </c>
      <c r="I415" s="425" t="s">
        <v>21211</v>
      </c>
      <c r="J415" s="423">
        <v>41163</v>
      </c>
      <c r="K415" s="427" t="s">
        <v>20880</v>
      </c>
      <c r="L415" s="434">
        <v>697931340</v>
      </c>
      <c r="M415" s="435" t="s">
        <v>20880</v>
      </c>
      <c r="N415" s="423">
        <v>41191</v>
      </c>
      <c r="O415" s="423">
        <v>41200</v>
      </c>
      <c r="P415" s="423" t="s">
        <v>21212</v>
      </c>
      <c r="Q415" s="423">
        <v>41236</v>
      </c>
      <c r="R415" s="433" t="s">
        <v>20881</v>
      </c>
    </row>
    <row r="416" spans="1:18">
      <c r="A416" s="422">
        <v>3787</v>
      </c>
      <c r="B416" s="423"/>
      <c r="C416" s="423"/>
      <c r="D416" s="424" t="s">
        <v>3946</v>
      </c>
      <c r="E416" s="424" t="s">
        <v>21237</v>
      </c>
      <c r="F416" s="425">
        <v>3787</v>
      </c>
      <c r="G416" s="426" t="s">
        <v>5692</v>
      </c>
      <c r="H416" s="423">
        <v>41122</v>
      </c>
      <c r="I416" s="425" t="s">
        <v>21211</v>
      </c>
      <c r="J416" s="423">
        <v>41163</v>
      </c>
      <c r="K416" s="427" t="s">
        <v>20880</v>
      </c>
      <c r="L416" s="434">
        <v>697931307</v>
      </c>
      <c r="M416" s="435" t="s">
        <v>20880</v>
      </c>
      <c r="N416" s="423">
        <v>41191</v>
      </c>
      <c r="O416" s="423">
        <v>41200</v>
      </c>
      <c r="P416" s="423" t="s">
        <v>21212</v>
      </c>
      <c r="Q416" s="423">
        <v>41236</v>
      </c>
      <c r="R416" s="433" t="s">
        <v>20881</v>
      </c>
    </row>
    <row r="417" spans="1:18">
      <c r="A417" s="422">
        <v>3836</v>
      </c>
      <c r="B417" s="423"/>
      <c r="C417" s="423"/>
      <c r="D417" s="424" t="s">
        <v>3946</v>
      </c>
      <c r="E417" s="424" t="s">
        <v>21238</v>
      </c>
      <c r="F417" s="425">
        <v>3836</v>
      </c>
      <c r="G417" s="426" t="s">
        <v>5552</v>
      </c>
      <c r="H417" s="423">
        <v>41122</v>
      </c>
      <c r="I417" s="425" t="s">
        <v>21211</v>
      </c>
      <c r="J417" s="423">
        <v>41163</v>
      </c>
      <c r="K417" s="427" t="s">
        <v>20880</v>
      </c>
      <c r="L417" s="434">
        <v>697707890</v>
      </c>
      <c r="M417" s="435" t="s">
        <v>20880</v>
      </c>
      <c r="N417" s="423">
        <v>41191</v>
      </c>
      <c r="O417" s="423">
        <v>41200</v>
      </c>
      <c r="P417" s="423" t="s">
        <v>21212</v>
      </c>
      <c r="Q417" s="423">
        <v>41236</v>
      </c>
      <c r="R417" s="433" t="s">
        <v>20881</v>
      </c>
    </row>
    <row r="418" spans="1:18">
      <c r="A418" s="422">
        <v>3799</v>
      </c>
      <c r="B418" s="423"/>
      <c r="C418" s="423"/>
      <c r="D418" s="424" t="s">
        <v>3946</v>
      </c>
      <c r="E418" s="424" t="s">
        <v>21239</v>
      </c>
      <c r="F418" s="425">
        <v>3799</v>
      </c>
      <c r="G418" s="426" t="s">
        <v>5686</v>
      </c>
      <c r="H418" s="423">
        <v>41124</v>
      </c>
      <c r="I418" s="425" t="s">
        <v>21211</v>
      </c>
      <c r="J418" s="423">
        <v>41163</v>
      </c>
      <c r="K418" s="427" t="s">
        <v>20880</v>
      </c>
      <c r="L418" s="434">
        <v>697708284</v>
      </c>
      <c r="M418" s="435" t="s">
        <v>20880</v>
      </c>
      <c r="N418" s="423">
        <v>41191</v>
      </c>
      <c r="O418" s="423">
        <v>41200</v>
      </c>
      <c r="P418" s="423" t="s">
        <v>21212</v>
      </c>
      <c r="Q418" s="423">
        <v>41236</v>
      </c>
      <c r="R418" s="433" t="s">
        <v>20881</v>
      </c>
    </row>
    <row r="419" spans="1:18">
      <c r="A419" s="422">
        <v>3834</v>
      </c>
      <c r="B419" s="423"/>
      <c r="C419" s="423"/>
      <c r="D419" s="424" t="s">
        <v>3946</v>
      </c>
      <c r="E419" s="424" t="s">
        <v>21240</v>
      </c>
      <c r="F419" s="425">
        <v>3834</v>
      </c>
      <c r="G419" s="426" t="s">
        <v>5695</v>
      </c>
      <c r="H419" s="423">
        <v>41124</v>
      </c>
      <c r="I419" s="425" t="s">
        <v>21211</v>
      </c>
      <c r="J419" s="423">
        <v>41163</v>
      </c>
      <c r="K419" s="427" t="s">
        <v>20880</v>
      </c>
      <c r="L419" s="434">
        <v>697708306</v>
      </c>
      <c r="M419" s="435" t="s">
        <v>20880</v>
      </c>
      <c r="N419" s="423">
        <v>41191</v>
      </c>
      <c r="O419" s="423">
        <v>41200</v>
      </c>
      <c r="P419" s="423" t="s">
        <v>21212</v>
      </c>
      <c r="Q419" s="423">
        <v>41236</v>
      </c>
      <c r="R419" s="433" t="s">
        <v>20881</v>
      </c>
    </row>
    <row r="420" spans="1:18">
      <c r="A420" s="422">
        <v>3837</v>
      </c>
      <c r="B420" s="423"/>
      <c r="C420" s="423"/>
      <c r="D420" s="424" t="s">
        <v>3946</v>
      </c>
      <c r="E420" s="424" t="s">
        <v>21241</v>
      </c>
      <c r="F420" s="425">
        <v>3837</v>
      </c>
      <c r="G420" s="426" t="s">
        <v>5700</v>
      </c>
      <c r="H420" s="423">
        <v>41124</v>
      </c>
      <c r="I420" s="425" t="s">
        <v>21211</v>
      </c>
      <c r="J420" s="423">
        <v>41163</v>
      </c>
      <c r="K420" s="427" t="s">
        <v>20880</v>
      </c>
      <c r="L420" s="434">
        <v>697708314</v>
      </c>
      <c r="M420" s="435" t="s">
        <v>20880</v>
      </c>
      <c r="N420" s="423">
        <v>41191</v>
      </c>
      <c r="O420" s="423">
        <v>41200</v>
      </c>
      <c r="P420" s="423" t="s">
        <v>21212</v>
      </c>
      <c r="Q420" s="423">
        <v>41236</v>
      </c>
      <c r="R420" s="433" t="s">
        <v>20881</v>
      </c>
    </row>
    <row r="421" spans="1:18">
      <c r="A421" s="422">
        <v>3838</v>
      </c>
      <c r="B421" s="423"/>
      <c r="C421" s="423"/>
      <c r="D421" s="424" t="s">
        <v>3946</v>
      </c>
      <c r="E421" s="424" t="s">
        <v>21242</v>
      </c>
      <c r="F421" s="425">
        <v>3838</v>
      </c>
      <c r="G421" s="426" t="s">
        <v>5702</v>
      </c>
      <c r="H421" s="423">
        <v>41124</v>
      </c>
      <c r="I421" s="425" t="s">
        <v>21211</v>
      </c>
      <c r="J421" s="423">
        <v>41163</v>
      </c>
      <c r="K421" s="427" t="s">
        <v>20880</v>
      </c>
      <c r="L421" s="434">
        <v>697708322</v>
      </c>
      <c r="M421" s="435" t="s">
        <v>20880</v>
      </c>
      <c r="N421" s="423">
        <v>41191</v>
      </c>
      <c r="O421" s="423">
        <v>41200</v>
      </c>
      <c r="P421" s="423" t="s">
        <v>21212</v>
      </c>
      <c r="Q421" s="423">
        <v>41236</v>
      </c>
      <c r="R421" s="433" t="s">
        <v>20881</v>
      </c>
    </row>
    <row r="422" spans="1:18">
      <c r="A422" s="422">
        <v>3827</v>
      </c>
      <c r="B422" s="423"/>
      <c r="C422" s="423"/>
      <c r="D422" s="424" t="s">
        <v>3946</v>
      </c>
      <c r="E422" s="424" t="s">
        <v>21243</v>
      </c>
      <c r="F422" s="425">
        <v>3827</v>
      </c>
      <c r="G422" s="426" t="s">
        <v>5705</v>
      </c>
      <c r="H422" s="423">
        <v>41127</v>
      </c>
      <c r="I422" s="425" t="s">
        <v>21211</v>
      </c>
      <c r="J422" s="423">
        <v>41163</v>
      </c>
      <c r="K422" s="427" t="s">
        <v>20880</v>
      </c>
      <c r="L422" s="434">
        <v>697708454</v>
      </c>
      <c r="M422" s="435" t="s">
        <v>20880</v>
      </c>
      <c r="N422" s="423">
        <v>41191</v>
      </c>
      <c r="O422" s="423">
        <v>41200</v>
      </c>
      <c r="P422" s="423" t="s">
        <v>21212</v>
      </c>
      <c r="Q422" s="423">
        <v>41236</v>
      </c>
      <c r="R422" s="433" t="s">
        <v>20881</v>
      </c>
    </row>
    <row r="423" spans="1:18">
      <c r="A423" s="422">
        <v>3815</v>
      </c>
      <c r="B423" s="423"/>
      <c r="C423" s="423"/>
      <c r="D423" s="424" t="s">
        <v>3946</v>
      </c>
      <c r="E423" s="424" t="s">
        <v>21244</v>
      </c>
      <c r="F423" s="425" t="s">
        <v>16967</v>
      </c>
      <c r="G423" s="426" t="s">
        <v>5814</v>
      </c>
      <c r="H423" s="423">
        <v>41128</v>
      </c>
      <c r="I423" s="425" t="s">
        <v>21211</v>
      </c>
      <c r="J423" s="423">
        <v>41163</v>
      </c>
      <c r="K423" s="427" t="s">
        <v>20880</v>
      </c>
      <c r="L423" s="434">
        <v>697708543</v>
      </c>
      <c r="M423" s="435" t="s">
        <v>20880</v>
      </c>
      <c r="N423" s="423">
        <v>41191</v>
      </c>
      <c r="O423" s="423">
        <v>41200</v>
      </c>
      <c r="P423" s="423" t="s">
        <v>21212</v>
      </c>
      <c r="Q423" s="423">
        <v>41236</v>
      </c>
      <c r="R423" s="433" t="s">
        <v>20881</v>
      </c>
    </row>
    <row r="424" spans="1:18">
      <c r="A424" s="422">
        <v>3835</v>
      </c>
      <c r="B424" s="423"/>
      <c r="C424" s="423"/>
      <c r="D424" s="424" t="s">
        <v>3946</v>
      </c>
      <c r="E424" s="424" t="s">
        <v>21245</v>
      </c>
      <c r="F424" s="425">
        <v>3835</v>
      </c>
      <c r="G424" s="426" t="s">
        <v>5698</v>
      </c>
      <c r="H424" s="423">
        <v>41130</v>
      </c>
      <c r="I424" s="425" t="s">
        <v>21211</v>
      </c>
      <c r="J424" s="423">
        <v>41163</v>
      </c>
      <c r="K424" s="427" t="s">
        <v>20880</v>
      </c>
      <c r="L424" s="434">
        <v>697708950</v>
      </c>
      <c r="M424" s="435" t="s">
        <v>20880</v>
      </c>
      <c r="N424" s="423">
        <v>41191</v>
      </c>
      <c r="O424" s="423">
        <v>41200</v>
      </c>
      <c r="P424" s="423" t="s">
        <v>21212</v>
      </c>
      <c r="Q424" s="423">
        <v>41236</v>
      </c>
      <c r="R424" s="433" t="s">
        <v>20881</v>
      </c>
    </row>
    <row r="425" spans="1:18">
      <c r="A425" s="422">
        <v>3816</v>
      </c>
      <c r="B425" s="423"/>
      <c r="C425" s="423"/>
      <c r="D425" s="424" t="s">
        <v>3946</v>
      </c>
      <c r="E425" s="424" t="s">
        <v>21246</v>
      </c>
      <c r="F425" s="425">
        <v>3816</v>
      </c>
      <c r="G425" s="426" t="s">
        <v>5985</v>
      </c>
      <c r="H425" s="423">
        <v>41134</v>
      </c>
      <c r="I425" s="425" t="s">
        <v>21211</v>
      </c>
      <c r="J425" s="423">
        <v>41163</v>
      </c>
      <c r="K425" s="427" t="s">
        <v>20880</v>
      </c>
      <c r="L425" s="434">
        <v>697804844</v>
      </c>
      <c r="M425" s="435" t="s">
        <v>20880</v>
      </c>
      <c r="N425" s="423">
        <v>41191</v>
      </c>
      <c r="O425" s="423">
        <v>41200</v>
      </c>
      <c r="P425" s="423" t="s">
        <v>21212</v>
      </c>
      <c r="Q425" s="423">
        <v>41236</v>
      </c>
      <c r="R425" s="433" t="s">
        <v>20881</v>
      </c>
    </row>
    <row r="426" spans="1:18">
      <c r="A426" s="422">
        <v>3821</v>
      </c>
      <c r="B426" s="423"/>
      <c r="C426" s="423"/>
      <c r="D426" s="424" t="s">
        <v>3946</v>
      </c>
      <c r="E426" s="424" t="s">
        <v>21247</v>
      </c>
      <c r="F426" s="425">
        <v>3821</v>
      </c>
      <c r="G426" s="426" t="s">
        <v>5987</v>
      </c>
      <c r="H426" s="423">
        <v>41134</v>
      </c>
      <c r="I426" s="425" t="s">
        <v>21211</v>
      </c>
      <c r="J426" s="423">
        <v>41163</v>
      </c>
      <c r="K426" s="427" t="s">
        <v>20880</v>
      </c>
      <c r="L426" s="434">
        <v>697804852</v>
      </c>
      <c r="M426" s="435" t="s">
        <v>20880</v>
      </c>
      <c r="N426" s="423">
        <v>41191</v>
      </c>
      <c r="O426" s="423">
        <v>41200</v>
      </c>
      <c r="P426" s="423" t="s">
        <v>21212</v>
      </c>
      <c r="Q426" s="423">
        <v>41236</v>
      </c>
      <c r="R426" s="433" t="s">
        <v>20881</v>
      </c>
    </row>
    <row r="427" spans="1:18">
      <c r="A427" s="422">
        <v>3822</v>
      </c>
      <c r="B427" s="423"/>
      <c r="C427" s="423"/>
      <c r="D427" s="424" t="s">
        <v>3946</v>
      </c>
      <c r="E427" s="424" t="s">
        <v>21248</v>
      </c>
      <c r="F427" s="425">
        <v>3822</v>
      </c>
      <c r="G427" s="426" t="s">
        <v>5989</v>
      </c>
      <c r="H427" s="423">
        <v>41134</v>
      </c>
      <c r="I427" s="425" t="s">
        <v>21211</v>
      </c>
      <c r="J427" s="423">
        <v>41163</v>
      </c>
      <c r="K427" s="427" t="s">
        <v>20880</v>
      </c>
      <c r="L427" s="434">
        <v>697931374</v>
      </c>
      <c r="M427" s="435" t="s">
        <v>20880</v>
      </c>
      <c r="N427" s="423">
        <v>41191</v>
      </c>
      <c r="O427" s="423">
        <v>41200</v>
      </c>
      <c r="P427" s="423" t="s">
        <v>21212</v>
      </c>
      <c r="Q427" s="423">
        <v>41236</v>
      </c>
      <c r="R427" s="433" t="s">
        <v>20881</v>
      </c>
    </row>
    <row r="428" spans="1:18">
      <c r="A428" s="422">
        <v>3829</v>
      </c>
      <c r="B428" s="423"/>
      <c r="C428" s="423"/>
      <c r="D428" s="424" t="s">
        <v>3946</v>
      </c>
      <c r="E428" s="424" t="s">
        <v>21249</v>
      </c>
      <c r="F428" s="426">
        <v>3829</v>
      </c>
      <c r="G428" s="426" t="s">
        <v>6264</v>
      </c>
      <c r="H428" s="423">
        <v>41138</v>
      </c>
      <c r="I428" s="425" t="s">
        <v>21211</v>
      </c>
      <c r="J428" s="423">
        <v>41163</v>
      </c>
      <c r="K428" s="427" t="s">
        <v>20880</v>
      </c>
      <c r="L428" s="434">
        <v>697805328</v>
      </c>
      <c r="M428" s="435" t="s">
        <v>20880</v>
      </c>
      <c r="N428" s="423">
        <v>41191</v>
      </c>
      <c r="O428" s="423">
        <v>41200</v>
      </c>
      <c r="P428" s="423" t="s">
        <v>21212</v>
      </c>
      <c r="Q428" s="423">
        <v>41236</v>
      </c>
      <c r="R428" s="433" t="s">
        <v>20881</v>
      </c>
    </row>
    <row r="429" spans="1:18">
      <c r="A429" s="422">
        <v>3825</v>
      </c>
      <c r="B429" s="423"/>
      <c r="C429" s="423"/>
      <c r="D429" s="424" t="s">
        <v>3946</v>
      </c>
      <c r="E429" s="424" t="s">
        <v>21250</v>
      </c>
      <c r="F429" s="426">
        <v>3825</v>
      </c>
      <c r="G429" s="426" t="s">
        <v>6517</v>
      </c>
      <c r="H429" s="423">
        <v>41145</v>
      </c>
      <c r="I429" s="425" t="s">
        <v>21211</v>
      </c>
      <c r="J429" s="423">
        <v>41163</v>
      </c>
      <c r="K429" s="427" t="s">
        <v>20880</v>
      </c>
      <c r="L429" s="434">
        <v>697805689</v>
      </c>
      <c r="M429" s="435" t="s">
        <v>20880</v>
      </c>
      <c r="N429" s="423">
        <v>41191</v>
      </c>
      <c r="O429" s="423">
        <v>41200</v>
      </c>
      <c r="P429" s="423" t="s">
        <v>21212</v>
      </c>
      <c r="Q429" s="423">
        <v>41236</v>
      </c>
      <c r="R429" s="433" t="s">
        <v>20881</v>
      </c>
    </row>
    <row r="430" spans="1:18">
      <c r="A430" s="422">
        <v>3819</v>
      </c>
      <c r="B430" s="423"/>
      <c r="C430" s="423"/>
      <c r="D430" s="424" t="s">
        <v>3946</v>
      </c>
      <c r="E430" s="424" t="s">
        <v>21251</v>
      </c>
      <c r="F430" s="426">
        <v>3819</v>
      </c>
      <c r="G430" s="426" t="s">
        <v>6521</v>
      </c>
      <c r="H430" s="423">
        <v>41148</v>
      </c>
      <c r="I430" s="425" t="s">
        <v>21211</v>
      </c>
      <c r="J430" s="423">
        <v>41163</v>
      </c>
      <c r="K430" s="427" t="s">
        <v>20880</v>
      </c>
      <c r="L430" s="434">
        <v>697805735</v>
      </c>
      <c r="M430" s="435" t="s">
        <v>20880</v>
      </c>
      <c r="N430" s="423">
        <v>41191</v>
      </c>
      <c r="O430" s="423">
        <v>41200</v>
      </c>
      <c r="P430" s="423" t="s">
        <v>21212</v>
      </c>
      <c r="Q430" s="423">
        <v>41236</v>
      </c>
      <c r="R430" s="433" t="s">
        <v>20881</v>
      </c>
    </row>
    <row r="431" spans="1:18">
      <c r="A431" s="422">
        <v>3820</v>
      </c>
      <c r="B431" s="423"/>
      <c r="C431" s="423"/>
      <c r="D431" s="424" t="s">
        <v>3946</v>
      </c>
      <c r="E431" s="424" t="s">
        <v>21252</v>
      </c>
      <c r="F431" s="426">
        <v>3820</v>
      </c>
      <c r="G431" s="426" t="s">
        <v>6525</v>
      </c>
      <c r="H431" s="423">
        <v>41148</v>
      </c>
      <c r="I431" s="425" t="s">
        <v>21211</v>
      </c>
      <c r="J431" s="423">
        <v>41163</v>
      </c>
      <c r="K431" s="427" t="s">
        <v>20880</v>
      </c>
      <c r="L431" s="434">
        <v>697806286</v>
      </c>
      <c r="M431" s="435" t="s">
        <v>20880</v>
      </c>
      <c r="N431" s="423">
        <v>41191</v>
      </c>
      <c r="O431" s="423">
        <v>41200</v>
      </c>
      <c r="P431" s="423" t="s">
        <v>21212</v>
      </c>
      <c r="Q431" s="423">
        <v>41236</v>
      </c>
      <c r="R431" s="433" t="s">
        <v>20881</v>
      </c>
    </row>
    <row r="432" spans="1:18">
      <c r="A432" s="422">
        <v>3830</v>
      </c>
      <c r="B432" s="423"/>
      <c r="C432" s="423"/>
      <c r="D432" s="424" t="s">
        <v>3946</v>
      </c>
      <c r="E432" s="424" t="s">
        <v>21253</v>
      </c>
      <c r="F432" s="425" t="s">
        <v>16968</v>
      </c>
      <c r="G432" s="426" t="s">
        <v>6523</v>
      </c>
      <c r="H432" s="423">
        <v>41149</v>
      </c>
      <c r="I432" s="425" t="s">
        <v>21211</v>
      </c>
      <c r="J432" s="423">
        <v>41163</v>
      </c>
      <c r="K432" s="427" t="s">
        <v>20880</v>
      </c>
      <c r="L432" s="434">
        <v>697805824</v>
      </c>
      <c r="M432" s="435" t="s">
        <v>20880</v>
      </c>
      <c r="N432" s="423">
        <v>41191</v>
      </c>
      <c r="O432" s="423">
        <v>41200</v>
      </c>
      <c r="P432" s="423" t="s">
        <v>21212</v>
      </c>
      <c r="Q432" s="423">
        <v>41236</v>
      </c>
      <c r="R432" s="433" t="s">
        <v>20881</v>
      </c>
    </row>
    <row r="433" spans="1:18">
      <c r="A433" s="422">
        <v>3817</v>
      </c>
      <c r="B433" s="423"/>
      <c r="C433" s="423"/>
      <c r="D433" s="424" t="s">
        <v>3946</v>
      </c>
      <c r="E433" s="424" t="s">
        <v>21254</v>
      </c>
      <c r="F433" s="426">
        <v>3817</v>
      </c>
      <c r="G433" s="426" t="s">
        <v>6520</v>
      </c>
      <c r="H433" s="423">
        <v>41150</v>
      </c>
      <c r="I433" s="425" t="s">
        <v>21211</v>
      </c>
      <c r="J433" s="423">
        <v>41163</v>
      </c>
      <c r="K433" s="427" t="s">
        <v>20880</v>
      </c>
      <c r="L433" s="434">
        <v>697805859</v>
      </c>
      <c r="M433" s="435" t="s">
        <v>20880</v>
      </c>
      <c r="N433" s="423">
        <v>41191</v>
      </c>
      <c r="O433" s="423">
        <v>41200</v>
      </c>
      <c r="P433" s="423" t="s">
        <v>21212</v>
      </c>
      <c r="Q433" s="423">
        <v>41236</v>
      </c>
      <c r="R433" s="433" t="s">
        <v>20881</v>
      </c>
    </row>
    <row r="434" spans="1:18">
      <c r="A434" s="422">
        <v>3831</v>
      </c>
      <c r="B434" s="423"/>
      <c r="C434" s="423"/>
      <c r="D434" s="424" t="s">
        <v>3946</v>
      </c>
      <c r="E434" s="424" t="s">
        <v>21255</v>
      </c>
      <c r="F434" s="426">
        <v>3831</v>
      </c>
      <c r="G434" s="426" t="s">
        <v>6630</v>
      </c>
      <c r="H434" s="423">
        <v>41150</v>
      </c>
      <c r="I434" s="425" t="s">
        <v>21211</v>
      </c>
      <c r="J434" s="423">
        <v>41163</v>
      </c>
      <c r="K434" s="427" t="s">
        <v>20880</v>
      </c>
      <c r="L434" s="434">
        <v>697931480</v>
      </c>
      <c r="M434" s="435" t="s">
        <v>20880</v>
      </c>
      <c r="N434" s="423">
        <v>41191</v>
      </c>
      <c r="O434" s="423">
        <v>41200</v>
      </c>
      <c r="P434" s="423" t="s">
        <v>21212</v>
      </c>
      <c r="Q434" s="423">
        <v>41236</v>
      </c>
      <c r="R434" s="433" t="s">
        <v>20881</v>
      </c>
    </row>
    <row r="435" spans="1:18">
      <c r="A435" s="422">
        <v>3823</v>
      </c>
      <c r="B435" s="423"/>
      <c r="C435" s="423"/>
      <c r="D435" s="424" t="s">
        <v>3946</v>
      </c>
      <c r="E435" s="424" t="s">
        <v>21256</v>
      </c>
      <c r="F435" s="426">
        <v>3823</v>
      </c>
      <c r="G435" s="426" t="s">
        <v>6634</v>
      </c>
      <c r="H435" s="423">
        <v>41150</v>
      </c>
      <c r="I435" s="425" t="s">
        <v>21211</v>
      </c>
      <c r="J435" s="423">
        <v>41163</v>
      </c>
      <c r="K435" s="427" t="s">
        <v>20880</v>
      </c>
      <c r="L435" s="434">
        <v>697931404</v>
      </c>
      <c r="M435" s="435" t="s">
        <v>20880</v>
      </c>
      <c r="N435" s="423">
        <v>41191</v>
      </c>
      <c r="O435" s="423">
        <v>41200</v>
      </c>
      <c r="P435" s="423" t="s">
        <v>21212</v>
      </c>
      <c r="Q435" s="423">
        <v>41236</v>
      </c>
      <c r="R435" s="433" t="s">
        <v>20881</v>
      </c>
    </row>
    <row r="436" spans="1:18">
      <c r="A436" s="422">
        <v>3826</v>
      </c>
      <c r="B436" s="423"/>
      <c r="C436" s="423"/>
      <c r="D436" s="424" t="s">
        <v>3946</v>
      </c>
      <c r="E436" s="424" t="s">
        <v>21257</v>
      </c>
      <c r="F436" s="426">
        <v>3826</v>
      </c>
      <c r="G436" s="426" t="s">
        <v>6772</v>
      </c>
      <c r="H436" s="423">
        <v>41151</v>
      </c>
      <c r="I436" s="425" t="s">
        <v>21211</v>
      </c>
      <c r="J436" s="423">
        <v>41163</v>
      </c>
      <c r="K436" s="427" t="s">
        <v>20880</v>
      </c>
      <c r="L436" s="434">
        <v>697805972</v>
      </c>
      <c r="M436" s="435" t="s">
        <v>20880</v>
      </c>
      <c r="N436" s="423">
        <v>41191</v>
      </c>
      <c r="O436" s="423">
        <v>41200</v>
      </c>
      <c r="P436" s="423" t="s">
        <v>21212</v>
      </c>
      <c r="Q436" s="423">
        <v>41236</v>
      </c>
      <c r="R436" s="433" t="s">
        <v>20881</v>
      </c>
    </row>
    <row r="437" spans="1:18">
      <c r="A437" s="422">
        <v>3818</v>
      </c>
      <c r="B437" s="423"/>
      <c r="C437" s="423"/>
      <c r="D437" s="424" t="s">
        <v>3946</v>
      </c>
      <c r="E437" s="424" t="s">
        <v>21258</v>
      </c>
      <c r="F437" s="426">
        <v>3818</v>
      </c>
      <c r="G437" s="426" t="s">
        <v>6636</v>
      </c>
      <c r="H437" s="423">
        <v>41151</v>
      </c>
      <c r="I437" s="425" t="s">
        <v>21211</v>
      </c>
      <c r="J437" s="423">
        <v>41163</v>
      </c>
      <c r="K437" s="427" t="s">
        <v>20880</v>
      </c>
      <c r="L437" s="434">
        <v>697805964</v>
      </c>
      <c r="M437" s="435" t="s">
        <v>20880</v>
      </c>
      <c r="N437" s="423">
        <v>41191</v>
      </c>
      <c r="O437" s="423">
        <v>41200</v>
      </c>
      <c r="P437" s="423" t="s">
        <v>21212</v>
      </c>
      <c r="Q437" s="423">
        <v>41236</v>
      </c>
      <c r="R437" s="433" t="s">
        <v>20881</v>
      </c>
    </row>
    <row r="438" spans="1:18">
      <c r="A438" s="422">
        <v>3814</v>
      </c>
      <c r="B438" s="423"/>
      <c r="C438" s="423"/>
      <c r="D438" s="424" t="s">
        <v>3946</v>
      </c>
      <c r="E438" s="424" t="s">
        <v>21259</v>
      </c>
      <c r="F438" s="426">
        <v>3814</v>
      </c>
      <c r="G438" s="426" t="s">
        <v>6528</v>
      </c>
      <c r="H438" s="423">
        <v>41151</v>
      </c>
      <c r="I438" s="425" t="s">
        <v>21211</v>
      </c>
      <c r="J438" s="423">
        <v>41163</v>
      </c>
      <c r="K438" s="427" t="s">
        <v>20880</v>
      </c>
      <c r="L438" s="434">
        <v>697805956</v>
      </c>
      <c r="M438" s="435" t="s">
        <v>20880</v>
      </c>
      <c r="N438" s="423">
        <v>41191</v>
      </c>
      <c r="O438" s="423">
        <v>41200</v>
      </c>
      <c r="P438" s="423" t="s">
        <v>21212</v>
      </c>
      <c r="Q438" s="423">
        <v>41236</v>
      </c>
      <c r="R438" s="433" t="s">
        <v>20881</v>
      </c>
    </row>
    <row r="439" spans="1:18">
      <c r="A439" s="422">
        <v>3910</v>
      </c>
      <c r="B439" s="423"/>
      <c r="C439" s="423"/>
      <c r="D439" s="424" t="s">
        <v>4971</v>
      </c>
      <c r="E439" s="424" t="s">
        <v>21260</v>
      </c>
      <c r="F439" s="425">
        <v>3910</v>
      </c>
      <c r="G439" s="426" t="s">
        <v>5367</v>
      </c>
      <c r="H439" s="423">
        <v>41122</v>
      </c>
      <c r="I439" s="425" t="s">
        <v>21211</v>
      </c>
      <c r="J439" s="423">
        <v>41163</v>
      </c>
      <c r="K439" s="427" t="s">
        <v>20880</v>
      </c>
      <c r="L439" s="434">
        <v>697707946</v>
      </c>
      <c r="M439" s="435" t="s">
        <v>20880</v>
      </c>
      <c r="N439" s="423">
        <v>41191</v>
      </c>
      <c r="O439" s="423">
        <v>41200</v>
      </c>
      <c r="P439" s="423" t="s">
        <v>21212</v>
      </c>
      <c r="Q439" s="423">
        <v>41236</v>
      </c>
      <c r="R439" s="433" t="s">
        <v>20881</v>
      </c>
    </row>
    <row r="440" spans="1:18">
      <c r="A440" s="422">
        <v>3912</v>
      </c>
      <c r="B440" s="423"/>
      <c r="C440" s="423"/>
      <c r="D440" s="424" t="s">
        <v>4971</v>
      </c>
      <c r="E440" s="424" t="s">
        <v>21261</v>
      </c>
      <c r="F440" s="425">
        <v>3912</v>
      </c>
      <c r="G440" s="426" t="s">
        <v>5248</v>
      </c>
      <c r="H440" s="423">
        <v>41122</v>
      </c>
      <c r="I440" s="425" t="s">
        <v>21211</v>
      </c>
      <c r="J440" s="423">
        <v>41163</v>
      </c>
      <c r="K440" s="427" t="s">
        <v>20880</v>
      </c>
      <c r="L440" s="434">
        <v>697707954</v>
      </c>
      <c r="M440" s="435" t="s">
        <v>20880</v>
      </c>
      <c r="N440" s="423">
        <v>41191</v>
      </c>
      <c r="O440" s="423">
        <v>41200</v>
      </c>
      <c r="P440" s="423" t="s">
        <v>21212</v>
      </c>
      <c r="Q440" s="423">
        <v>41236</v>
      </c>
      <c r="R440" s="433" t="s">
        <v>20881</v>
      </c>
    </row>
    <row r="441" spans="1:18">
      <c r="A441" s="422">
        <v>3911</v>
      </c>
      <c r="B441" s="423"/>
      <c r="C441" s="423"/>
      <c r="D441" s="424" t="s">
        <v>4971</v>
      </c>
      <c r="E441" s="424" t="s">
        <v>21262</v>
      </c>
      <c r="F441" s="425">
        <v>3911</v>
      </c>
      <c r="G441" s="426" t="s">
        <v>5561</v>
      </c>
      <c r="H441" s="423">
        <v>41123</v>
      </c>
      <c r="I441" s="425" t="s">
        <v>21211</v>
      </c>
      <c r="J441" s="423">
        <v>41163</v>
      </c>
      <c r="K441" s="427" t="s">
        <v>20880</v>
      </c>
      <c r="L441" s="434">
        <v>697708071</v>
      </c>
      <c r="M441" s="435" t="s">
        <v>20880</v>
      </c>
      <c r="N441" s="423">
        <v>41191</v>
      </c>
      <c r="O441" s="423">
        <v>41200</v>
      </c>
      <c r="P441" s="423" t="s">
        <v>21212</v>
      </c>
      <c r="Q441" s="423">
        <v>41236</v>
      </c>
      <c r="R441" s="433" t="s">
        <v>20881</v>
      </c>
    </row>
    <row r="442" spans="1:18">
      <c r="A442" s="422">
        <v>3917</v>
      </c>
      <c r="B442" s="423"/>
      <c r="C442" s="423"/>
      <c r="D442" s="424" t="s">
        <v>4966</v>
      </c>
      <c r="E442" s="424" t="s">
        <v>21263</v>
      </c>
      <c r="F442" s="425">
        <v>3917</v>
      </c>
      <c r="G442" s="426" t="s">
        <v>5181</v>
      </c>
      <c r="H442" s="423">
        <v>41123</v>
      </c>
      <c r="I442" s="425" t="s">
        <v>21211</v>
      </c>
      <c r="J442" s="423">
        <v>41163</v>
      </c>
      <c r="K442" s="427" t="s">
        <v>20880</v>
      </c>
      <c r="L442" s="434">
        <v>697708063</v>
      </c>
      <c r="M442" s="435" t="s">
        <v>20880</v>
      </c>
      <c r="N442" s="423">
        <v>41191</v>
      </c>
      <c r="O442" s="423">
        <v>41200</v>
      </c>
      <c r="P442" s="423" t="s">
        <v>21212</v>
      </c>
      <c r="Q442" s="423">
        <v>41236</v>
      </c>
      <c r="R442" s="433" t="s">
        <v>20881</v>
      </c>
    </row>
    <row r="443" spans="1:18">
      <c r="A443" s="422">
        <v>3916</v>
      </c>
      <c r="B443" s="423"/>
      <c r="C443" s="423"/>
      <c r="D443" s="424" t="s">
        <v>4966</v>
      </c>
      <c r="E443" s="424" t="s">
        <v>21264</v>
      </c>
      <c r="F443" s="425">
        <v>3916</v>
      </c>
      <c r="G443" s="426" t="s">
        <v>5182</v>
      </c>
      <c r="H443" s="423">
        <v>41124</v>
      </c>
      <c r="I443" s="425" t="s">
        <v>21211</v>
      </c>
      <c r="J443" s="423">
        <v>41163</v>
      </c>
      <c r="K443" s="427" t="s">
        <v>20880</v>
      </c>
      <c r="L443" s="434">
        <v>697708381</v>
      </c>
      <c r="M443" s="435" t="s">
        <v>20880</v>
      </c>
      <c r="N443" s="423">
        <v>41191</v>
      </c>
      <c r="O443" s="423">
        <v>41200</v>
      </c>
      <c r="P443" s="423" t="s">
        <v>21212</v>
      </c>
      <c r="Q443" s="423">
        <v>41236</v>
      </c>
      <c r="R443" s="433" t="s">
        <v>20881</v>
      </c>
    </row>
    <row r="444" spans="1:18">
      <c r="A444" s="422">
        <v>3921</v>
      </c>
      <c r="B444" s="423"/>
      <c r="C444" s="423"/>
      <c r="D444" s="424" t="s">
        <v>4966</v>
      </c>
      <c r="E444" s="424" t="s">
        <v>21265</v>
      </c>
      <c r="F444" s="425">
        <v>3921</v>
      </c>
      <c r="G444" s="426" t="s">
        <v>5246</v>
      </c>
      <c r="H444" s="423">
        <v>41127</v>
      </c>
      <c r="I444" s="425" t="s">
        <v>21211</v>
      </c>
      <c r="J444" s="423">
        <v>41163</v>
      </c>
      <c r="K444" s="427" t="s">
        <v>20880</v>
      </c>
      <c r="L444" s="434">
        <v>697708462</v>
      </c>
      <c r="M444" s="435" t="s">
        <v>20880</v>
      </c>
      <c r="N444" s="423">
        <v>41191</v>
      </c>
      <c r="O444" s="423">
        <v>41200</v>
      </c>
      <c r="P444" s="423" t="s">
        <v>21212</v>
      </c>
      <c r="Q444" s="423">
        <v>41236</v>
      </c>
      <c r="R444" s="433" t="s">
        <v>20881</v>
      </c>
    </row>
    <row r="445" spans="1:18">
      <c r="A445" s="422">
        <v>3919</v>
      </c>
      <c r="B445" s="423"/>
      <c r="C445" s="423"/>
      <c r="D445" s="424" t="s">
        <v>4966</v>
      </c>
      <c r="E445" s="424" t="s">
        <v>21266</v>
      </c>
      <c r="F445" s="425">
        <v>3919</v>
      </c>
      <c r="G445" s="426" t="s">
        <v>5179</v>
      </c>
      <c r="H445" s="423">
        <v>41127</v>
      </c>
      <c r="I445" s="425" t="s">
        <v>21211</v>
      </c>
      <c r="J445" s="423">
        <v>41163</v>
      </c>
      <c r="K445" s="427" t="s">
        <v>20880</v>
      </c>
      <c r="L445" s="434">
        <v>697708470</v>
      </c>
      <c r="M445" s="435" t="s">
        <v>20880</v>
      </c>
      <c r="N445" s="423">
        <v>41191</v>
      </c>
      <c r="O445" s="423">
        <v>41200</v>
      </c>
      <c r="P445" s="423" t="s">
        <v>21212</v>
      </c>
      <c r="Q445" s="423">
        <v>41236</v>
      </c>
      <c r="R445" s="433" t="s">
        <v>20881</v>
      </c>
    </row>
    <row r="446" spans="1:18">
      <c r="A446" s="422">
        <v>3918</v>
      </c>
      <c r="B446" s="423"/>
      <c r="C446" s="423"/>
      <c r="D446" s="424" t="s">
        <v>4966</v>
      </c>
      <c r="E446" s="424" t="s">
        <v>21267</v>
      </c>
      <c r="F446" s="425">
        <v>3918</v>
      </c>
      <c r="G446" s="426" t="s">
        <v>5180</v>
      </c>
      <c r="H446" s="423">
        <v>41127</v>
      </c>
      <c r="I446" s="425" t="s">
        <v>21211</v>
      </c>
      <c r="J446" s="423">
        <v>41163</v>
      </c>
      <c r="K446" s="427" t="s">
        <v>20880</v>
      </c>
      <c r="L446" s="434">
        <v>697708489</v>
      </c>
      <c r="M446" s="435" t="s">
        <v>20880</v>
      </c>
      <c r="N446" s="423">
        <v>41191</v>
      </c>
      <c r="O446" s="423">
        <v>41200</v>
      </c>
      <c r="P446" s="423" t="s">
        <v>21212</v>
      </c>
      <c r="Q446" s="423">
        <v>41236</v>
      </c>
      <c r="R446" s="433" t="s">
        <v>20881</v>
      </c>
    </row>
    <row r="447" spans="1:18">
      <c r="A447" s="422">
        <v>3920</v>
      </c>
      <c r="B447" s="423"/>
      <c r="C447" s="423"/>
      <c r="D447" s="424" t="s">
        <v>4966</v>
      </c>
      <c r="E447" s="424" t="s">
        <v>21268</v>
      </c>
      <c r="F447" s="425">
        <v>3920</v>
      </c>
      <c r="G447" s="426" t="s">
        <v>5178</v>
      </c>
      <c r="H447" s="423">
        <v>41128</v>
      </c>
      <c r="I447" s="425" t="s">
        <v>21211</v>
      </c>
      <c r="J447" s="423">
        <v>41163</v>
      </c>
      <c r="K447" s="427" t="s">
        <v>20880</v>
      </c>
      <c r="L447" s="434">
        <v>697708705</v>
      </c>
      <c r="M447" s="435" t="s">
        <v>20880</v>
      </c>
      <c r="N447" s="423">
        <v>41191</v>
      </c>
      <c r="O447" s="423">
        <v>41200</v>
      </c>
      <c r="P447" s="423" t="s">
        <v>21212</v>
      </c>
      <c r="Q447" s="423">
        <v>41236</v>
      </c>
      <c r="R447" s="433" t="s">
        <v>20881</v>
      </c>
    </row>
    <row r="448" spans="1:18">
      <c r="A448" s="422">
        <v>3105</v>
      </c>
      <c r="B448" s="423"/>
      <c r="C448" s="423"/>
      <c r="D448" s="424" t="s">
        <v>1081</v>
      </c>
      <c r="E448" s="424" t="s">
        <v>21269</v>
      </c>
      <c r="F448" s="425" t="s">
        <v>16969</v>
      </c>
      <c r="G448" s="426" t="s">
        <v>6250</v>
      </c>
      <c r="H448" s="423">
        <v>41138</v>
      </c>
      <c r="I448" s="425" t="s">
        <v>21211</v>
      </c>
      <c r="J448" s="423">
        <v>41163</v>
      </c>
      <c r="K448" s="427" t="s">
        <v>20880</v>
      </c>
      <c r="L448" s="434">
        <v>697805336</v>
      </c>
      <c r="M448" s="435" t="s">
        <v>20880</v>
      </c>
      <c r="N448" s="423">
        <v>41191</v>
      </c>
      <c r="O448" s="423">
        <v>41200</v>
      </c>
      <c r="P448" s="423" t="s">
        <v>21212</v>
      </c>
      <c r="Q448" s="423">
        <v>41236</v>
      </c>
      <c r="R448" s="433" t="s">
        <v>20881</v>
      </c>
    </row>
    <row r="449" spans="1:18">
      <c r="A449" s="422">
        <v>3923</v>
      </c>
      <c r="B449" s="423"/>
      <c r="C449" s="423"/>
      <c r="D449" s="424" t="s">
        <v>4965</v>
      </c>
      <c r="E449" s="424" t="s">
        <v>21270</v>
      </c>
      <c r="F449" s="425">
        <v>3923</v>
      </c>
      <c r="G449" s="426" t="s">
        <v>5316</v>
      </c>
      <c r="H449" s="423">
        <v>41131</v>
      </c>
      <c r="I449" s="425" t="s">
        <v>21211</v>
      </c>
      <c r="J449" s="423">
        <v>41163</v>
      </c>
      <c r="K449" s="427" t="s">
        <v>20880</v>
      </c>
      <c r="L449" s="434">
        <v>697709221</v>
      </c>
      <c r="M449" s="435" t="s">
        <v>20880</v>
      </c>
      <c r="N449" s="423">
        <v>41191</v>
      </c>
      <c r="O449" s="423">
        <v>41200</v>
      </c>
      <c r="P449" s="423" t="s">
        <v>21212</v>
      </c>
      <c r="Q449" s="423">
        <v>41236</v>
      </c>
      <c r="R449" s="433" t="s">
        <v>20881</v>
      </c>
    </row>
    <row r="450" spans="1:18">
      <c r="A450" s="422">
        <v>3058</v>
      </c>
      <c r="B450" s="423"/>
      <c r="C450" s="423"/>
      <c r="D450" s="424" t="s">
        <v>1814</v>
      </c>
      <c r="E450" s="424" t="s">
        <v>21271</v>
      </c>
      <c r="F450" s="425" t="s">
        <v>16970</v>
      </c>
      <c r="G450" s="426" t="s">
        <v>6486</v>
      </c>
      <c r="H450" s="423">
        <v>41145</v>
      </c>
      <c r="I450" s="425" t="s">
        <v>21211</v>
      </c>
      <c r="J450" s="423">
        <v>41163</v>
      </c>
      <c r="K450" s="427" t="s">
        <v>20880</v>
      </c>
      <c r="L450" s="434">
        <v>697805719</v>
      </c>
      <c r="M450" s="435" t="s">
        <v>20880</v>
      </c>
      <c r="N450" s="423">
        <v>41191</v>
      </c>
      <c r="O450" s="423">
        <v>41200</v>
      </c>
      <c r="P450" s="423" t="s">
        <v>21212</v>
      </c>
      <c r="Q450" s="423">
        <v>41236</v>
      </c>
      <c r="R450" s="433" t="s">
        <v>20881</v>
      </c>
    </row>
    <row r="451" spans="1:18">
      <c r="A451" s="422">
        <v>3208</v>
      </c>
      <c r="B451" s="423"/>
      <c r="C451" s="423"/>
      <c r="D451" s="424" t="s">
        <v>2041</v>
      </c>
      <c r="E451" s="424" t="s">
        <v>21272</v>
      </c>
      <c r="F451" s="425" t="s">
        <v>16971</v>
      </c>
      <c r="G451" s="426" t="s">
        <v>5654</v>
      </c>
      <c r="H451" s="423">
        <v>41122</v>
      </c>
      <c r="I451" s="425" t="s">
        <v>21211</v>
      </c>
      <c r="J451" s="423">
        <v>41163</v>
      </c>
      <c r="K451" s="427" t="s">
        <v>20880</v>
      </c>
      <c r="L451" s="434">
        <v>697707806</v>
      </c>
      <c r="M451" s="435" t="s">
        <v>20880</v>
      </c>
      <c r="N451" s="423">
        <v>41191</v>
      </c>
      <c r="O451" s="423">
        <v>41200</v>
      </c>
      <c r="P451" s="423" t="s">
        <v>21212</v>
      </c>
      <c r="Q451" s="423">
        <v>41236</v>
      </c>
      <c r="R451" s="433" t="s">
        <v>20881</v>
      </c>
    </row>
    <row r="452" spans="1:18">
      <c r="A452" s="422">
        <v>3976</v>
      </c>
      <c r="B452" s="423"/>
      <c r="C452" s="423"/>
      <c r="D452" s="424" t="s">
        <v>162</v>
      </c>
      <c r="E452" s="424" t="s">
        <v>21273</v>
      </c>
      <c r="F452" s="425">
        <v>3976</v>
      </c>
      <c r="G452" s="426" t="s">
        <v>5762</v>
      </c>
      <c r="H452" s="423">
        <v>41130</v>
      </c>
      <c r="I452" s="425" t="s">
        <v>21211</v>
      </c>
      <c r="J452" s="423">
        <v>41163</v>
      </c>
      <c r="K452" s="427" t="s">
        <v>20880</v>
      </c>
      <c r="L452" s="434">
        <v>697709230</v>
      </c>
      <c r="M452" s="435" t="s">
        <v>20880</v>
      </c>
      <c r="N452" s="423">
        <v>41191</v>
      </c>
      <c r="O452" s="423">
        <v>41200</v>
      </c>
      <c r="P452" s="423" t="s">
        <v>21212</v>
      </c>
      <c r="Q452" s="423">
        <v>41236</v>
      </c>
      <c r="R452" s="433" t="s">
        <v>20881</v>
      </c>
    </row>
    <row r="453" spans="1:18">
      <c r="A453" s="422">
        <v>3974</v>
      </c>
      <c r="B453" s="423"/>
      <c r="C453" s="423"/>
      <c r="D453" s="424" t="s">
        <v>162</v>
      </c>
      <c r="E453" s="424" t="s">
        <v>21274</v>
      </c>
      <c r="F453" s="425">
        <v>3974</v>
      </c>
      <c r="G453" s="426" t="s">
        <v>6003</v>
      </c>
      <c r="H453" s="423">
        <v>41134</v>
      </c>
      <c r="I453" s="425" t="s">
        <v>21211</v>
      </c>
      <c r="J453" s="423">
        <v>41163</v>
      </c>
      <c r="K453" s="427" t="s">
        <v>20880</v>
      </c>
      <c r="L453" s="434">
        <v>697931510</v>
      </c>
      <c r="M453" s="435" t="s">
        <v>20880</v>
      </c>
      <c r="N453" s="423">
        <v>41191</v>
      </c>
      <c r="O453" s="423">
        <v>41200</v>
      </c>
      <c r="P453" s="423" t="s">
        <v>21212</v>
      </c>
      <c r="Q453" s="423">
        <v>41236</v>
      </c>
      <c r="R453" s="433" t="s">
        <v>20881</v>
      </c>
    </row>
    <row r="454" spans="1:18">
      <c r="A454" s="422">
        <v>3987</v>
      </c>
      <c r="B454" s="423"/>
      <c r="C454" s="423"/>
      <c r="D454" s="424" t="s">
        <v>162</v>
      </c>
      <c r="E454" s="424" t="s">
        <v>21275</v>
      </c>
      <c r="F454" s="426">
        <v>3987</v>
      </c>
      <c r="G454" s="426" t="s">
        <v>6278</v>
      </c>
      <c r="H454" s="423">
        <v>41137</v>
      </c>
      <c r="I454" s="425" t="s">
        <v>21211</v>
      </c>
      <c r="J454" s="423">
        <v>41163</v>
      </c>
      <c r="K454" s="427" t="s">
        <v>20880</v>
      </c>
      <c r="L454" s="434">
        <v>697805123</v>
      </c>
      <c r="M454" s="435" t="s">
        <v>20880</v>
      </c>
      <c r="N454" s="423">
        <v>41191</v>
      </c>
      <c r="O454" s="423">
        <v>41200</v>
      </c>
      <c r="P454" s="423" t="s">
        <v>21212</v>
      </c>
      <c r="Q454" s="423">
        <v>41236</v>
      </c>
      <c r="R454" s="433" t="s">
        <v>20881</v>
      </c>
    </row>
    <row r="455" spans="1:18">
      <c r="A455" s="422">
        <v>3980</v>
      </c>
      <c r="B455" s="423"/>
      <c r="C455" s="423"/>
      <c r="D455" s="424" t="s">
        <v>162</v>
      </c>
      <c r="E455" s="424" t="s">
        <v>21276</v>
      </c>
      <c r="F455" s="426">
        <v>3980</v>
      </c>
      <c r="G455" s="426" t="s">
        <v>6185</v>
      </c>
      <c r="H455" s="423">
        <v>41137</v>
      </c>
      <c r="I455" s="425" t="s">
        <v>21211</v>
      </c>
      <c r="J455" s="423">
        <v>41163</v>
      </c>
      <c r="K455" s="427" t="s">
        <v>20880</v>
      </c>
      <c r="L455" s="434">
        <v>697805115</v>
      </c>
      <c r="M455" s="435" t="s">
        <v>20880</v>
      </c>
      <c r="N455" s="423">
        <v>41191</v>
      </c>
      <c r="O455" s="423">
        <v>41200</v>
      </c>
      <c r="P455" s="423" t="s">
        <v>21212</v>
      </c>
      <c r="Q455" s="423">
        <v>41236</v>
      </c>
      <c r="R455" s="433" t="s">
        <v>20881</v>
      </c>
    </row>
    <row r="456" spans="1:18">
      <c r="A456" s="422">
        <v>3973</v>
      </c>
      <c r="B456" s="423"/>
      <c r="C456" s="423"/>
      <c r="D456" s="424" t="s">
        <v>162</v>
      </c>
      <c r="E456" s="424" t="s">
        <v>21277</v>
      </c>
      <c r="F456" s="426">
        <v>3973</v>
      </c>
      <c r="G456" s="426" t="s">
        <v>6276</v>
      </c>
      <c r="H456" s="423">
        <v>41141</v>
      </c>
      <c r="I456" s="425" t="s">
        <v>21211</v>
      </c>
      <c r="J456" s="423">
        <v>41163</v>
      </c>
      <c r="K456" s="427" t="s">
        <v>20880</v>
      </c>
      <c r="L456" s="434">
        <v>697805409</v>
      </c>
      <c r="M456" s="435" t="s">
        <v>20880</v>
      </c>
      <c r="N456" s="423">
        <v>41191</v>
      </c>
      <c r="O456" s="423">
        <v>41200</v>
      </c>
      <c r="P456" s="423" t="s">
        <v>21212</v>
      </c>
      <c r="Q456" s="423">
        <v>41236</v>
      </c>
      <c r="R456" s="433" t="s">
        <v>20881</v>
      </c>
    </row>
    <row r="457" spans="1:18">
      <c r="A457" s="422">
        <v>3977</v>
      </c>
      <c r="B457" s="423"/>
      <c r="C457" s="423"/>
      <c r="D457" s="424" t="s">
        <v>162</v>
      </c>
      <c r="E457" s="424" t="s">
        <v>21278</v>
      </c>
      <c r="F457" s="426">
        <v>3977</v>
      </c>
      <c r="G457" s="426" t="s">
        <v>6280</v>
      </c>
      <c r="H457" s="423">
        <v>41141</v>
      </c>
      <c r="I457" s="425" t="s">
        <v>21211</v>
      </c>
      <c r="J457" s="423">
        <v>41163</v>
      </c>
      <c r="K457" s="427" t="s">
        <v>20880</v>
      </c>
      <c r="L457" s="434">
        <v>697805425</v>
      </c>
      <c r="M457" s="435" t="s">
        <v>20880</v>
      </c>
      <c r="N457" s="423">
        <v>41191</v>
      </c>
      <c r="O457" s="423">
        <v>41200</v>
      </c>
      <c r="P457" s="423" t="s">
        <v>21212</v>
      </c>
      <c r="Q457" s="423">
        <v>41236</v>
      </c>
      <c r="R457" s="433" t="s">
        <v>20881</v>
      </c>
    </row>
    <row r="458" spans="1:18">
      <c r="A458" s="422">
        <v>3876</v>
      </c>
      <c r="B458" s="423"/>
      <c r="C458" s="423"/>
      <c r="D458" s="424" t="s">
        <v>917</v>
      </c>
      <c r="E458" s="424" t="s">
        <v>21279</v>
      </c>
      <c r="F458" s="425">
        <v>3876</v>
      </c>
      <c r="G458" s="426" t="s">
        <v>5833</v>
      </c>
      <c r="H458" s="423">
        <v>41130</v>
      </c>
      <c r="I458" s="425" t="s">
        <v>21211</v>
      </c>
      <c r="J458" s="423">
        <v>41163</v>
      </c>
      <c r="K458" s="427" t="s">
        <v>20880</v>
      </c>
      <c r="L458" s="434">
        <v>697709213</v>
      </c>
      <c r="M458" s="435" t="s">
        <v>20880</v>
      </c>
      <c r="N458" s="423">
        <v>41191</v>
      </c>
      <c r="O458" s="423">
        <v>41200</v>
      </c>
      <c r="P458" s="423" t="s">
        <v>21212</v>
      </c>
      <c r="Q458" s="423">
        <v>41236</v>
      </c>
      <c r="R458" s="433" t="s">
        <v>20881</v>
      </c>
    </row>
    <row r="459" spans="1:18">
      <c r="A459" s="422">
        <v>3217</v>
      </c>
      <c r="B459" s="423"/>
      <c r="C459" s="423"/>
      <c r="D459" s="424" t="s">
        <v>2165</v>
      </c>
      <c r="E459" s="424" t="s">
        <v>21280</v>
      </c>
      <c r="F459" s="425" t="s">
        <v>16972</v>
      </c>
      <c r="G459" s="426" t="s">
        <v>5656</v>
      </c>
      <c r="H459" s="423">
        <v>41129</v>
      </c>
      <c r="I459" s="425" t="s">
        <v>21211</v>
      </c>
      <c r="J459" s="423">
        <v>41163</v>
      </c>
      <c r="K459" s="427" t="s">
        <v>20880</v>
      </c>
      <c r="L459" s="434">
        <v>697708853</v>
      </c>
      <c r="M459" s="435" t="s">
        <v>20880</v>
      </c>
      <c r="N459" s="423">
        <v>41191</v>
      </c>
      <c r="O459" s="423">
        <v>41200</v>
      </c>
      <c r="P459" s="423" t="s">
        <v>21212</v>
      </c>
      <c r="Q459" s="423">
        <v>41236</v>
      </c>
      <c r="R459" s="433" t="s">
        <v>20881</v>
      </c>
    </row>
    <row r="460" spans="1:18">
      <c r="A460" s="422">
        <v>3220</v>
      </c>
      <c r="B460" s="423"/>
      <c r="C460" s="423"/>
      <c r="D460" s="424" t="s">
        <v>4036</v>
      </c>
      <c r="E460" s="424" t="s">
        <v>21281</v>
      </c>
      <c r="F460" s="425" t="s">
        <v>16973</v>
      </c>
      <c r="G460" s="426" t="s">
        <v>5798</v>
      </c>
      <c r="H460" s="423">
        <v>41129</v>
      </c>
      <c r="I460" s="425" t="s">
        <v>21211</v>
      </c>
      <c r="J460" s="423">
        <v>41163</v>
      </c>
      <c r="K460" s="427" t="s">
        <v>20880</v>
      </c>
      <c r="L460" s="434">
        <v>697708861</v>
      </c>
      <c r="M460" s="435" t="s">
        <v>20880</v>
      </c>
      <c r="N460" s="423">
        <v>41191</v>
      </c>
      <c r="O460" s="423">
        <v>41200</v>
      </c>
      <c r="P460" s="423" t="s">
        <v>21212</v>
      </c>
      <c r="Q460" s="423">
        <v>41236</v>
      </c>
      <c r="R460" s="433" t="s">
        <v>20881</v>
      </c>
    </row>
    <row r="461" spans="1:18">
      <c r="A461" s="422">
        <v>3112</v>
      </c>
      <c r="B461" s="423"/>
      <c r="C461" s="423"/>
      <c r="D461" s="424" t="s">
        <v>1883</v>
      </c>
      <c r="E461" s="424" t="s">
        <v>21282</v>
      </c>
      <c r="F461" s="426" t="s">
        <v>16974</v>
      </c>
      <c r="G461" s="426" t="s">
        <v>5794</v>
      </c>
      <c r="H461" s="423">
        <v>41143</v>
      </c>
      <c r="I461" s="425" t="s">
        <v>21211</v>
      </c>
      <c r="J461" s="423">
        <v>41163</v>
      </c>
      <c r="K461" s="427" t="s">
        <v>20880</v>
      </c>
      <c r="L461" s="434">
        <v>697805573</v>
      </c>
      <c r="M461" s="435" t="s">
        <v>20880</v>
      </c>
      <c r="N461" s="423">
        <v>41191</v>
      </c>
      <c r="O461" s="423">
        <v>41200</v>
      </c>
      <c r="P461" s="423" t="s">
        <v>21212</v>
      </c>
      <c r="Q461" s="423">
        <v>41236</v>
      </c>
      <c r="R461" s="433" t="s">
        <v>20881</v>
      </c>
    </row>
    <row r="462" spans="1:18">
      <c r="A462" s="422">
        <v>3067</v>
      </c>
      <c r="B462" s="423"/>
      <c r="C462" s="423"/>
      <c r="D462" s="424" t="s">
        <v>1022</v>
      </c>
      <c r="E462" s="424" t="s">
        <v>21283</v>
      </c>
      <c r="F462" s="425" t="s">
        <v>16651</v>
      </c>
      <c r="G462" s="426" t="s">
        <v>5528</v>
      </c>
      <c r="H462" s="423">
        <v>41121</v>
      </c>
      <c r="I462" s="425" t="s">
        <v>21211</v>
      </c>
      <c r="J462" s="423">
        <v>41163</v>
      </c>
      <c r="K462" s="427" t="s">
        <v>20880</v>
      </c>
      <c r="L462" s="434">
        <v>697707717</v>
      </c>
      <c r="M462" s="435" t="s">
        <v>20880</v>
      </c>
      <c r="N462" s="423">
        <v>41191</v>
      </c>
      <c r="O462" s="423">
        <v>41200</v>
      </c>
      <c r="P462" s="423" t="s">
        <v>21212</v>
      </c>
      <c r="Q462" s="423">
        <v>41236</v>
      </c>
      <c r="R462" s="433" t="s">
        <v>20881</v>
      </c>
    </row>
    <row r="463" spans="1:18">
      <c r="A463" s="422">
        <v>3749</v>
      </c>
      <c r="B463" s="423"/>
      <c r="C463" s="423"/>
      <c r="D463" s="424" t="s">
        <v>3551</v>
      </c>
      <c r="E463" s="424" t="s">
        <v>21284</v>
      </c>
      <c r="F463" s="426">
        <v>3749</v>
      </c>
      <c r="G463" s="426" t="s">
        <v>5306</v>
      </c>
      <c r="H463" s="423">
        <v>41141</v>
      </c>
      <c r="I463" s="425" t="s">
        <v>21211</v>
      </c>
      <c r="J463" s="423">
        <v>41163</v>
      </c>
      <c r="K463" s="427" t="s">
        <v>20880</v>
      </c>
      <c r="L463" s="434">
        <v>697805441</v>
      </c>
      <c r="M463" s="435" t="s">
        <v>20880</v>
      </c>
      <c r="N463" s="423">
        <v>41191</v>
      </c>
      <c r="O463" s="423">
        <v>41200</v>
      </c>
      <c r="P463" s="423" t="s">
        <v>21212</v>
      </c>
      <c r="Q463" s="423">
        <v>41236</v>
      </c>
      <c r="R463" s="433" t="s">
        <v>20881</v>
      </c>
    </row>
    <row r="464" spans="1:18">
      <c r="A464" s="422">
        <v>3268</v>
      </c>
      <c r="B464" s="423"/>
      <c r="C464" s="423"/>
      <c r="D464" s="424" t="s">
        <v>2313</v>
      </c>
      <c r="E464" s="424" t="s">
        <v>21285</v>
      </c>
      <c r="F464" s="426">
        <v>3268</v>
      </c>
      <c r="G464" s="426" t="s">
        <v>6492</v>
      </c>
      <c r="H464" s="423">
        <v>41144</v>
      </c>
      <c r="I464" s="425" t="s">
        <v>21211</v>
      </c>
      <c r="J464" s="423">
        <v>41163</v>
      </c>
      <c r="K464" s="427" t="s">
        <v>20880</v>
      </c>
      <c r="L464" s="434">
        <v>697805603</v>
      </c>
      <c r="M464" s="435" t="s">
        <v>20880</v>
      </c>
      <c r="N464" s="423">
        <v>41191</v>
      </c>
      <c r="O464" s="423">
        <v>41200</v>
      </c>
      <c r="P464" s="423" t="s">
        <v>21212</v>
      </c>
      <c r="Q464" s="423">
        <v>41236</v>
      </c>
      <c r="R464" s="433" t="s">
        <v>20881</v>
      </c>
    </row>
    <row r="465" spans="1:18">
      <c r="A465" s="422">
        <v>3750</v>
      </c>
      <c r="B465" s="423"/>
      <c r="C465" s="423"/>
      <c r="D465" s="424" t="s">
        <v>3552</v>
      </c>
      <c r="E465" s="424" t="s">
        <v>21286</v>
      </c>
      <c r="F465" s="426">
        <v>3750</v>
      </c>
      <c r="G465" s="426" t="s">
        <v>5984</v>
      </c>
      <c r="H465" s="423">
        <v>41137</v>
      </c>
      <c r="I465" s="425" t="s">
        <v>21211</v>
      </c>
      <c r="J465" s="423">
        <v>41163</v>
      </c>
      <c r="K465" s="427" t="s">
        <v>20880</v>
      </c>
      <c r="L465" s="434">
        <v>697805140</v>
      </c>
      <c r="M465" s="435" t="s">
        <v>20880</v>
      </c>
      <c r="N465" s="423">
        <v>41191</v>
      </c>
      <c r="O465" s="423">
        <v>41200</v>
      </c>
      <c r="P465" s="423" t="s">
        <v>21212</v>
      </c>
      <c r="Q465" s="423">
        <v>41236</v>
      </c>
      <c r="R465" s="433" t="s">
        <v>20881</v>
      </c>
    </row>
    <row r="466" spans="1:18">
      <c r="A466" s="422">
        <v>3116</v>
      </c>
      <c r="B466" s="423"/>
      <c r="C466" s="423"/>
      <c r="D466" s="424" t="s">
        <v>1079</v>
      </c>
      <c r="E466" s="424" t="s">
        <v>21287</v>
      </c>
      <c r="F466" s="425" t="s">
        <v>16975</v>
      </c>
      <c r="G466" s="426" t="s">
        <v>5223</v>
      </c>
      <c r="H466" s="423">
        <v>41124</v>
      </c>
      <c r="I466" s="425" t="s">
        <v>21211</v>
      </c>
      <c r="J466" s="423">
        <v>41163</v>
      </c>
      <c r="K466" s="427" t="s">
        <v>20880</v>
      </c>
      <c r="L466" s="434">
        <v>697708195</v>
      </c>
      <c r="M466" s="435" t="s">
        <v>20880</v>
      </c>
      <c r="N466" s="423">
        <v>41191</v>
      </c>
      <c r="O466" s="423">
        <v>41200</v>
      </c>
      <c r="P466" s="423" t="s">
        <v>21212</v>
      </c>
      <c r="Q466" s="423">
        <v>41236</v>
      </c>
      <c r="R466" s="433" t="s">
        <v>20881</v>
      </c>
    </row>
    <row r="467" spans="1:18">
      <c r="A467" s="422">
        <v>3323</v>
      </c>
      <c r="B467" s="423"/>
      <c r="C467" s="423"/>
      <c r="D467" s="424" t="s">
        <v>2389</v>
      </c>
      <c r="E467" s="424" t="s">
        <v>21288</v>
      </c>
      <c r="F467" s="425">
        <v>3323</v>
      </c>
      <c r="G467" s="426" t="s">
        <v>5658</v>
      </c>
      <c r="H467" s="423">
        <v>41123</v>
      </c>
      <c r="I467" s="425" t="s">
        <v>21211</v>
      </c>
      <c r="J467" s="423">
        <v>41163</v>
      </c>
      <c r="K467" s="427" t="s">
        <v>20880</v>
      </c>
      <c r="L467" s="434">
        <v>697707962</v>
      </c>
      <c r="M467" s="435" t="s">
        <v>20880</v>
      </c>
      <c r="N467" s="423">
        <v>41191</v>
      </c>
      <c r="O467" s="423">
        <v>41200</v>
      </c>
      <c r="P467" s="423" t="s">
        <v>21212</v>
      </c>
      <c r="Q467" s="423">
        <v>41236</v>
      </c>
      <c r="R467" s="433" t="s">
        <v>20881</v>
      </c>
    </row>
    <row r="468" spans="1:18">
      <c r="A468" s="422">
        <v>3757</v>
      </c>
      <c r="B468" s="423"/>
      <c r="C468" s="423"/>
      <c r="D468" s="424" t="s">
        <v>3461</v>
      </c>
      <c r="E468" s="424" t="s">
        <v>21289</v>
      </c>
      <c r="F468" s="425">
        <v>3757</v>
      </c>
      <c r="G468" s="426" t="s">
        <v>5670</v>
      </c>
      <c r="H468" s="423">
        <v>41123</v>
      </c>
      <c r="I468" s="425" t="s">
        <v>21211</v>
      </c>
      <c r="J468" s="423">
        <v>41163</v>
      </c>
      <c r="K468" s="427" t="s">
        <v>20880</v>
      </c>
      <c r="L468" s="434">
        <v>697707989</v>
      </c>
      <c r="M468" s="435" t="s">
        <v>20880</v>
      </c>
      <c r="N468" s="423">
        <v>41191</v>
      </c>
      <c r="O468" s="423">
        <v>41200</v>
      </c>
      <c r="P468" s="423" t="s">
        <v>21212</v>
      </c>
      <c r="Q468" s="423">
        <v>41236</v>
      </c>
      <c r="R468" s="433" t="s">
        <v>20881</v>
      </c>
    </row>
    <row r="469" spans="1:18">
      <c r="A469" s="422">
        <v>3758</v>
      </c>
      <c r="B469" s="423"/>
      <c r="C469" s="423"/>
      <c r="D469" s="424" t="s">
        <v>3461</v>
      </c>
      <c r="E469" s="424" t="s">
        <v>21290</v>
      </c>
      <c r="F469" s="426">
        <v>3758</v>
      </c>
      <c r="G469" s="426" t="s">
        <v>5537</v>
      </c>
      <c r="H469" s="423">
        <v>41144</v>
      </c>
      <c r="I469" s="425" t="s">
        <v>21211</v>
      </c>
      <c r="J469" s="423">
        <v>41163</v>
      </c>
      <c r="K469" s="427" t="s">
        <v>20880</v>
      </c>
      <c r="L469" s="434">
        <v>697805620</v>
      </c>
      <c r="M469" s="435" t="s">
        <v>20880</v>
      </c>
      <c r="N469" s="423">
        <v>41191</v>
      </c>
      <c r="O469" s="423">
        <v>41200</v>
      </c>
      <c r="P469" s="423" t="s">
        <v>21212</v>
      </c>
      <c r="Q469" s="423">
        <v>41236</v>
      </c>
      <c r="R469" s="433" t="s">
        <v>20881</v>
      </c>
    </row>
    <row r="470" spans="1:18">
      <c r="A470" s="422">
        <v>3755</v>
      </c>
      <c r="B470" s="423"/>
      <c r="C470" s="423"/>
      <c r="D470" s="424" t="s">
        <v>3461</v>
      </c>
      <c r="E470" s="424" t="s">
        <v>21291</v>
      </c>
      <c r="F470" s="426">
        <v>3755</v>
      </c>
      <c r="G470" s="426" t="s">
        <v>5540</v>
      </c>
      <c r="H470" s="423">
        <v>41148</v>
      </c>
      <c r="I470" s="425" t="s">
        <v>21211</v>
      </c>
      <c r="J470" s="423">
        <v>41163</v>
      </c>
      <c r="K470" s="427" t="s">
        <v>20880</v>
      </c>
      <c r="L470" s="434">
        <v>697805751</v>
      </c>
      <c r="M470" s="435" t="s">
        <v>20880</v>
      </c>
      <c r="N470" s="423">
        <v>41191</v>
      </c>
      <c r="O470" s="423">
        <v>41200</v>
      </c>
      <c r="P470" s="423" t="s">
        <v>21212</v>
      </c>
      <c r="Q470" s="423">
        <v>41236</v>
      </c>
      <c r="R470" s="433" t="s">
        <v>20881</v>
      </c>
    </row>
    <row r="471" spans="1:18">
      <c r="A471" s="422">
        <v>3759</v>
      </c>
      <c r="B471" s="423"/>
      <c r="C471" s="423"/>
      <c r="D471" s="424" t="s">
        <v>3461</v>
      </c>
      <c r="E471" s="424" t="s">
        <v>21292</v>
      </c>
      <c r="F471" s="426">
        <v>3759</v>
      </c>
      <c r="G471" s="426" t="s">
        <v>5355</v>
      </c>
      <c r="H471" s="423">
        <v>41148</v>
      </c>
      <c r="I471" s="425" t="s">
        <v>21211</v>
      </c>
      <c r="J471" s="423">
        <v>41163</v>
      </c>
      <c r="K471" s="427" t="s">
        <v>20880</v>
      </c>
      <c r="L471" s="434">
        <v>697805786</v>
      </c>
      <c r="M471" s="435" t="s">
        <v>20880</v>
      </c>
      <c r="N471" s="423">
        <v>41191</v>
      </c>
      <c r="O471" s="423">
        <v>41200</v>
      </c>
      <c r="P471" s="423" t="s">
        <v>21212</v>
      </c>
      <c r="Q471" s="423">
        <v>41236</v>
      </c>
      <c r="R471" s="433" t="s">
        <v>20881</v>
      </c>
    </row>
    <row r="472" spans="1:18">
      <c r="A472" s="422">
        <v>3452</v>
      </c>
      <c r="B472" s="423"/>
      <c r="C472" s="423"/>
      <c r="D472" s="424" t="s">
        <v>2916</v>
      </c>
      <c r="E472" s="424" t="s">
        <v>21293</v>
      </c>
      <c r="F472" s="425" t="s">
        <v>16977</v>
      </c>
      <c r="G472" s="426" t="s">
        <v>5962</v>
      </c>
      <c r="H472" s="423">
        <v>41123</v>
      </c>
      <c r="I472" s="425" t="s">
        <v>21211</v>
      </c>
      <c r="J472" s="423">
        <v>41163</v>
      </c>
      <c r="K472" s="427" t="s">
        <v>20880</v>
      </c>
      <c r="L472" s="434">
        <v>697708160</v>
      </c>
      <c r="M472" s="435" t="s">
        <v>20880</v>
      </c>
      <c r="N472" s="423">
        <v>41191</v>
      </c>
      <c r="O472" s="423">
        <v>41200</v>
      </c>
      <c r="P472" s="423" t="s">
        <v>21212</v>
      </c>
      <c r="Q472" s="423">
        <v>41236</v>
      </c>
      <c r="R472" s="433" t="s">
        <v>20881</v>
      </c>
    </row>
    <row r="473" spans="1:18">
      <c r="A473" s="422">
        <v>3717</v>
      </c>
      <c r="B473" s="423"/>
      <c r="C473" s="423"/>
      <c r="D473" s="424" t="s">
        <v>3507</v>
      </c>
      <c r="E473" s="424" t="s">
        <v>21294</v>
      </c>
      <c r="F473" s="425">
        <v>3717</v>
      </c>
      <c r="G473" s="426" t="s">
        <v>5675</v>
      </c>
      <c r="H473" s="423">
        <v>41122</v>
      </c>
      <c r="I473" s="425" t="s">
        <v>21211</v>
      </c>
      <c r="J473" s="423">
        <v>41163</v>
      </c>
      <c r="K473" s="427" t="s">
        <v>20880</v>
      </c>
      <c r="L473" s="434">
        <v>697707830</v>
      </c>
      <c r="M473" s="435" t="s">
        <v>20880</v>
      </c>
      <c r="N473" s="423">
        <v>41191</v>
      </c>
      <c r="O473" s="423">
        <v>41200</v>
      </c>
      <c r="P473" s="423" t="s">
        <v>21212</v>
      </c>
      <c r="Q473" s="423">
        <v>41236</v>
      </c>
      <c r="R473" s="433" t="s">
        <v>20881</v>
      </c>
    </row>
    <row r="474" spans="1:18">
      <c r="A474" s="422">
        <v>3719</v>
      </c>
      <c r="B474" s="423"/>
      <c r="C474" s="423"/>
      <c r="D474" s="424" t="s">
        <v>3507</v>
      </c>
      <c r="E474" s="424" t="s">
        <v>21295</v>
      </c>
      <c r="F474" s="425">
        <v>3719</v>
      </c>
      <c r="G474" s="426" t="s">
        <v>5356</v>
      </c>
      <c r="H474" s="423">
        <v>41124</v>
      </c>
      <c r="I474" s="425" t="s">
        <v>21211</v>
      </c>
      <c r="J474" s="423">
        <v>41163</v>
      </c>
      <c r="K474" s="427" t="s">
        <v>20880</v>
      </c>
      <c r="L474" s="434">
        <v>697708250</v>
      </c>
      <c r="M474" s="435" t="s">
        <v>20880</v>
      </c>
      <c r="N474" s="423">
        <v>41191</v>
      </c>
      <c r="O474" s="423">
        <v>41200</v>
      </c>
      <c r="P474" s="423" t="s">
        <v>21212</v>
      </c>
      <c r="Q474" s="423">
        <v>41236</v>
      </c>
      <c r="R474" s="433" t="s">
        <v>20881</v>
      </c>
    </row>
    <row r="475" spans="1:18">
      <c r="A475" s="422">
        <v>4105</v>
      </c>
      <c r="B475" s="423"/>
      <c r="C475" s="423"/>
      <c r="D475" s="424" t="s">
        <v>3507</v>
      </c>
      <c r="E475" s="424" t="s">
        <v>21296</v>
      </c>
      <c r="F475" s="425">
        <v>4105</v>
      </c>
      <c r="G475" s="426" t="s">
        <v>6192</v>
      </c>
      <c r="H475" s="423">
        <v>41137</v>
      </c>
      <c r="I475" s="425" t="s">
        <v>21211</v>
      </c>
      <c r="J475" s="423">
        <v>41163</v>
      </c>
      <c r="K475" s="427" t="s">
        <v>20880</v>
      </c>
      <c r="L475" s="434">
        <v>697805166</v>
      </c>
      <c r="M475" s="435" t="s">
        <v>20880</v>
      </c>
      <c r="N475" s="423">
        <v>41191</v>
      </c>
      <c r="O475" s="423">
        <v>41200</v>
      </c>
      <c r="P475" s="423" t="s">
        <v>21212</v>
      </c>
      <c r="Q475" s="423">
        <v>41236</v>
      </c>
      <c r="R475" s="433" t="s">
        <v>20881</v>
      </c>
    </row>
    <row r="476" spans="1:18">
      <c r="A476" s="422">
        <v>3336</v>
      </c>
      <c r="B476" s="423"/>
      <c r="C476" s="423"/>
      <c r="D476" s="424" t="s">
        <v>2439</v>
      </c>
      <c r="E476" s="424" t="s">
        <v>21297</v>
      </c>
      <c r="F476" s="425" t="s">
        <v>16978</v>
      </c>
      <c r="G476" s="426" t="s">
        <v>5231</v>
      </c>
      <c r="H476" s="423">
        <v>41124</v>
      </c>
      <c r="I476" s="425" t="s">
        <v>21211</v>
      </c>
      <c r="J476" s="423">
        <v>41163</v>
      </c>
      <c r="K476" s="427" t="s">
        <v>20880</v>
      </c>
      <c r="L476" s="434">
        <v>697708209</v>
      </c>
      <c r="M476" s="435" t="s">
        <v>20880</v>
      </c>
      <c r="N476" s="423">
        <v>41191</v>
      </c>
      <c r="O476" s="423">
        <v>41200</v>
      </c>
      <c r="P476" s="423" t="s">
        <v>21212</v>
      </c>
      <c r="Q476" s="423">
        <v>41236</v>
      </c>
      <c r="R476" s="433" t="s">
        <v>20881</v>
      </c>
    </row>
    <row r="477" spans="1:18">
      <c r="A477" s="422">
        <v>3560</v>
      </c>
      <c r="B477" s="423"/>
      <c r="C477" s="423"/>
      <c r="D477" s="424" t="s">
        <v>1666</v>
      </c>
      <c r="E477" s="424" t="s">
        <v>21298</v>
      </c>
      <c r="F477" s="425">
        <v>3560</v>
      </c>
      <c r="G477" s="426" t="s">
        <v>6172</v>
      </c>
      <c r="H477" s="423">
        <v>41135</v>
      </c>
      <c r="I477" s="425" t="s">
        <v>21211</v>
      </c>
      <c r="J477" s="423">
        <v>41163</v>
      </c>
      <c r="K477" s="427" t="s">
        <v>20880</v>
      </c>
      <c r="L477" s="434">
        <v>697804941</v>
      </c>
      <c r="M477" s="435" t="s">
        <v>20880</v>
      </c>
      <c r="N477" s="423">
        <v>41191</v>
      </c>
      <c r="O477" s="423">
        <v>41200</v>
      </c>
      <c r="P477" s="423" t="s">
        <v>21212</v>
      </c>
      <c r="Q477" s="423">
        <v>41236</v>
      </c>
      <c r="R477" s="433" t="s">
        <v>20881</v>
      </c>
    </row>
    <row r="478" spans="1:18">
      <c r="A478" s="422">
        <v>3641</v>
      </c>
      <c r="B478" s="423"/>
      <c r="C478" s="423"/>
      <c r="D478" s="424" t="s">
        <v>1326</v>
      </c>
      <c r="E478" s="424" t="s">
        <v>21299</v>
      </c>
      <c r="F478" s="426">
        <v>3641</v>
      </c>
      <c r="G478" s="426" t="s">
        <v>6171</v>
      </c>
      <c r="H478" s="423">
        <v>41137</v>
      </c>
      <c r="I478" s="425" t="s">
        <v>21211</v>
      </c>
      <c r="J478" s="423">
        <v>41163</v>
      </c>
      <c r="K478" s="427" t="s">
        <v>20880</v>
      </c>
      <c r="L478" s="434">
        <v>697805174</v>
      </c>
      <c r="M478" s="435" t="s">
        <v>20880</v>
      </c>
      <c r="N478" s="423">
        <v>41191</v>
      </c>
      <c r="O478" s="423">
        <v>41200</v>
      </c>
      <c r="P478" s="423" t="s">
        <v>21212</v>
      </c>
      <c r="Q478" s="423">
        <v>41236</v>
      </c>
      <c r="R478" s="433" t="s">
        <v>20881</v>
      </c>
    </row>
    <row r="479" spans="1:18">
      <c r="A479" s="422">
        <v>3339</v>
      </c>
      <c r="B479" s="423"/>
      <c r="C479" s="423"/>
      <c r="D479" s="424" t="s">
        <v>2488</v>
      </c>
      <c r="E479" s="424" t="s">
        <v>21300</v>
      </c>
      <c r="F479" s="425">
        <v>3339</v>
      </c>
      <c r="G479" s="426" t="s">
        <v>5298</v>
      </c>
      <c r="H479" s="423">
        <v>41124</v>
      </c>
      <c r="I479" s="425" t="s">
        <v>21211</v>
      </c>
      <c r="J479" s="423">
        <v>41163</v>
      </c>
      <c r="K479" s="427" t="s">
        <v>20880</v>
      </c>
      <c r="L479" s="434">
        <v>697708217</v>
      </c>
      <c r="M479" s="435" t="s">
        <v>20880</v>
      </c>
      <c r="N479" s="423">
        <v>41191</v>
      </c>
      <c r="O479" s="423">
        <v>41200</v>
      </c>
      <c r="P479" s="423" t="s">
        <v>21212</v>
      </c>
      <c r="Q479" s="423">
        <v>41236</v>
      </c>
      <c r="R479" s="433" t="s">
        <v>20881</v>
      </c>
    </row>
    <row r="480" spans="1:18">
      <c r="A480" s="422">
        <v>3653</v>
      </c>
      <c r="B480" s="423"/>
      <c r="C480" s="423"/>
      <c r="D480" s="424" t="s">
        <v>2491</v>
      </c>
      <c r="E480" s="424" t="s">
        <v>21301</v>
      </c>
      <c r="F480" s="425">
        <v>3653</v>
      </c>
      <c r="G480" s="426" t="s">
        <v>5682</v>
      </c>
      <c r="H480" s="423">
        <v>41122</v>
      </c>
      <c r="I480" s="425" t="s">
        <v>21211</v>
      </c>
      <c r="J480" s="423">
        <v>41163</v>
      </c>
      <c r="K480" s="427" t="s">
        <v>20880</v>
      </c>
      <c r="L480" s="434">
        <v>697707849</v>
      </c>
      <c r="M480" s="435" t="s">
        <v>20880</v>
      </c>
      <c r="N480" s="423">
        <v>41191</v>
      </c>
      <c r="O480" s="423">
        <v>41200</v>
      </c>
      <c r="P480" s="423" t="s">
        <v>21212</v>
      </c>
      <c r="Q480" s="423">
        <v>41236</v>
      </c>
      <c r="R480" s="433" t="s">
        <v>20881</v>
      </c>
    </row>
    <row r="481" spans="1:18">
      <c r="A481" s="422">
        <v>3655</v>
      </c>
      <c r="B481" s="423"/>
      <c r="C481" s="423"/>
      <c r="D481" s="424" t="s">
        <v>2491</v>
      </c>
      <c r="E481" s="424" t="s">
        <v>21302</v>
      </c>
      <c r="F481" s="426">
        <v>3655</v>
      </c>
      <c r="G481" s="426" t="s">
        <v>6261</v>
      </c>
      <c r="H481" s="423">
        <v>41137</v>
      </c>
      <c r="I481" s="425" t="s">
        <v>21211</v>
      </c>
      <c r="J481" s="423">
        <v>41163</v>
      </c>
      <c r="K481" s="427" t="s">
        <v>20880</v>
      </c>
      <c r="L481" s="434">
        <v>697805204</v>
      </c>
      <c r="M481" s="435" t="s">
        <v>20880</v>
      </c>
      <c r="N481" s="423">
        <v>41191</v>
      </c>
      <c r="O481" s="423">
        <v>41200</v>
      </c>
      <c r="P481" s="423" t="s">
        <v>21212</v>
      </c>
      <c r="Q481" s="423">
        <v>41236</v>
      </c>
      <c r="R481" s="433" t="s">
        <v>20881</v>
      </c>
    </row>
    <row r="482" spans="1:18">
      <c r="A482" s="422">
        <v>3654</v>
      </c>
      <c r="B482" s="423"/>
      <c r="C482" s="423"/>
      <c r="D482" s="424" t="s">
        <v>2491</v>
      </c>
      <c r="E482" s="424" t="s">
        <v>21303</v>
      </c>
      <c r="F482" s="426">
        <v>3654</v>
      </c>
      <c r="G482" s="426" t="s">
        <v>6175</v>
      </c>
      <c r="H482" s="423">
        <v>41137</v>
      </c>
      <c r="I482" s="425" t="s">
        <v>21211</v>
      </c>
      <c r="J482" s="423">
        <v>41163</v>
      </c>
      <c r="K482" s="427" t="s">
        <v>20880</v>
      </c>
      <c r="L482" s="434">
        <v>697805182</v>
      </c>
      <c r="M482" s="435" t="s">
        <v>20880</v>
      </c>
      <c r="N482" s="423">
        <v>41191</v>
      </c>
      <c r="O482" s="423">
        <v>41200</v>
      </c>
      <c r="P482" s="423" t="s">
        <v>21212</v>
      </c>
      <c r="Q482" s="423">
        <v>41236</v>
      </c>
      <c r="R482" s="433" t="s">
        <v>20881</v>
      </c>
    </row>
    <row r="483" spans="1:18">
      <c r="A483" s="422">
        <v>3122</v>
      </c>
      <c r="B483" s="423"/>
      <c r="C483" s="423"/>
      <c r="D483" s="424" t="s">
        <v>1068</v>
      </c>
      <c r="E483" s="424" t="s">
        <v>21304</v>
      </c>
      <c r="F483" s="425" t="s">
        <v>16979</v>
      </c>
      <c r="G483" s="426" t="s">
        <v>5224</v>
      </c>
      <c r="H483" s="423">
        <v>41135</v>
      </c>
      <c r="I483" s="425" t="s">
        <v>21211</v>
      </c>
      <c r="J483" s="423">
        <v>41163</v>
      </c>
      <c r="K483" s="427" t="s">
        <v>20880</v>
      </c>
      <c r="L483" s="434">
        <v>697804968</v>
      </c>
      <c r="M483" s="435" t="s">
        <v>20880</v>
      </c>
      <c r="N483" s="423">
        <v>41191</v>
      </c>
      <c r="O483" s="423">
        <v>41200</v>
      </c>
      <c r="P483" s="423" t="s">
        <v>21212</v>
      </c>
      <c r="Q483" s="423">
        <v>41236</v>
      </c>
      <c r="R483" s="433" t="s">
        <v>20881</v>
      </c>
    </row>
    <row r="484" spans="1:18">
      <c r="A484" s="422">
        <v>3123</v>
      </c>
      <c r="B484" s="423"/>
      <c r="C484" s="423"/>
      <c r="D484" s="424" t="s">
        <v>1075</v>
      </c>
      <c r="E484" s="424" t="s">
        <v>21305</v>
      </c>
      <c r="F484" s="425" t="s">
        <v>16980</v>
      </c>
      <c r="G484" s="426" t="s">
        <v>5531</v>
      </c>
      <c r="H484" s="423">
        <v>41121</v>
      </c>
      <c r="I484" s="425" t="s">
        <v>21211</v>
      </c>
      <c r="J484" s="423">
        <v>41163</v>
      </c>
      <c r="K484" s="427" t="s">
        <v>20880</v>
      </c>
      <c r="L484" s="434">
        <v>697707733</v>
      </c>
      <c r="M484" s="435" t="s">
        <v>20880</v>
      </c>
      <c r="N484" s="423">
        <v>41191</v>
      </c>
      <c r="O484" s="423">
        <v>41200</v>
      </c>
      <c r="P484" s="423" t="s">
        <v>21212</v>
      </c>
      <c r="Q484" s="423">
        <v>41236</v>
      </c>
      <c r="R484" s="433" t="s">
        <v>20881</v>
      </c>
    </row>
    <row r="485" spans="1:18">
      <c r="A485" s="422">
        <v>3346</v>
      </c>
      <c r="B485" s="423"/>
      <c r="C485" s="423"/>
      <c r="D485" s="424" t="s">
        <v>2498</v>
      </c>
      <c r="E485" s="424" t="s">
        <v>21306</v>
      </c>
      <c r="F485" s="425">
        <v>3346</v>
      </c>
      <c r="G485" s="426" t="s">
        <v>5960</v>
      </c>
      <c r="H485" s="423">
        <v>41131</v>
      </c>
      <c r="I485" s="425" t="s">
        <v>21211</v>
      </c>
      <c r="J485" s="423">
        <v>41163</v>
      </c>
      <c r="K485" s="427" t="s">
        <v>20880</v>
      </c>
      <c r="L485" s="434">
        <v>697708870</v>
      </c>
      <c r="M485" s="435" t="s">
        <v>20880</v>
      </c>
      <c r="N485" s="423">
        <v>41191</v>
      </c>
      <c r="O485" s="423">
        <v>41200</v>
      </c>
      <c r="P485" s="423" t="s">
        <v>21212</v>
      </c>
      <c r="Q485" s="423">
        <v>41236</v>
      </c>
      <c r="R485" s="433" t="s">
        <v>20881</v>
      </c>
    </row>
    <row r="486" spans="1:18">
      <c r="A486" s="422">
        <v>3937</v>
      </c>
      <c r="B486" s="423"/>
      <c r="C486" s="423"/>
      <c r="D486" s="424" t="s">
        <v>170</v>
      </c>
      <c r="E486" s="424" t="s">
        <v>21307</v>
      </c>
      <c r="F486" s="425">
        <v>3937</v>
      </c>
      <c r="G486" s="426" t="s">
        <v>5556</v>
      </c>
      <c r="H486" s="423">
        <v>41122</v>
      </c>
      <c r="I486" s="425" t="s">
        <v>21211</v>
      </c>
      <c r="J486" s="423">
        <v>41163</v>
      </c>
      <c r="K486" s="427" t="s">
        <v>20880</v>
      </c>
      <c r="L486" s="434">
        <v>697707911</v>
      </c>
      <c r="M486" s="435" t="s">
        <v>20880</v>
      </c>
      <c r="N486" s="423">
        <v>41191</v>
      </c>
      <c r="O486" s="423">
        <v>41200</v>
      </c>
      <c r="P486" s="423" t="s">
        <v>21212</v>
      </c>
      <c r="Q486" s="423">
        <v>41236</v>
      </c>
      <c r="R486" s="433" t="s">
        <v>20881</v>
      </c>
    </row>
    <row r="487" spans="1:18">
      <c r="A487" s="422">
        <v>3924</v>
      </c>
      <c r="B487" s="423"/>
      <c r="C487" s="423"/>
      <c r="D487" s="424" t="s">
        <v>170</v>
      </c>
      <c r="E487" s="424" t="s">
        <v>21308</v>
      </c>
      <c r="F487" s="425">
        <v>3924</v>
      </c>
      <c r="G487" s="426" t="s">
        <v>5557</v>
      </c>
      <c r="H487" s="423">
        <v>41122</v>
      </c>
      <c r="I487" s="425" t="s">
        <v>21211</v>
      </c>
      <c r="J487" s="423">
        <v>41163</v>
      </c>
      <c r="K487" s="427" t="s">
        <v>20880</v>
      </c>
      <c r="L487" s="434">
        <v>697707920</v>
      </c>
      <c r="M487" s="435" t="s">
        <v>20880</v>
      </c>
      <c r="N487" s="423">
        <v>41191</v>
      </c>
      <c r="O487" s="423">
        <v>41200</v>
      </c>
      <c r="P487" s="423" t="s">
        <v>21212</v>
      </c>
      <c r="Q487" s="423">
        <v>41236</v>
      </c>
      <c r="R487" s="433" t="s">
        <v>20881</v>
      </c>
    </row>
    <row r="488" spans="1:18">
      <c r="A488" s="422">
        <v>3929</v>
      </c>
      <c r="B488" s="423"/>
      <c r="C488" s="423"/>
      <c r="D488" s="424" t="s">
        <v>170</v>
      </c>
      <c r="E488" s="424" t="s">
        <v>21309</v>
      </c>
      <c r="F488" s="425">
        <v>3929</v>
      </c>
      <c r="G488" s="426" t="s">
        <v>5734</v>
      </c>
      <c r="H488" s="423">
        <v>41123</v>
      </c>
      <c r="I488" s="425" t="s">
        <v>21211</v>
      </c>
      <c r="J488" s="423">
        <v>41163</v>
      </c>
      <c r="K488" s="427" t="s">
        <v>20880</v>
      </c>
      <c r="L488" s="434">
        <v>697708020</v>
      </c>
      <c r="M488" s="435" t="s">
        <v>20880</v>
      </c>
      <c r="N488" s="423">
        <v>41191</v>
      </c>
      <c r="O488" s="423">
        <v>41200</v>
      </c>
      <c r="P488" s="423" t="s">
        <v>21212</v>
      </c>
      <c r="Q488" s="423">
        <v>41236</v>
      </c>
      <c r="R488" s="433" t="s">
        <v>20881</v>
      </c>
    </row>
    <row r="489" spans="1:18">
      <c r="A489" s="422">
        <v>3926</v>
      </c>
      <c r="B489" s="423"/>
      <c r="C489" s="423"/>
      <c r="D489" s="424" t="s">
        <v>170</v>
      </c>
      <c r="E489" s="424" t="s">
        <v>21310</v>
      </c>
      <c r="F489" s="425">
        <v>3926</v>
      </c>
      <c r="G489" s="426" t="s">
        <v>5736</v>
      </c>
      <c r="H489" s="423">
        <v>41123</v>
      </c>
      <c r="I489" s="425" t="s">
        <v>21211</v>
      </c>
      <c r="J489" s="423">
        <v>41163</v>
      </c>
      <c r="K489" s="427" t="s">
        <v>20880</v>
      </c>
      <c r="L489" s="434">
        <v>697708039</v>
      </c>
      <c r="M489" s="435" t="s">
        <v>20880</v>
      </c>
      <c r="N489" s="423">
        <v>41191</v>
      </c>
      <c r="O489" s="423">
        <v>41200</v>
      </c>
      <c r="P489" s="423" t="s">
        <v>21212</v>
      </c>
      <c r="Q489" s="423">
        <v>41236</v>
      </c>
      <c r="R489" s="433" t="s">
        <v>20881</v>
      </c>
    </row>
    <row r="490" spans="1:18">
      <c r="A490" s="422">
        <v>3925</v>
      </c>
      <c r="B490" s="423"/>
      <c r="C490" s="423"/>
      <c r="D490" s="424" t="s">
        <v>170</v>
      </c>
      <c r="E490" s="424" t="s">
        <v>21311</v>
      </c>
      <c r="F490" s="425">
        <v>3925</v>
      </c>
      <c r="G490" s="426" t="s">
        <v>5738</v>
      </c>
      <c r="H490" s="423">
        <v>41123</v>
      </c>
      <c r="I490" s="425" t="s">
        <v>21211</v>
      </c>
      <c r="J490" s="423">
        <v>41163</v>
      </c>
      <c r="K490" s="427" t="s">
        <v>20880</v>
      </c>
      <c r="L490" s="434">
        <v>697708047</v>
      </c>
      <c r="M490" s="435" t="s">
        <v>20880</v>
      </c>
      <c r="N490" s="423">
        <v>41191</v>
      </c>
      <c r="O490" s="423">
        <v>41200</v>
      </c>
      <c r="P490" s="423" t="s">
        <v>21212</v>
      </c>
      <c r="Q490" s="423">
        <v>41236</v>
      </c>
      <c r="R490" s="433" t="s">
        <v>20881</v>
      </c>
    </row>
    <row r="491" spans="1:18">
      <c r="A491" s="422">
        <v>3942</v>
      </c>
      <c r="B491" s="423"/>
      <c r="C491" s="423"/>
      <c r="D491" s="424" t="s">
        <v>170</v>
      </c>
      <c r="E491" s="424" t="s">
        <v>21312</v>
      </c>
      <c r="F491" s="425">
        <v>3942</v>
      </c>
      <c r="G491" s="426" t="s">
        <v>5563</v>
      </c>
      <c r="H491" s="423">
        <v>41123</v>
      </c>
      <c r="I491" s="425" t="s">
        <v>21211</v>
      </c>
      <c r="J491" s="423">
        <v>41163</v>
      </c>
      <c r="K491" s="427" t="s">
        <v>20880</v>
      </c>
      <c r="L491" s="434">
        <v>697708101</v>
      </c>
      <c r="M491" s="435" t="s">
        <v>20880</v>
      </c>
      <c r="N491" s="423">
        <v>41191</v>
      </c>
      <c r="O491" s="423">
        <v>41200</v>
      </c>
      <c r="P491" s="423" t="s">
        <v>21212</v>
      </c>
      <c r="Q491" s="423">
        <v>41236</v>
      </c>
      <c r="R491" s="433" t="s">
        <v>20881</v>
      </c>
    </row>
    <row r="492" spans="1:18">
      <c r="A492" s="422">
        <v>3941</v>
      </c>
      <c r="B492" s="423"/>
      <c r="C492" s="423"/>
      <c r="D492" s="424" t="s">
        <v>170</v>
      </c>
      <c r="E492" s="424" t="s">
        <v>21313</v>
      </c>
      <c r="F492" s="425">
        <v>3941</v>
      </c>
      <c r="G492" s="426" t="s">
        <v>5751</v>
      </c>
      <c r="H492" s="423">
        <v>41123</v>
      </c>
      <c r="I492" s="425" t="s">
        <v>21211</v>
      </c>
      <c r="J492" s="423">
        <v>41163</v>
      </c>
      <c r="K492" s="427" t="s">
        <v>20880</v>
      </c>
      <c r="L492" s="434">
        <v>697708110</v>
      </c>
      <c r="M492" s="435" t="s">
        <v>20880</v>
      </c>
      <c r="N492" s="423">
        <v>41191</v>
      </c>
      <c r="O492" s="423">
        <v>41200</v>
      </c>
      <c r="P492" s="423" t="s">
        <v>21212</v>
      </c>
      <c r="Q492" s="423">
        <v>41236</v>
      </c>
      <c r="R492" s="433" t="s">
        <v>20881</v>
      </c>
    </row>
    <row r="493" spans="1:18">
      <c r="A493" s="422">
        <v>3930</v>
      </c>
      <c r="B493" s="423"/>
      <c r="C493" s="423"/>
      <c r="D493" s="424" t="s">
        <v>170</v>
      </c>
      <c r="E493" s="424" t="s">
        <v>21314</v>
      </c>
      <c r="F493" s="425">
        <v>3930</v>
      </c>
      <c r="G493" s="426" t="s">
        <v>5732</v>
      </c>
      <c r="H493" s="423">
        <v>41124</v>
      </c>
      <c r="I493" s="425" t="s">
        <v>21211</v>
      </c>
      <c r="J493" s="423">
        <v>41163</v>
      </c>
      <c r="K493" s="427" t="s">
        <v>20880</v>
      </c>
      <c r="L493" s="434">
        <v>697708373</v>
      </c>
      <c r="M493" s="435" t="s">
        <v>20880</v>
      </c>
      <c r="N493" s="423">
        <v>41191</v>
      </c>
      <c r="O493" s="423">
        <v>41200</v>
      </c>
      <c r="P493" s="423" t="s">
        <v>21212</v>
      </c>
      <c r="Q493" s="423">
        <v>41236</v>
      </c>
      <c r="R493" s="433" t="s">
        <v>20881</v>
      </c>
    </row>
    <row r="494" spans="1:18">
      <c r="A494" s="422">
        <v>3940</v>
      </c>
      <c r="B494" s="423"/>
      <c r="C494" s="423"/>
      <c r="D494" s="424" t="s">
        <v>170</v>
      </c>
      <c r="E494" s="424" t="s">
        <v>21315</v>
      </c>
      <c r="F494" s="425">
        <v>3940</v>
      </c>
      <c r="G494" s="426" t="s">
        <v>5753</v>
      </c>
      <c r="H494" s="423">
        <v>41127</v>
      </c>
      <c r="I494" s="425" t="s">
        <v>21211</v>
      </c>
      <c r="J494" s="423">
        <v>41163</v>
      </c>
      <c r="K494" s="427" t="s">
        <v>20880</v>
      </c>
      <c r="L494" s="434">
        <v>697708497</v>
      </c>
      <c r="M494" s="435" t="s">
        <v>20880</v>
      </c>
      <c r="N494" s="423">
        <v>41191</v>
      </c>
      <c r="O494" s="423">
        <v>41200</v>
      </c>
      <c r="P494" s="423" t="s">
        <v>21212</v>
      </c>
      <c r="Q494" s="423">
        <v>41236</v>
      </c>
      <c r="R494" s="433" t="s">
        <v>20881</v>
      </c>
    </row>
    <row r="495" spans="1:18">
      <c r="A495" s="422">
        <v>3939</v>
      </c>
      <c r="B495" s="423"/>
      <c r="C495" s="423"/>
      <c r="D495" s="424" t="s">
        <v>170</v>
      </c>
      <c r="E495" s="424" t="s">
        <v>21316</v>
      </c>
      <c r="F495" s="425">
        <v>3939</v>
      </c>
      <c r="G495" s="426" t="s">
        <v>5755</v>
      </c>
      <c r="H495" s="423">
        <v>41127</v>
      </c>
      <c r="I495" s="425" t="s">
        <v>21211</v>
      </c>
      <c r="J495" s="423">
        <v>41163</v>
      </c>
      <c r="K495" s="427" t="s">
        <v>20880</v>
      </c>
      <c r="L495" s="434">
        <v>697708500</v>
      </c>
      <c r="M495" s="435" t="s">
        <v>20880</v>
      </c>
      <c r="N495" s="423">
        <v>41191</v>
      </c>
      <c r="O495" s="423">
        <v>41200</v>
      </c>
      <c r="P495" s="423" t="s">
        <v>21212</v>
      </c>
      <c r="Q495" s="423">
        <v>41236</v>
      </c>
      <c r="R495" s="433" t="s">
        <v>20881</v>
      </c>
    </row>
    <row r="496" spans="1:18">
      <c r="A496" s="422">
        <v>3936</v>
      </c>
      <c r="B496" s="423"/>
      <c r="C496" s="423"/>
      <c r="D496" s="424" t="s">
        <v>170</v>
      </c>
      <c r="E496" s="424" t="s">
        <v>21317</v>
      </c>
      <c r="F496" s="425">
        <v>3936</v>
      </c>
      <c r="G496" s="426" t="s">
        <v>6176</v>
      </c>
      <c r="H496" s="423">
        <v>41135</v>
      </c>
      <c r="I496" s="425" t="s">
        <v>21211</v>
      </c>
      <c r="J496" s="423">
        <v>41163</v>
      </c>
      <c r="K496" s="427" t="s">
        <v>20880</v>
      </c>
      <c r="L496" s="434">
        <v>697804976</v>
      </c>
      <c r="M496" s="435" t="s">
        <v>20880</v>
      </c>
      <c r="N496" s="423">
        <v>41191</v>
      </c>
      <c r="O496" s="423">
        <v>41200</v>
      </c>
      <c r="P496" s="423" t="s">
        <v>21212</v>
      </c>
      <c r="Q496" s="423">
        <v>41236</v>
      </c>
      <c r="R496" s="433" t="s">
        <v>20881</v>
      </c>
    </row>
    <row r="497" spans="1:18">
      <c r="A497" s="422">
        <v>3938</v>
      </c>
      <c r="B497" s="423"/>
      <c r="C497" s="423"/>
      <c r="D497" s="424" t="s">
        <v>170</v>
      </c>
      <c r="E497" s="424" t="s">
        <v>21318</v>
      </c>
      <c r="F497" s="425">
        <v>3938</v>
      </c>
      <c r="G497" s="426" t="s">
        <v>6269</v>
      </c>
      <c r="H497" s="423">
        <v>41137</v>
      </c>
      <c r="I497" s="425" t="s">
        <v>21211</v>
      </c>
      <c r="J497" s="423">
        <v>41163</v>
      </c>
      <c r="K497" s="427" t="s">
        <v>20880</v>
      </c>
      <c r="L497" s="434">
        <v>697805220</v>
      </c>
      <c r="M497" s="435" t="s">
        <v>20880</v>
      </c>
      <c r="N497" s="423">
        <v>41191</v>
      </c>
      <c r="O497" s="423">
        <v>41200</v>
      </c>
      <c r="P497" s="423" t="s">
        <v>21212</v>
      </c>
      <c r="Q497" s="423">
        <v>41236</v>
      </c>
      <c r="R497" s="433" t="s">
        <v>20881</v>
      </c>
    </row>
    <row r="498" spans="1:18">
      <c r="A498" s="422">
        <v>3935</v>
      </c>
      <c r="B498" s="423"/>
      <c r="C498" s="423"/>
      <c r="D498" s="424" t="s">
        <v>170</v>
      </c>
      <c r="E498" s="424" t="s">
        <v>21319</v>
      </c>
      <c r="F498" s="425">
        <v>3935</v>
      </c>
      <c r="G498" s="426" t="s">
        <v>6178</v>
      </c>
      <c r="H498" s="423">
        <v>41137</v>
      </c>
      <c r="I498" s="425" t="s">
        <v>21211</v>
      </c>
      <c r="J498" s="423">
        <v>41163</v>
      </c>
      <c r="K498" s="427" t="s">
        <v>20880</v>
      </c>
      <c r="L498" s="434">
        <v>697931676</v>
      </c>
      <c r="M498" s="435" t="s">
        <v>20880</v>
      </c>
      <c r="N498" s="423">
        <v>41191</v>
      </c>
      <c r="O498" s="423">
        <v>41200</v>
      </c>
      <c r="P498" s="423" t="s">
        <v>21212</v>
      </c>
      <c r="Q498" s="423">
        <v>41236</v>
      </c>
      <c r="R498" s="433" t="s">
        <v>20881</v>
      </c>
    </row>
    <row r="499" spans="1:18">
      <c r="A499" s="422">
        <v>3932</v>
      </c>
      <c r="B499" s="423"/>
      <c r="C499" s="423"/>
      <c r="D499" s="424" t="s">
        <v>170</v>
      </c>
      <c r="E499" s="424" t="s">
        <v>21320</v>
      </c>
      <c r="F499" s="425">
        <v>3932</v>
      </c>
      <c r="G499" s="426" t="s">
        <v>6180</v>
      </c>
      <c r="H499" s="423">
        <v>41137</v>
      </c>
      <c r="I499" s="425" t="s">
        <v>21211</v>
      </c>
      <c r="J499" s="423">
        <v>41163</v>
      </c>
      <c r="K499" s="427" t="s">
        <v>20880</v>
      </c>
      <c r="L499" s="434">
        <v>697931609</v>
      </c>
      <c r="M499" s="435" t="s">
        <v>20880</v>
      </c>
      <c r="N499" s="423">
        <v>41191</v>
      </c>
      <c r="O499" s="423">
        <v>41200</v>
      </c>
      <c r="P499" s="423" t="s">
        <v>21212</v>
      </c>
      <c r="Q499" s="423">
        <v>41236</v>
      </c>
      <c r="R499" s="433" t="s">
        <v>20881</v>
      </c>
    </row>
    <row r="500" spans="1:18">
      <c r="A500" s="422">
        <v>3931</v>
      </c>
      <c r="B500" s="423"/>
      <c r="C500" s="423"/>
      <c r="D500" s="424" t="s">
        <v>170</v>
      </c>
      <c r="E500" s="424" t="s">
        <v>21321</v>
      </c>
      <c r="F500" s="425">
        <v>3931</v>
      </c>
      <c r="G500" s="426" t="s">
        <v>6274</v>
      </c>
      <c r="H500" s="423">
        <v>41137</v>
      </c>
      <c r="I500" s="425" t="s">
        <v>21211</v>
      </c>
      <c r="J500" s="423">
        <v>41163</v>
      </c>
      <c r="K500" s="427" t="s">
        <v>20880</v>
      </c>
      <c r="L500" s="434">
        <v>697805212</v>
      </c>
      <c r="M500" s="435" t="s">
        <v>20880</v>
      </c>
      <c r="N500" s="423">
        <v>41191</v>
      </c>
      <c r="O500" s="423">
        <v>41200</v>
      </c>
      <c r="P500" s="423" t="s">
        <v>21212</v>
      </c>
      <c r="Q500" s="423">
        <v>41236</v>
      </c>
      <c r="R500" s="433" t="s">
        <v>20881</v>
      </c>
    </row>
    <row r="501" spans="1:18">
      <c r="A501" s="422">
        <v>3928</v>
      </c>
      <c r="B501" s="423"/>
      <c r="C501" s="423"/>
      <c r="D501" s="424" t="s">
        <v>170</v>
      </c>
      <c r="E501" s="424" t="s">
        <v>21322</v>
      </c>
      <c r="F501" s="425">
        <v>3928</v>
      </c>
      <c r="G501" s="426" t="s">
        <v>6181</v>
      </c>
      <c r="H501" s="423">
        <v>41137</v>
      </c>
      <c r="I501" s="425" t="s">
        <v>21211</v>
      </c>
      <c r="J501" s="423">
        <v>41163</v>
      </c>
      <c r="K501" s="427" t="s">
        <v>20880</v>
      </c>
      <c r="L501" s="434">
        <v>697931560</v>
      </c>
      <c r="M501" s="435" t="s">
        <v>20880</v>
      </c>
      <c r="N501" s="423">
        <v>41191</v>
      </c>
      <c r="O501" s="423">
        <v>41200</v>
      </c>
      <c r="P501" s="423" t="s">
        <v>21212</v>
      </c>
      <c r="Q501" s="423">
        <v>41236</v>
      </c>
      <c r="R501" s="433" t="s">
        <v>20881</v>
      </c>
    </row>
    <row r="502" spans="1:18">
      <c r="A502" s="422">
        <v>3933</v>
      </c>
      <c r="B502" s="423"/>
      <c r="C502" s="423"/>
      <c r="D502" s="424" t="s">
        <v>170</v>
      </c>
      <c r="E502" s="424" t="s">
        <v>21323</v>
      </c>
      <c r="F502" s="425">
        <v>3933</v>
      </c>
      <c r="G502" s="426" t="s">
        <v>6267</v>
      </c>
      <c r="H502" s="423">
        <v>41141</v>
      </c>
      <c r="I502" s="425" t="s">
        <v>21211</v>
      </c>
      <c r="J502" s="423">
        <v>41163</v>
      </c>
      <c r="K502" s="427" t="s">
        <v>20880</v>
      </c>
      <c r="L502" s="434">
        <v>697931633</v>
      </c>
      <c r="M502" s="435" t="s">
        <v>20880</v>
      </c>
      <c r="N502" s="423">
        <v>41191</v>
      </c>
      <c r="O502" s="423">
        <v>41200</v>
      </c>
      <c r="P502" s="423" t="s">
        <v>21212</v>
      </c>
      <c r="Q502" s="423">
        <v>41236</v>
      </c>
      <c r="R502" s="433" t="s">
        <v>20881</v>
      </c>
    </row>
    <row r="503" spans="1:18">
      <c r="A503" s="422">
        <v>3934</v>
      </c>
      <c r="B503" s="423"/>
      <c r="C503" s="423"/>
      <c r="D503" s="424" t="s">
        <v>170</v>
      </c>
      <c r="E503" s="424" t="s">
        <v>21324</v>
      </c>
      <c r="F503" s="425">
        <v>3934</v>
      </c>
      <c r="G503" s="426" t="s">
        <v>6271</v>
      </c>
      <c r="H503" s="423">
        <v>41142</v>
      </c>
      <c r="I503" s="425" t="s">
        <v>21211</v>
      </c>
      <c r="J503" s="423">
        <v>41163</v>
      </c>
      <c r="K503" s="427" t="s">
        <v>20880</v>
      </c>
      <c r="L503" s="434">
        <v>697931668</v>
      </c>
      <c r="M503" s="435" t="s">
        <v>20880</v>
      </c>
      <c r="N503" s="423">
        <v>41191</v>
      </c>
      <c r="O503" s="423">
        <v>41200</v>
      </c>
      <c r="P503" s="423" t="s">
        <v>21212</v>
      </c>
      <c r="Q503" s="423">
        <v>41236</v>
      </c>
      <c r="R503" s="433" t="s">
        <v>20881</v>
      </c>
    </row>
    <row r="504" spans="1:18">
      <c r="A504" s="422">
        <v>3881</v>
      </c>
      <c r="B504" s="423"/>
      <c r="C504" s="423"/>
      <c r="D504" s="424" t="s">
        <v>4753</v>
      </c>
      <c r="E504" s="424" t="s">
        <v>21325</v>
      </c>
      <c r="F504" s="425">
        <v>3881</v>
      </c>
      <c r="G504" s="426" t="s">
        <v>6000</v>
      </c>
      <c r="H504" s="423">
        <v>41134</v>
      </c>
      <c r="I504" s="425" t="s">
        <v>21211</v>
      </c>
      <c r="J504" s="423">
        <v>41163</v>
      </c>
      <c r="K504" s="427" t="s">
        <v>20880</v>
      </c>
      <c r="L504" s="434">
        <v>697804879</v>
      </c>
      <c r="M504" s="435" t="s">
        <v>20880</v>
      </c>
      <c r="N504" s="423">
        <v>41191</v>
      </c>
      <c r="O504" s="423">
        <v>41200</v>
      </c>
      <c r="P504" s="423" t="s">
        <v>21212</v>
      </c>
      <c r="Q504" s="423">
        <v>41236</v>
      </c>
      <c r="R504" s="433" t="s">
        <v>20881</v>
      </c>
    </row>
    <row r="505" spans="1:18">
      <c r="A505" s="422">
        <v>3350</v>
      </c>
      <c r="B505" s="423"/>
      <c r="C505" s="423"/>
      <c r="D505" s="424" t="s">
        <v>2527</v>
      </c>
      <c r="E505" s="424" t="s">
        <v>21326</v>
      </c>
      <c r="F505" s="425" t="s">
        <v>16981</v>
      </c>
      <c r="G505" s="426" t="s">
        <v>5299</v>
      </c>
      <c r="H505" s="423">
        <v>41123</v>
      </c>
      <c r="I505" s="425" t="s">
        <v>21211</v>
      </c>
      <c r="J505" s="423">
        <v>41163</v>
      </c>
      <c r="K505" s="427" t="s">
        <v>20880</v>
      </c>
      <c r="L505" s="434">
        <v>697708179</v>
      </c>
      <c r="M505" s="435" t="s">
        <v>20880</v>
      </c>
      <c r="N505" s="423">
        <v>41191</v>
      </c>
      <c r="O505" s="423">
        <v>41200</v>
      </c>
      <c r="P505" s="423" t="s">
        <v>21212</v>
      </c>
      <c r="Q505" s="423">
        <v>41236</v>
      </c>
      <c r="R505" s="433" t="s">
        <v>20881</v>
      </c>
    </row>
    <row r="506" spans="1:18">
      <c r="A506" s="422">
        <v>3558</v>
      </c>
      <c r="B506" s="423"/>
      <c r="C506" s="423"/>
      <c r="D506" s="424" t="s">
        <v>3082</v>
      </c>
      <c r="E506" s="424" t="s">
        <v>21327</v>
      </c>
      <c r="F506" s="425" t="s">
        <v>16982</v>
      </c>
      <c r="G506" s="426" t="s">
        <v>6167</v>
      </c>
      <c r="H506" s="423">
        <v>41135</v>
      </c>
      <c r="I506" s="425" t="s">
        <v>21211</v>
      </c>
      <c r="J506" s="423">
        <v>41163</v>
      </c>
      <c r="K506" s="427" t="s">
        <v>20880</v>
      </c>
      <c r="L506" s="434">
        <v>697804992</v>
      </c>
      <c r="M506" s="435" t="s">
        <v>20880</v>
      </c>
      <c r="N506" s="423">
        <v>41191</v>
      </c>
      <c r="O506" s="423">
        <v>41200</v>
      </c>
      <c r="P506" s="423" t="s">
        <v>21212</v>
      </c>
      <c r="Q506" s="423">
        <v>41236</v>
      </c>
      <c r="R506" s="433" t="s">
        <v>20881</v>
      </c>
    </row>
    <row r="507" spans="1:18">
      <c r="A507" s="422">
        <v>3729</v>
      </c>
      <c r="B507" s="423"/>
      <c r="C507" s="423"/>
      <c r="D507" s="424" t="s">
        <v>3549</v>
      </c>
      <c r="E507" s="424" t="s">
        <v>21328</v>
      </c>
      <c r="F507" s="425">
        <v>3729</v>
      </c>
      <c r="G507" s="426" t="s">
        <v>5304</v>
      </c>
      <c r="H507" s="423">
        <v>41124</v>
      </c>
      <c r="I507" s="425" t="s">
        <v>21211</v>
      </c>
      <c r="J507" s="423">
        <v>41163</v>
      </c>
      <c r="K507" s="427" t="s">
        <v>20880</v>
      </c>
      <c r="L507" s="434">
        <v>697708268</v>
      </c>
      <c r="M507" s="435" t="s">
        <v>20880</v>
      </c>
      <c r="N507" s="423">
        <v>41191</v>
      </c>
      <c r="O507" s="423">
        <v>41200</v>
      </c>
      <c r="P507" s="423" t="s">
        <v>21212</v>
      </c>
      <c r="Q507" s="423">
        <v>41236</v>
      </c>
      <c r="R507" s="433" t="s">
        <v>20881</v>
      </c>
    </row>
    <row r="508" spans="1:18">
      <c r="A508" s="422">
        <v>4034</v>
      </c>
      <c r="B508" s="423"/>
      <c r="C508" s="423"/>
      <c r="D508" s="424" t="s">
        <v>5415</v>
      </c>
      <c r="E508" s="424" t="s">
        <v>21329</v>
      </c>
      <c r="F508" s="425">
        <v>4034</v>
      </c>
      <c r="G508" s="426" t="s">
        <v>5763</v>
      </c>
      <c r="H508" s="423">
        <v>41123</v>
      </c>
      <c r="I508" s="425" t="s">
        <v>21211</v>
      </c>
      <c r="J508" s="423">
        <v>41163</v>
      </c>
      <c r="K508" s="427" t="s">
        <v>20880</v>
      </c>
      <c r="L508" s="434">
        <v>697708144</v>
      </c>
      <c r="M508" s="435" t="s">
        <v>20880</v>
      </c>
      <c r="N508" s="423">
        <v>41191</v>
      </c>
      <c r="O508" s="423">
        <v>41200</v>
      </c>
      <c r="P508" s="423" t="s">
        <v>21212</v>
      </c>
      <c r="Q508" s="423">
        <v>41236</v>
      </c>
      <c r="R508" s="433" t="s">
        <v>20881</v>
      </c>
    </row>
    <row r="509" spans="1:18">
      <c r="A509" s="422">
        <v>4025</v>
      </c>
      <c r="B509" s="423"/>
      <c r="C509" s="423"/>
      <c r="D509" s="424" t="s">
        <v>5415</v>
      </c>
      <c r="E509" s="424" t="s">
        <v>21330</v>
      </c>
      <c r="F509" s="425">
        <v>4025</v>
      </c>
      <c r="G509" s="426" t="s">
        <v>5765</v>
      </c>
      <c r="H509" s="423">
        <v>41124</v>
      </c>
      <c r="I509" s="425" t="s">
        <v>21211</v>
      </c>
      <c r="J509" s="423">
        <v>41163</v>
      </c>
      <c r="K509" s="427" t="s">
        <v>20880</v>
      </c>
      <c r="L509" s="434">
        <v>697708411</v>
      </c>
      <c r="M509" s="435" t="s">
        <v>20880</v>
      </c>
      <c r="N509" s="423">
        <v>41191</v>
      </c>
      <c r="O509" s="423">
        <v>41200</v>
      </c>
      <c r="P509" s="423" t="s">
        <v>21212</v>
      </c>
      <c r="Q509" s="423">
        <v>41236</v>
      </c>
      <c r="R509" s="433" t="s">
        <v>20881</v>
      </c>
    </row>
    <row r="510" spans="1:18">
      <c r="A510" s="422">
        <v>4024</v>
      </c>
      <c r="B510" s="423"/>
      <c r="C510" s="423"/>
      <c r="D510" s="424" t="s">
        <v>5415</v>
      </c>
      <c r="E510" s="424" t="s">
        <v>21331</v>
      </c>
      <c r="F510" s="425">
        <v>4024</v>
      </c>
      <c r="G510" s="426" t="s">
        <v>5769</v>
      </c>
      <c r="H510" s="423">
        <v>41124</v>
      </c>
      <c r="I510" s="425" t="s">
        <v>21211</v>
      </c>
      <c r="J510" s="423">
        <v>41163</v>
      </c>
      <c r="K510" s="427" t="s">
        <v>20880</v>
      </c>
      <c r="L510" s="434">
        <v>697708420</v>
      </c>
      <c r="M510" s="435" t="s">
        <v>20880</v>
      </c>
      <c r="N510" s="423">
        <v>41191</v>
      </c>
      <c r="O510" s="423">
        <v>41200</v>
      </c>
      <c r="P510" s="423" t="s">
        <v>21212</v>
      </c>
      <c r="Q510" s="423">
        <v>41236</v>
      </c>
      <c r="R510" s="433" t="s">
        <v>20881</v>
      </c>
    </row>
    <row r="511" spans="1:18">
      <c r="A511" s="422">
        <v>4023</v>
      </c>
      <c r="B511" s="423"/>
      <c r="C511" s="423"/>
      <c r="D511" s="424" t="s">
        <v>5415</v>
      </c>
      <c r="E511" s="424" t="s">
        <v>21332</v>
      </c>
      <c r="F511" s="425">
        <v>4023</v>
      </c>
      <c r="G511" s="426" t="s">
        <v>5767</v>
      </c>
      <c r="H511" s="423">
        <v>41127</v>
      </c>
      <c r="I511" s="425" t="s">
        <v>21211</v>
      </c>
      <c r="J511" s="423">
        <v>41163</v>
      </c>
      <c r="K511" s="427" t="s">
        <v>20880</v>
      </c>
      <c r="L511" s="434">
        <v>697708519</v>
      </c>
      <c r="M511" s="435" t="s">
        <v>20880</v>
      </c>
      <c r="N511" s="423">
        <v>41191</v>
      </c>
      <c r="O511" s="423">
        <v>41200</v>
      </c>
      <c r="P511" s="423" t="s">
        <v>21212</v>
      </c>
      <c r="Q511" s="423">
        <v>41236</v>
      </c>
      <c r="R511" s="433" t="s">
        <v>20881</v>
      </c>
    </row>
    <row r="512" spans="1:18">
      <c r="A512" s="422">
        <v>4027</v>
      </c>
      <c r="B512" s="423"/>
      <c r="C512" s="423"/>
      <c r="D512" s="424" t="s">
        <v>5415</v>
      </c>
      <c r="E512" s="424" t="s">
        <v>21333</v>
      </c>
      <c r="F512" s="425">
        <v>4027</v>
      </c>
      <c r="G512" s="426" t="s">
        <v>5771</v>
      </c>
      <c r="H512" s="423">
        <v>41127</v>
      </c>
      <c r="I512" s="425" t="s">
        <v>21211</v>
      </c>
      <c r="J512" s="423">
        <v>41163</v>
      </c>
      <c r="K512" s="427" t="s">
        <v>20880</v>
      </c>
      <c r="L512" s="434">
        <v>697955001</v>
      </c>
      <c r="M512" s="435" t="s">
        <v>20880</v>
      </c>
      <c r="N512" s="423">
        <v>41191</v>
      </c>
      <c r="O512" s="423">
        <v>41200</v>
      </c>
      <c r="P512" s="423" t="s">
        <v>21212</v>
      </c>
      <c r="Q512" s="423">
        <v>41236</v>
      </c>
      <c r="R512" s="433" t="s">
        <v>20881</v>
      </c>
    </row>
    <row r="513" spans="1:18">
      <c r="A513" s="422">
        <v>4039</v>
      </c>
      <c r="B513" s="423"/>
      <c r="C513" s="423"/>
      <c r="D513" s="424" t="s">
        <v>5415</v>
      </c>
      <c r="E513" s="424" t="s">
        <v>21334</v>
      </c>
      <c r="F513" s="425" t="s">
        <v>16983</v>
      </c>
      <c r="G513" s="426" t="s">
        <v>5839</v>
      </c>
      <c r="H513" s="423">
        <v>41127</v>
      </c>
      <c r="I513" s="425" t="s">
        <v>21211</v>
      </c>
      <c r="J513" s="423">
        <v>41163</v>
      </c>
      <c r="K513" s="427" t="s">
        <v>20880</v>
      </c>
      <c r="L513" s="434">
        <v>697708535</v>
      </c>
      <c r="M513" s="435" t="s">
        <v>20880</v>
      </c>
      <c r="N513" s="423">
        <v>41191</v>
      </c>
      <c r="O513" s="423">
        <v>41200</v>
      </c>
      <c r="P513" s="423" t="s">
        <v>21212</v>
      </c>
      <c r="Q513" s="423">
        <v>41236</v>
      </c>
      <c r="R513" s="433" t="s">
        <v>20881</v>
      </c>
    </row>
    <row r="514" spans="1:18">
      <c r="A514" s="422">
        <v>4028</v>
      </c>
      <c r="B514" s="423"/>
      <c r="C514" s="423"/>
      <c r="D514" s="424" t="s">
        <v>5415</v>
      </c>
      <c r="E514" s="424" t="s">
        <v>21335</v>
      </c>
      <c r="F514" s="425">
        <v>4028</v>
      </c>
      <c r="G514" s="426" t="s">
        <v>5846</v>
      </c>
      <c r="H514" s="423">
        <v>41130</v>
      </c>
      <c r="I514" s="425" t="s">
        <v>21211</v>
      </c>
      <c r="J514" s="423">
        <v>41163</v>
      </c>
      <c r="K514" s="427" t="s">
        <v>20880</v>
      </c>
      <c r="L514" s="434">
        <v>697709256</v>
      </c>
      <c r="M514" s="435" t="s">
        <v>20880</v>
      </c>
      <c r="N514" s="423">
        <v>41191</v>
      </c>
      <c r="O514" s="423">
        <v>41200</v>
      </c>
      <c r="P514" s="423" t="s">
        <v>21212</v>
      </c>
      <c r="Q514" s="423">
        <v>41236</v>
      </c>
      <c r="R514" s="433" t="s">
        <v>20881</v>
      </c>
    </row>
    <row r="515" spans="1:18">
      <c r="A515" s="422">
        <v>4037</v>
      </c>
      <c r="B515" s="423"/>
      <c r="C515" s="423"/>
      <c r="D515" s="424" t="s">
        <v>5415</v>
      </c>
      <c r="E515" s="424" t="s">
        <v>21336</v>
      </c>
      <c r="F515" s="425">
        <v>4037</v>
      </c>
      <c r="G515" s="426" t="s">
        <v>6005</v>
      </c>
      <c r="H515" s="423">
        <v>41134</v>
      </c>
      <c r="I515" s="425" t="s">
        <v>21211</v>
      </c>
      <c r="J515" s="423">
        <v>41163</v>
      </c>
      <c r="K515" s="427" t="s">
        <v>20880</v>
      </c>
      <c r="L515" s="434">
        <v>697804887</v>
      </c>
      <c r="M515" s="435" t="s">
        <v>20880</v>
      </c>
      <c r="N515" s="423">
        <v>41191</v>
      </c>
      <c r="O515" s="423">
        <v>41200</v>
      </c>
      <c r="P515" s="423" t="s">
        <v>21212</v>
      </c>
      <c r="Q515" s="423">
        <v>41236</v>
      </c>
      <c r="R515" s="433" t="s">
        <v>20881</v>
      </c>
    </row>
    <row r="516" spans="1:18">
      <c r="A516" s="422">
        <v>4043</v>
      </c>
      <c r="B516" s="423"/>
      <c r="C516" s="423"/>
      <c r="D516" s="424" t="s">
        <v>5415</v>
      </c>
      <c r="E516" s="424" t="s">
        <v>21337</v>
      </c>
      <c r="F516" s="425">
        <v>4043</v>
      </c>
      <c r="G516" s="426" t="s">
        <v>6007</v>
      </c>
      <c r="H516" s="423">
        <v>41134</v>
      </c>
      <c r="I516" s="425" t="s">
        <v>21211</v>
      </c>
      <c r="J516" s="423">
        <v>41163</v>
      </c>
      <c r="K516" s="427" t="s">
        <v>20880</v>
      </c>
      <c r="L516" s="434">
        <v>697804895</v>
      </c>
      <c r="M516" s="435" t="s">
        <v>20880</v>
      </c>
      <c r="N516" s="423">
        <v>41191</v>
      </c>
      <c r="O516" s="423">
        <v>41200</v>
      </c>
      <c r="P516" s="423" t="s">
        <v>21212</v>
      </c>
      <c r="Q516" s="423">
        <v>41236</v>
      </c>
      <c r="R516" s="433" t="s">
        <v>20881</v>
      </c>
    </row>
    <row r="517" spans="1:18">
      <c r="A517" s="422">
        <v>4046</v>
      </c>
      <c r="B517" s="423"/>
      <c r="C517" s="423"/>
      <c r="D517" s="424" t="s">
        <v>5415</v>
      </c>
      <c r="E517" s="424" t="s">
        <v>21337</v>
      </c>
      <c r="F517" s="425">
        <v>4046</v>
      </c>
      <c r="G517" s="426" t="s">
        <v>6013</v>
      </c>
      <c r="H517" s="423">
        <v>41134</v>
      </c>
      <c r="I517" s="425" t="s">
        <v>21211</v>
      </c>
      <c r="J517" s="423">
        <v>41163</v>
      </c>
      <c r="K517" s="427" t="s">
        <v>20880</v>
      </c>
      <c r="L517" s="434">
        <v>697804909</v>
      </c>
      <c r="M517" s="435" t="s">
        <v>20880</v>
      </c>
      <c r="N517" s="423">
        <v>41191</v>
      </c>
      <c r="O517" s="423">
        <v>41200</v>
      </c>
      <c r="P517" s="423" t="s">
        <v>21212</v>
      </c>
      <c r="Q517" s="423">
        <v>41236</v>
      </c>
      <c r="R517" s="433" t="s">
        <v>20881</v>
      </c>
    </row>
    <row r="518" spans="1:18">
      <c r="A518" s="422">
        <v>4045</v>
      </c>
      <c r="B518" s="423"/>
      <c r="C518" s="423"/>
      <c r="D518" s="424" t="s">
        <v>5415</v>
      </c>
      <c r="E518" s="424" t="s">
        <v>21338</v>
      </c>
      <c r="F518" s="425" t="s">
        <v>16984</v>
      </c>
      <c r="G518" s="426" t="s">
        <v>6011</v>
      </c>
      <c r="H518" s="423">
        <v>41134</v>
      </c>
      <c r="I518" s="425" t="s">
        <v>21211</v>
      </c>
      <c r="J518" s="423">
        <v>41163</v>
      </c>
      <c r="K518" s="427" t="s">
        <v>20880</v>
      </c>
      <c r="L518" s="434">
        <v>697931846</v>
      </c>
      <c r="M518" s="435" t="s">
        <v>20880</v>
      </c>
      <c r="N518" s="423">
        <v>41191</v>
      </c>
      <c r="O518" s="423">
        <v>41200</v>
      </c>
      <c r="P518" s="423" t="s">
        <v>21212</v>
      </c>
      <c r="Q518" s="423">
        <v>41236</v>
      </c>
      <c r="R518" s="433" t="s">
        <v>20881</v>
      </c>
    </row>
    <row r="519" spans="1:18">
      <c r="A519" s="422">
        <v>4051</v>
      </c>
      <c r="B519" s="423"/>
      <c r="C519" s="423"/>
      <c r="D519" s="424" t="s">
        <v>5415</v>
      </c>
      <c r="E519" s="424" t="s">
        <v>21337</v>
      </c>
      <c r="F519" s="425">
        <v>4051</v>
      </c>
      <c r="G519" s="426" t="s">
        <v>6187</v>
      </c>
      <c r="H519" s="423">
        <v>41135</v>
      </c>
      <c r="I519" s="425" t="s">
        <v>21211</v>
      </c>
      <c r="J519" s="423">
        <v>41163</v>
      </c>
      <c r="K519" s="427" t="s">
        <v>20880</v>
      </c>
      <c r="L519" s="434">
        <v>697805000</v>
      </c>
      <c r="M519" s="435" t="s">
        <v>20880</v>
      </c>
      <c r="N519" s="423">
        <v>41191</v>
      </c>
      <c r="O519" s="423">
        <v>41200</v>
      </c>
      <c r="P519" s="423" t="s">
        <v>21212</v>
      </c>
      <c r="Q519" s="423">
        <v>41236</v>
      </c>
      <c r="R519" s="433" t="s">
        <v>20881</v>
      </c>
    </row>
    <row r="520" spans="1:18">
      <c r="A520" s="422">
        <v>4044</v>
      </c>
      <c r="B520" s="423"/>
      <c r="C520" s="423"/>
      <c r="D520" s="424" t="s">
        <v>5415</v>
      </c>
      <c r="E520" s="424" t="s">
        <v>21339</v>
      </c>
      <c r="F520" s="425">
        <v>4044</v>
      </c>
      <c r="G520" s="426" t="s">
        <v>6010</v>
      </c>
      <c r="H520" s="423">
        <v>41135</v>
      </c>
      <c r="I520" s="425" t="s">
        <v>21211</v>
      </c>
      <c r="J520" s="423">
        <v>41163</v>
      </c>
      <c r="K520" s="427" t="s">
        <v>20880</v>
      </c>
      <c r="L520" s="434">
        <v>697931811</v>
      </c>
      <c r="M520" s="435" t="s">
        <v>20880</v>
      </c>
      <c r="N520" s="423">
        <v>41191</v>
      </c>
      <c r="O520" s="423">
        <v>41200</v>
      </c>
      <c r="P520" s="423" t="s">
        <v>21212</v>
      </c>
      <c r="Q520" s="423">
        <v>41236</v>
      </c>
      <c r="R520" s="433" t="s">
        <v>20881</v>
      </c>
    </row>
    <row r="521" spans="1:18">
      <c r="A521" s="422">
        <v>4052</v>
      </c>
      <c r="B521" s="423"/>
      <c r="C521" s="423"/>
      <c r="D521" s="424" t="s">
        <v>5415</v>
      </c>
      <c r="E521" s="424" t="s">
        <v>21340</v>
      </c>
      <c r="F521" s="425">
        <v>4052</v>
      </c>
      <c r="G521" s="426" t="s">
        <v>6189</v>
      </c>
      <c r="H521" s="423">
        <v>41135</v>
      </c>
      <c r="I521" s="425" t="s">
        <v>21211</v>
      </c>
      <c r="J521" s="423">
        <v>41163</v>
      </c>
      <c r="K521" s="427" t="s">
        <v>20880</v>
      </c>
      <c r="L521" s="434">
        <v>697805026</v>
      </c>
      <c r="M521" s="435" t="s">
        <v>20880</v>
      </c>
      <c r="N521" s="423">
        <v>41191</v>
      </c>
      <c r="O521" s="423">
        <v>41200</v>
      </c>
      <c r="P521" s="423" t="s">
        <v>21212</v>
      </c>
      <c r="Q521" s="423">
        <v>41236</v>
      </c>
      <c r="R521" s="433" t="s">
        <v>20881</v>
      </c>
    </row>
    <row r="522" spans="1:18">
      <c r="A522" s="422">
        <v>4022</v>
      </c>
      <c r="B522" s="423"/>
      <c r="C522" s="423"/>
      <c r="D522" s="424" t="s">
        <v>5415</v>
      </c>
      <c r="E522" s="424" t="s">
        <v>21341</v>
      </c>
      <c r="F522" s="425">
        <v>4022</v>
      </c>
      <c r="G522" s="426" t="s">
        <v>5845</v>
      </c>
      <c r="H522" s="423">
        <v>41137</v>
      </c>
      <c r="I522" s="425" t="s">
        <v>21211</v>
      </c>
      <c r="J522" s="423">
        <v>41163</v>
      </c>
      <c r="K522" s="427" t="s">
        <v>20880</v>
      </c>
      <c r="L522" s="434">
        <v>697805239</v>
      </c>
      <c r="M522" s="435" t="s">
        <v>20880</v>
      </c>
      <c r="N522" s="423">
        <v>41191</v>
      </c>
      <c r="O522" s="423">
        <v>41200</v>
      </c>
      <c r="P522" s="423" t="s">
        <v>21212</v>
      </c>
      <c r="Q522" s="423">
        <v>41236</v>
      </c>
      <c r="R522" s="433" t="s">
        <v>20881</v>
      </c>
    </row>
    <row r="523" spans="1:18">
      <c r="A523" s="422">
        <v>4040</v>
      </c>
      <c r="B523" s="423"/>
      <c r="C523" s="423"/>
      <c r="D523" s="424" t="s">
        <v>5415</v>
      </c>
      <c r="E523" s="424" t="s">
        <v>21336</v>
      </c>
      <c r="F523" s="425">
        <v>4040</v>
      </c>
      <c r="G523" s="426" t="s">
        <v>6287</v>
      </c>
      <c r="H523" s="423">
        <v>41137</v>
      </c>
      <c r="I523" s="425" t="s">
        <v>21211</v>
      </c>
      <c r="J523" s="423">
        <v>41163</v>
      </c>
      <c r="K523" s="427" t="s">
        <v>20880</v>
      </c>
      <c r="L523" s="434">
        <v>697805247</v>
      </c>
      <c r="M523" s="435" t="s">
        <v>20880</v>
      </c>
      <c r="N523" s="423">
        <v>41191</v>
      </c>
      <c r="O523" s="423">
        <v>41200</v>
      </c>
      <c r="P523" s="423" t="s">
        <v>21212</v>
      </c>
      <c r="Q523" s="423">
        <v>41236</v>
      </c>
      <c r="R523" s="433" t="s">
        <v>20881</v>
      </c>
    </row>
    <row r="524" spans="1:18">
      <c r="A524" s="422">
        <v>4041</v>
      </c>
      <c r="B524" s="423"/>
      <c r="C524" s="423"/>
      <c r="D524" s="424" t="s">
        <v>5415</v>
      </c>
      <c r="E524" s="424" t="s">
        <v>21342</v>
      </c>
      <c r="F524" s="425">
        <v>4041</v>
      </c>
      <c r="G524" s="426" t="s">
        <v>6289</v>
      </c>
      <c r="H524" s="423">
        <v>41138</v>
      </c>
      <c r="I524" s="425" t="s">
        <v>21211</v>
      </c>
      <c r="J524" s="423">
        <v>41163</v>
      </c>
      <c r="K524" s="427" t="s">
        <v>20880</v>
      </c>
      <c r="L524" s="434">
        <v>697805352</v>
      </c>
      <c r="M524" s="435" t="s">
        <v>20880</v>
      </c>
      <c r="N524" s="423">
        <v>41191</v>
      </c>
      <c r="O524" s="423">
        <v>41200</v>
      </c>
      <c r="P524" s="423" t="s">
        <v>21212</v>
      </c>
      <c r="Q524" s="423">
        <v>41236</v>
      </c>
      <c r="R524" s="433" t="s">
        <v>20881</v>
      </c>
    </row>
    <row r="525" spans="1:18">
      <c r="A525" s="422">
        <v>4026</v>
      </c>
      <c r="B525" s="423"/>
      <c r="C525" s="423"/>
      <c r="D525" s="424" t="s">
        <v>5415</v>
      </c>
      <c r="E525" s="424" t="s">
        <v>21343</v>
      </c>
      <c r="F525" s="425">
        <v>4026</v>
      </c>
      <c r="G525" s="426" t="s">
        <v>5841</v>
      </c>
      <c r="H525" s="423">
        <v>41141</v>
      </c>
      <c r="I525" s="425" t="s">
        <v>21211</v>
      </c>
      <c r="J525" s="423">
        <v>41163</v>
      </c>
      <c r="K525" s="427" t="s">
        <v>20880</v>
      </c>
      <c r="L525" s="434">
        <v>697805450</v>
      </c>
      <c r="M525" s="435" t="s">
        <v>20880</v>
      </c>
      <c r="N525" s="423">
        <v>41191</v>
      </c>
      <c r="O525" s="423">
        <v>41200</v>
      </c>
      <c r="P525" s="423" t="s">
        <v>21212</v>
      </c>
      <c r="Q525" s="423">
        <v>41236</v>
      </c>
      <c r="R525" s="433" t="s">
        <v>20881</v>
      </c>
    </row>
    <row r="526" spans="1:18">
      <c r="A526" s="422">
        <v>4029</v>
      </c>
      <c r="B526" s="423"/>
      <c r="C526" s="423"/>
      <c r="D526" s="424" t="s">
        <v>5415</v>
      </c>
      <c r="E526" s="424" t="s">
        <v>21344</v>
      </c>
      <c r="F526" s="425">
        <v>4029</v>
      </c>
      <c r="G526" s="426" t="s">
        <v>6283</v>
      </c>
      <c r="H526" s="423">
        <v>41141</v>
      </c>
      <c r="I526" s="425" t="s">
        <v>21211</v>
      </c>
      <c r="J526" s="423">
        <v>41163</v>
      </c>
      <c r="K526" s="427" t="s">
        <v>20880</v>
      </c>
      <c r="L526" s="434">
        <v>697805476</v>
      </c>
      <c r="M526" s="435" t="s">
        <v>20880</v>
      </c>
      <c r="N526" s="423">
        <v>41191</v>
      </c>
      <c r="O526" s="423">
        <v>41200</v>
      </c>
      <c r="P526" s="423" t="s">
        <v>21212</v>
      </c>
      <c r="Q526" s="423">
        <v>41236</v>
      </c>
      <c r="R526" s="433" t="s">
        <v>20881</v>
      </c>
    </row>
    <row r="527" spans="1:18">
      <c r="A527" s="422">
        <v>4050</v>
      </c>
      <c r="B527" s="423"/>
      <c r="C527" s="423"/>
      <c r="D527" s="424" t="s">
        <v>5415</v>
      </c>
      <c r="E527" s="424" t="s">
        <v>21345</v>
      </c>
      <c r="F527" s="425" t="s">
        <v>16985</v>
      </c>
      <c r="G527" s="426" t="s">
        <v>6534</v>
      </c>
      <c r="H527" s="423">
        <v>41149</v>
      </c>
      <c r="I527" s="425" t="s">
        <v>21211</v>
      </c>
      <c r="J527" s="423">
        <v>41163</v>
      </c>
      <c r="K527" s="427" t="s">
        <v>20880</v>
      </c>
      <c r="L527" s="434">
        <v>697805832</v>
      </c>
      <c r="M527" s="435" t="s">
        <v>20880</v>
      </c>
      <c r="N527" s="423">
        <v>41191</v>
      </c>
      <c r="O527" s="423">
        <v>41200</v>
      </c>
      <c r="P527" s="423" t="s">
        <v>21212</v>
      </c>
      <c r="Q527" s="423">
        <v>41236</v>
      </c>
      <c r="R527" s="433" t="s">
        <v>20881</v>
      </c>
    </row>
    <row r="528" spans="1:18">
      <c r="A528" s="422">
        <v>4048</v>
      </c>
      <c r="B528" s="423"/>
      <c r="C528" s="423"/>
      <c r="D528" s="424" t="s">
        <v>5415</v>
      </c>
      <c r="E528" s="424" t="s">
        <v>21346</v>
      </c>
      <c r="F528" s="425">
        <v>4048</v>
      </c>
      <c r="G528" s="426" t="s">
        <v>6286</v>
      </c>
      <c r="H528" s="423">
        <v>41151</v>
      </c>
      <c r="I528" s="425" t="s">
        <v>21211</v>
      </c>
      <c r="J528" s="423">
        <v>41163</v>
      </c>
      <c r="K528" s="427" t="s">
        <v>20880</v>
      </c>
      <c r="L528" s="434">
        <v>697805999</v>
      </c>
      <c r="M528" s="435" t="s">
        <v>20880</v>
      </c>
      <c r="N528" s="423">
        <v>41191</v>
      </c>
      <c r="O528" s="423">
        <v>41200</v>
      </c>
      <c r="P528" s="423" t="s">
        <v>21212</v>
      </c>
      <c r="Q528" s="423">
        <v>41236</v>
      </c>
      <c r="R528" s="433" t="s">
        <v>20881</v>
      </c>
    </row>
    <row r="529" spans="1:18">
      <c r="A529" s="422">
        <v>3561</v>
      </c>
      <c r="B529" s="423"/>
      <c r="C529" s="423"/>
      <c r="D529" s="424" t="s">
        <v>3077</v>
      </c>
      <c r="E529" s="424" t="s">
        <v>21347</v>
      </c>
      <c r="F529" s="425">
        <v>3561</v>
      </c>
      <c r="G529" s="426" t="s">
        <v>6257</v>
      </c>
      <c r="H529" s="423">
        <v>41138</v>
      </c>
      <c r="I529" s="425" t="s">
        <v>21211</v>
      </c>
      <c r="J529" s="423">
        <v>41163</v>
      </c>
      <c r="K529" s="427" t="s">
        <v>20880</v>
      </c>
      <c r="L529" s="434">
        <v>697805360</v>
      </c>
      <c r="M529" s="435" t="s">
        <v>20880</v>
      </c>
      <c r="N529" s="423">
        <v>41191</v>
      </c>
      <c r="O529" s="423">
        <v>41200</v>
      </c>
      <c r="P529" s="423" t="s">
        <v>21212</v>
      </c>
      <c r="Q529" s="423">
        <v>41236</v>
      </c>
      <c r="R529" s="433" t="s">
        <v>20881</v>
      </c>
    </row>
    <row r="530" spans="1:18">
      <c r="A530" s="422">
        <v>3126</v>
      </c>
      <c r="B530" s="423"/>
      <c r="C530" s="423"/>
      <c r="D530" s="424" t="s">
        <v>1071</v>
      </c>
      <c r="E530" s="424" t="s">
        <v>21348</v>
      </c>
      <c r="F530" s="425" t="s">
        <v>16986</v>
      </c>
      <c r="G530" s="426" t="s">
        <v>6163</v>
      </c>
      <c r="H530" s="423">
        <v>41135</v>
      </c>
      <c r="I530" s="425" t="s">
        <v>21211</v>
      </c>
      <c r="J530" s="423">
        <v>41163</v>
      </c>
      <c r="K530" s="427" t="s">
        <v>20880</v>
      </c>
      <c r="L530" s="434">
        <v>697805034</v>
      </c>
      <c r="M530" s="435" t="s">
        <v>20880</v>
      </c>
      <c r="N530" s="423">
        <v>41191</v>
      </c>
      <c r="O530" s="423">
        <v>41200</v>
      </c>
      <c r="P530" s="423" t="s">
        <v>21212</v>
      </c>
      <c r="Q530" s="423">
        <v>41236</v>
      </c>
      <c r="R530" s="433" t="s">
        <v>20881</v>
      </c>
    </row>
    <row r="531" spans="1:18">
      <c r="A531" s="422">
        <v>3562</v>
      </c>
      <c r="B531" s="423"/>
      <c r="C531" s="423"/>
      <c r="D531" s="424" t="s">
        <v>3074</v>
      </c>
      <c r="E531" s="424" t="s">
        <v>21349</v>
      </c>
      <c r="F531" s="425">
        <v>3562</v>
      </c>
      <c r="G531" s="426" t="s">
        <v>5972</v>
      </c>
      <c r="H531" s="423">
        <v>41137</v>
      </c>
      <c r="I531" s="425" t="s">
        <v>21211</v>
      </c>
      <c r="J531" s="423">
        <v>41163</v>
      </c>
      <c r="K531" s="427" t="s">
        <v>20880</v>
      </c>
      <c r="L531" s="434">
        <v>697805263</v>
      </c>
      <c r="M531" s="435" t="s">
        <v>20880</v>
      </c>
      <c r="N531" s="423">
        <v>41191</v>
      </c>
      <c r="O531" s="423">
        <v>41200</v>
      </c>
      <c r="P531" s="423" t="s">
        <v>21212</v>
      </c>
      <c r="Q531" s="423">
        <v>41236</v>
      </c>
      <c r="R531" s="433" t="s">
        <v>20881</v>
      </c>
    </row>
    <row r="532" spans="1:18">
      <c r="A532" s="422">
        <v>3966</v>
      </c>
      <c r="B532" s="423"/>
      <c r="C532" s="423"/>
      <c r="D532" s="424" t="s">
        <v>3069</v>
      </c>
      <c r="E532" s="424" t="s">
        <v>21350</v>
      </c>
      <c r="F532" s="425">
        <v>3966</v>
      </c>
      <c r="G532" s="426" t="s">
        <v>5760</v>
      </c>
      <c r="H532" s="423">
        <v>41123</v>
      </c>
      <c r="I532" s="425" t="s">
        <v>21211</v>
      </c>
      <c r="J532" s="423">
        <v>41163</v>
      </c>
      <c r="K532" s="427" t="s">
        <v>20880</v>
      </c>
      <c r="L532" s="434">
        <v>697708136</v>
      </c>
      <c r="M532" s="435" t="s">
        <v>20880</v>
      </c>
      <c r="N532" s="423">
        <v>41191</v>
      </c>
      <c r="O532" s="423">
        <v>41200</v>
      </c>
      <c r="P532" s="423" t="s">
        <v>21212</v>
      </c>
      <c r="Q532" s="423">
        <v>41236</v>
      </c>
      <c r="R532" s="433" t="s">
        <v>20881</v>
      </c>
    </row>
    <row r="533" spans="1:18">
      <c r="A533" s="422">
        <v>3965</v>
      </c>
      <c r="B533" s="423"/>
      <c r="C533" s="423"/>
      <c r="D533" s="424" t="s">
        <v>3069</v>
      </c>
      <c r="E533" s="424" t="s">
        <v>21351</v>
      </c>
      <c r="F533" s="425">
        <v>3965</v>
      </c>
      <c r="G533" s="426" t="s">
        <v>5758</v>
      </c>
      <c r="H533" s="423">
        <v>41124</v>
      </c>
      <c r="I533" s="425" t="s">
        <v>21211</v>
      </c>
      <c r="J533" s="423">
        <v>41163</v>
      </c>
      <c r="K533" s="427" t="s">
        <v>20880</v>
      </c>
      <c r="L533" s="434">
        <v>697708403</v>
      </c>
      <c r="M533" s="435" t="s">
        <v>20880</v>
      </c>
      <c r="N533" s="423">
        <v>41191</v>
      </c>
      <c r="O533" s="423">
        <v>41200</v>
      </c>
      <c r="P533" s="423" t="s">
        <v>21212</v>
      </c>
      <c r="Q533" s="423">
        <v>41236</v>
      </c>
      <c r="R533" s="433" t="s">
        <v>20881</v>
      </c>
    </row>
    <row r="534" spans="1:18">
      <c r="A534" s="422">
        <v>3964</v>
      </c>
      <c r="B534" s="423"/>
      <c r="C534" s="423"/>
      <c r="D534" s="424" t="s">
        <v>3069</v>
      </c>
      <c r="E534" s="424" t="s">
        <v>21352</v>
      </c>
      <c r="F534" s="425" t="s">
        <v>16987</v>
      </c>
      <c r="G534" s="426" t="s">
        <v>5757</v>
      </c>
      <c r="H534" s="423">
        <v>41128</v>
      </c>
      <c r="I534" s="425" t="s">
        <v>21211</v>
      </c>
      <c r="J534" s="423">
        <v>41163</v>
      </c>
      <c r="K534" s="427" t="s">
        <v>20880</v>
      </c>
      <c r="L534" s="434">
        <v>697708586</v>
      </c>
      <c r="M534" s="435" t="s">
        <v>20880</v>
      </c>
      <c r="N534" s="423">
        <v>41191</v>
      </c>
      <c r="O534" s="423">
        <v>41200</v>
      </c>
      <c r="P534" s="423" t="s">
        <v>21212</v>
      </c>
      <c r="Q534" s="423">
        <v>41236</v>
      </c>
      <c r="R534" s="433" t="s">
        <v>20881</v>
      </c>
    </row>
    <row r="535" spans="1:18">
      <c r="A535" s="422">
        <v>3127</v>
      </c>
      <c r="B535" s="423"/>
      <c r="C535" s="423"/>
      <c r="D535" s="424" t="s">
        <v>1078</v>
      </c>
      <c r="E535" s="424" t="s">
        <v>21353</v>
      </c>
      <c r="F535" s="425" t="s">
        <v>16988</v>
      </c>
      <c r="G535" s="426" t="s">
        <v>5225</v>
      </c>
      <c r="H535" s="423">
        <v>41151</v>
      </c>
      <c r="I535" s="425" t="s">
        <v>21211</v>
      </c>
      <c r="J535" s="423">
        <v>41163</v>
      </c>
      <c r="K535" s="427" t="s">
        <v>20880</v>
      </c>
      <c r="L535" s="434">
        <v>697806251</v>
      </c>
      <c r="M535" s="435" t="s">
        <v>20880</v>
      </c>
      <c r="N535" s="423">
        <v>41191</v>
      </c>
      <c r="O535" s="423">
        <v>41200</v>
      </c>
      <c r="P535" s="423" t="s">
        <v>21212</v>
      </c>
      <c r="Q535" s="423">
        <v>41236</v>
      </c>
      <c r="R535" s="433" t="s">
        <v>20881</v>
      </c>
    </row>
    <row r="536" spans="1:18">
      <c r="A536" s="422">
        <v>3570</v>
      </c>
      <c r="B536" s="423"/>
      <c r="C536" s="423"/>
      <c r="D536" s="424" t="s">
        <v>3128</v>
      </c>
      <c r="E536" s="424" t="s">
        <v>21354</v>
      </c>
      <c r="F536" s="425">
        <v>3570</v>
      </c>
      <c r="G536" s="426" t="s">
        <v>5665</v>
      </c>
      <c r="H536" s="423">
        <v>41123</v>
      </c>
      <c r="I536" s="425" t="s">
        <v>21211</v>
      </c>
      <c r="J536" s="423">
        <v>41163</v>
      </c>
      <c r="K536" s="427" t="s">
        <v>20880</v>
      </c>
      <c r="L536" s="434">
        <v>697707970</v>
      </c>
      <c r="M536" s="435" t="s">
        <v>20880</v>
      </c>
      <c r="N536" s="423">
        <v>41191</v>
      </c>
      <c r="O536" s="423">
        <v>41200</v>
      </c>
      <c r="P536" s="423" t="s">
        <v>21212</v>
      </c>
      <c r="Q536" s="423">
        <v>41236</v>
      </c>
      <c r="R536" s="433" t="s">
        <v>20881</v>
      </c>
    </row>
    <row r="537" spans="1:18">
      <c r="A537" s="422">
        <v>3022</v>
      </c>
      <c r="B537" s="423"/>
      <c r="C537" s="423"/>
      <c r="D537" s="424" t="s">
        <v>721</v>
      </c>
      <c r="E537" s="424" t="s">
        <v>21355</v>
      </c>
      <c r="F537" s="425" t="s">
        <v>16989</v>
      </c>
      <c r="G537" s="426" t="s">
        <v>5290</v>
      </c>
      <c r="H537" s="423">
        <v>41127</v>
      </c>
      <c r="I537" s="425" t="s">
        <v>21211</v>
      </c>
      <c r="J537" s="423">
        <v>41163</v>
      </c>
      <c r="K537" s="427" t="s">
        <v>20880</v>
      </c>
      <c r="L537" s="434">
        <v>697806316</v>
      </c>
      <c r="M537" s="435" t="s">
        <v>20880</v>
      </c>
      <c r="N537" s="423">
        <v>41191</v>
      </c>
      <c r="O537" s="423">
        <v>41200</v>
      </c>
      <c r="P537" s="423" t="s">
        <v>21212</v>
      </c>
      <c r="Q537" s="423">
        <v>41236</v>
      </c>
      <c r="R537" s="433" t="s">
        <v>20881</v>
      </c>
    </row>
    <row r="538" spans="1:18">
      <c r="A538" s="422">
        <v>3578</v>
      </c>
      <c r="B538" s="423"/>
      <c r="C538" s="423"/>
      <c r="D538" s="424" t="s">
        <v>3149</v>
      </c>
      <c r="E538" s="424" t="s">
        <v>21356</v>
      </c>
      <c r="F538" s="425">
        <v>3578</v>
      </c>
      <c r="G538" s="426" t="s">
        <v>5803</v>
      </c>
      <c r="H538" s="423">
        <v>41130</v>
      </c>
      <c r="I538" s="425" t="s">
        <v>21211</v>
      </c>
      <c r="J538" s="423">
        <v>41163</v>
      </c>
      <c r="K538" s="427" t="s">
        <v>20880</v>
      </c>
      <c r="L538" s="434">
        <v>697708918</v>
      </c>
      <c r="M538" s="435" t="s">
        <v>20880</v>
      </c>
      <c r="N538" s="423">
        <v>41191</v>
      </c>
      <c r="O538" s="423">
        <v>41200</v>
      </c>
      <c r="P538" s="423" t="s">
        <v>21212</v>
      </c>
      <c r="Q538" s="423">
        <v>41236</v>
      </c>
      <c r="R538" s="433" t="s">
        <v>20881</v>
      </c>
    </row>
    <row r="539" spans="1:18">
      <c r="A539" s="422">
        <v>3579</v>
      </c>
      <c r="B539" s="423"/>
      <c r="C539" s="423"/>
      <c r="D539" s="424" t="s">
        <v>3120</v>
      </c>
      <c r="E539" s="424" t="s">
        <v>21357</v>
      </c>
      <c r="F539" s="425">
        <v>3579</v>
      </c>
      <c r="G539" s="426" t="s">
        <v>5235</v>
      </c>
      <c r="H539" s="423">
        <v>41124</v>
      </c>
      <c r="I539" s="425" t="s">
        <v>21211</v>
      </c>
      <c r="J539" s="423">
        <v>41163</v>
      </c>
      <c r="K539" s="427" t="s">
        <v>20880</v>
      </c>
      <c r="L539" s="434">
        <v>697708233</v>
      </c>
      <c r="M539" s="435" t="s">
        <v>20880</v>
      </c>
      <c r="N539" s="423">
        <v>41191</v>
      </c>
      <c r="O539" s="423">
        <v>41200</v>
      </c>
      <c r="P539" s="423" t="s">
        <v>21212</v>
      </c>
      <c r="Q539" s="423">
        <v>41236</v>
      </c>
      <c r="R539" s="433" t="s">
        <v>20881</v>
      </c>
    </row>
    <row r="540" spans="1:18">
      <c r="A540" s="422">
        <v>3580</v>
      </c>
      <c r="B540" s="423"/>
      <c r="C540" s="423"/>
      <c r="D540" s="424" t="s">
        <v>3117</v>
      </c>
      <c r="E540" s="424" t="s">
        <v>21358</v>
      </c>
      <c r="F540" s="425">
        <v>3580</v>
      </c>
      <c r="G540" s="426" t="s">
        <v>5151</v>
      </c>
      <c r="H540" s="423">
        <v>41122</v>
      </c>
      <c r="I540" s="425" t="s">
        <v>21211</v>
      </c>
      <c r="J540" s="423">
        <v>41163</v>
      </c>
      <c r="K540" s="427" t="s">
        <v>20880</v>
      </c>
      <c r="L540" s="434">
        <v>697707814</v>
      </c>
      <c r="M540" s="435" t="s">
        <v>20880</v>
      </c>
      <c r="N540" s="423">
        <v>41191</v>
      </c>
      <c r="O540" s="423">
        <v>41200</v>
      </c>
      <c r="P540" s="423" t="s">
        <v>21212</v>
      </c>
      <c r="Q540" s="423">
        <v>41236</v>
      </c>
      <c r="R540" s="433" t="s">
        <v>20881</v>
      </c>
    </row>
    <row r="541" spans="1:18">
      <c r="A541" s="422">
        <v>3129</v>
      </c>
      <c r="B541" s="423"/>
      <c r="C541" s="423"/>
      <c r="D541" s="424" t="s">
        <v>1090</v>
      </c>
      <c r="E541" s="424" t="s">
        <v>21359</v>
      </c>
      <c r="F541" s="425" t="s">
        <v>16990</v>
      </c>
      <c r="G541" s="426" t="s">
        <v>5650</v>
      </c>
      <c r="H541" s="423">
        <v>41122</v>
      </c>
      <c r="I541" s="425" t="s">
        <v>21211</v>
      </c>
      <c r="J541" s="423">
        <v>41163</v>
      </c>
      <c r="K541" s="427" t="s">
        <v>20880</v>
      </c>
      <c r="L541" s="434">
        <v>697707784</v>
      </c>
      <c r="M541" s="435" t="s">
        <v>20880</v>
      </c>
      <c r="N541" s="423">
        <v>41191</v>
      </c>
      <c r="O541" s="423">
        <v>41200</v>
      </c>
      <c r="P541" s="423" t="s">
        <v>21212</v>
      </c>
      <c r="Q541" s="423">
        <v>41236</v>
      </c>
      <c r="R541" s="433" t="s">
        <v>20881</v>
      </c>
    </row>
    <row r="542" spans="1:18">
      <c r="A542" s="422">
        <v>3581</v>
      </c>
      <c r="B542" s="423"/>
      <c r="C542" s="423"/>
      <c r="D542" s="424" t="s">
        <v>3278</v>
      </c>
      <c r="E542" s="424" t="s">
        <v>21360</v>
      </c>
      <c r="F542" s="425">
        <v>3581</v>
      </c>
      <c r="G542" s="426" t="s">
        <v>6169</v>
      </c>
      <c r="H542" s="423">
        <v>41135</v>
      </c>
      <c r="I542" s="425" t="s">
        <v>21211</v>
      </c>
      <c r="J542" s="423">
        <v>41163</v>
      </c>
      <c r="K542" s="427" t="s">
        <v>20880</v>
      </c>
      <c r="L542" s="434">
        <v>697805050</v>
      </c>
      <c r="M542" s="435" t="s">
        <v>20880</v>
      </c>
      <c r="N542" s="423">
        <v>41191</v>
      </c>
      <c r="O542" s="423">
        <v>41200</v>
      </c>
      <c r="P542" s="423" t="s">
        <v>21212</v>
      </c>
      <c r="Q542" s="423">
        <v>41236</v>
      </c>
      <c r="R542" s="433" t="s">
        <v>20881</v>
      </c>
    </row>
    <row r="543" spans="1:18">
      <c r="A543" s="422">
        <v>3537</v>
      </c>
      <c r="B543" s="423"/>
      <c r="C543" s="423"/>
      <c r="D543" s="424" t="s">
        <v>2959</v>
      </c>
      <c r="E543" s="424" t="s">
        <v>21361</v>
      </c>
      <c r="F543" s="425">
        <v>3537</v>
      </c>
      <c r="G543" s="426" t="s">
        <v>5149</v>
      </c>
      <c r="H543" s="423">
        <v>41142</v>
      </c>
      <c r="I543" s="425" t="s">
        <v>21211</v>
      </c>
      <c r="J543" s="423">
        <v>41163</v>
      </c>
      <c r="K543" s="427" t="s">
        <v>20880</v>
      </c>
      <c r="L543" s="434">
        <v>697805530</v>
      </c>
      <c r="M543" s="435" t="s">
        <v>20880</v>
      </c>
      <c r="N543" s="423">
        <v>41191</v>
      </c>
      <c r="O543" s="423">
        <v>41200</v>
      </c>
      <c r="P543" s="423" t="s">
        <v>21212</v>
      </c>
      <c r="Q543" s="423">
        <v>41236</v>
      </c>
      <c r="R543" s="433" t="s">
        <v>20881</v>
      </c>
    </row>
    <row r="544" spans="1:18">
      <c r="A544" s="422">
        <v>3006</v>
      </c>
      <c r="B544" s="423"/>
      <c r="C544" s="423"/>
      <c r="D544" s="424" t="s">
        <v>707</v>
      </c>
      <c r="E544" s="424" t="s">
        <v>21362</v>
      </c>
      <c r="F544" s="425" t="s">
        <v>16991</v>
      </c>
      <c r="G544" s="426" t="s">
        <v>6246</v>
      </c>
      <c r="H544" s="423">
        <v>41137</v>
      </c>
      <c r="I544" s="425" t="s">
        <v>21211</v>
      </c>
      <c r="J544" s="423">
        <v>41163</v>
      </c>
      <c r="K544" s="427" t="s">
        <v>20880</v>
      </c>
      <c r="L544" s="434">
        <v>697805271</v>
      </c>
      <c r="M544" s="435" t="s">
        <v>20880</v>
      </c>
      <c r="N544" s="423">
        <v>41191</v>
      </c>
      <c r="O544" s="423">
        <v>41200</v>
      </c>
      <c r="P544" s="423" t="s">
        <v>21212</v>
      </c>
      <c r="Q544" s="423">
        <v>41236</v>
      </c>
      <c r="R544" s="433" t="s">
        <v>20881</v>
      </c>
    </row>
    <row r="545" spans="1:18">
      <c r="A545" s="422">
        <v>3540</v>
      </c>
      <c r="B545" s="423"/>
      <c r="C545" s="423"/>
      <c r="D545" s="424" t="s">
        <v>2955</v>
      </c>
      <c r="E545" s="424" t="s">
        <v>21363</v>
      </c>
      <c r="F545" s="425">
        <v>3540</v>
      </c>
      <c r="G545" s="426" t="s">
        <v>5801</v>
      </c>
      <c r="H545" s="423">
        <v>41130</v>
      </c>
      <c r="I545" s="425" t="s">
        <v>21211</v>
      </c>
      <c r="J545" s="423">
        <v>41163</v>
      </c>
      <c r="K545" s="427" t="s">
        <v>20880</v>
      </c>
      <c r="L545" s="434">
        <v>697708896</v>
      </c>
      <c r="M545" s="435" t="s">
        <v>20880</v>
      </c>
      <c r="N545" s="423">
        <v>41191</v>
      </c>
      <c r="O545" s="423">
        <v>41200</v>
      </c>
      <c r="P545" s="423" t="s">
        <v>21212</v>
      </c>
      <c r="Q545" s="423">
        <v>41236</v>
      </c>
      <c r="R545" s="433" t="s">
        <v>20881</v>
      </c>
    </row>
    <row r="546" spans="1:18">
      <c r="A546" s="422">
        <v>3039</v>
      </c>
      <c r="B546" s="423"/>
      <c r="C546" s="423"/>
      <c r="D546" s="424" t="s">
        <v>915</v>
      </c>
      <c r="E546" s="424" t="s">
        <v>21364</v>
      </c>
      <c r="F546" s="425" t="s">
        <v>16992</v>
      </c>
      <c r="G546" s="426" t="s">
        <v>5790</v>
      </c>
      <c r="H546" s="423">
        <v>41134</v>
      </c>
      <c r="I546" s="425" t="s">
        <v>21211</v>
      </c>
      <c r="J546" s="423">
        <v>41163</v>
      </c>
      <c r="K546" s="427" t="s">
        <v>20880</v>
      </c>
      <c r="L546" s="434">
        <v>697804925</v>
      </c>
      <c r="M546" s="435" t="s">
        <v>20880</v>
      </c>
      <c r="N546" s="423">
        <v>41191</v>
      </c>
      <c r="O546" s="423">
        <v>41200</v>
      </c>
      <c r="P546" s="423" t="s">
        <v>21212</v>
      </c>
      <c r="Q546" s="423">
        <v>41236</v>
      </c>
      <c r="R546" s="433" t="s">
        <v>20881</v>
      </c>
    </row>
    <row r="547" spans="1:18">
      <c r="A547" s="422">
        <v>3877</v>
      </c>
      <c r="B547" s="423"/>
      <c r="C547" s="423"/>
      <c r="D547" s="424" t="s">
        <v>4747</v>
      </c>
      <c r="E547" s="424" t="s">
        <v>21365</v>
      </c>
      <c r="F547" s="425">
        <v>3877</v>
      </c>
      <c r="G547" s="426" t="s">
        <v>5555</v>
      </c>
      <c r="H547" s="423">
        <v>41122</v>
      </c>
      <c r="I547" s="425" t="s">
        <v>21211</v>
      </c>
      <c r="J547" s="423">
        <v>41163</v>
      </c>
      <c r="K547" s="427" t="s">
        <v>20880</v>
      </c>
      <c r="L547" s="434">
        <v>697707903</v>
      </c>
      <c r="M547" s="435" t="s">
        <v>20880</v>
      </c>
      <c r="N547" s="423">
        <v>41191</v>
      </c>
      <c r="O547" s="423">
        <v>41200</v>
      </c>
      <c r="P547" s="423" t="s">
        <v>21212</v>
      </c>
      <c r="Q547" s="423">
        <v>41236</v>
      </c>
      <c r="R547" s="433" t="s">
        <v>20881</v>
      </c>
    </row>
    <row r="548" spans="1:18">
      <c r="A548" s="422">
        <v>3586</v>
      </c>
      <c r="B548" s="423"/>
      <c r="C548" s="423"/>
      <c r="D548" s="424" t="s">
        <v>3289</v>
      </c>
      <c r="E548" s="424" t="s">
        <v>21366</v>
      </c>
      <c r="F548" s="425">
        <v>3586</v>
      </c>
      <c r="G548" s="426" t="s">
        <v>5807</v>
      </c>
      <c r="H548" s="423">
        <v>41131</v>
      </c>
      <c r="I548" s="425" t="s">
        <v>21211</v>
      </c>
      <c r="J548" s="423">
        <v>41163</v>
      </c>
      <c r="K548" s="427" t="s">
        <v>20880</v>
      </c>
      <c r="L548" s="434">
        <v>697931749</v>
      </c>
      <c r="M548" s="435" t="s">
        <v>20880</v>
      </c>
      <c r="N548" s="423">
        <v>41191</v>
      </c>
      <c r="O548" s="423">
        <v>41200</v>
      </c>
      <c r="P548" s="423" t="s">
        <v>21212</v>
      </c>
      <c r="Q548" s="423">
        <v>41236</v>
      </c>
      <c r="R548" s="433" t="s">
        <v>20881</v>
      </c>
    </row>
    <row r="549" spans="1:18">
      <c r="A549" s="422">
        <v>3588</v>
      </c>
      <c r="B549" s="423"/>
      <c r="C549" s="423"/>
      <c r="D549" s="424" t="s">
        <v>3303</v>
      </c>
      <c r="E549" s="424" t="s">
        <v>21367</v>
      </c>
      <c r="F549" s="425">
        <v>3588</v>
      </c>
      <c r="G549" s="426" t="s">
        <v>5085</v>
      </c>
      <c r="H549" s="423">
        <v>41131</v>
      </c>
      <c r="I549" s="425" t="s">
        <v>21211</v>
      </c>
      <c r="J549" s="423">
        <v>41163</v>
      </c>
      <c r="K549" s="427" t="s">
        <v>20880</v>
      </c>
      <c r="L549" s="434">
        <v>697708888</v>
      </c>
      <c r="M549" s="435" t="s">
        <v>20880</v>
      </c>
      <c r="N549" s="423">
        <v>41191</v>
      </c>
      <c r="O549" s="423">
        <v>41200</v>
      </c>
      <c r="P549" s="423" t="s">
        <v>21212</v>
      </c>
      <c r="Q549" s="423">
        <v>41236</v>
      </c>
      <c r="R549" s="433" t="s">
        <v>20881</v>
      </c>
    </row>
    <row r="550" spans="1:18">
      <c r="A550" s="422">
        <v>3037</v>
      </c>
      <c r="B550" s="423"/>
      <c r="C550" s="423"/>
      <c r="D550" s="424" t="s">
        <v>927</v>
      </c>
      <c r="E550" s="424" t="s">
        <v>21368</v>
      </c>
      <c r="F550" s="425" t="s">
        <v>16993</v>
      </c>
      <c r="G550" s="426" t="s">
        <v>5219</v>
      </c>
      <c r="H550" s="423">
        <v>41131</v>
      </c>
      <c r="I550" s="425" t="s">
        <v>21211</v>
      </c>
      <c r="J550" s="423">
        <v>41163</v>
      </c>
      <c r="K550" s="427" t="s">
        <v>20880</v>
      </c>
      <c r="L550" s="434">
        <v>697708837</v>
      </c>
      <c r="M550" s="435" t="s">
        <v>20880</v>
      </c>
      <c r="N550" s="423">
        <v>41191</v>
      </c>
      <c r="O550" s="423">
        <v>41200</v>
      </c>
      <c r="P550" s="423" t="s">
        <v>21212</v>
      </c>
      <c r="Q550" s="423">
        <v>41236</v>
      </c>
      <c r="R550" s="433" t="s">
        <v>20881</v>
      </c>
    </row>
    <row r="551" spans="1:18">
      <c r="A551" s="422">
        <v>3088</v>
      </c>
      <c r="B551" s="423"/>
      <c r="C551" s="423"/>
      <c r="D551" s="424" t="s">
        <v>1082</v>
      </c>
      <c r="E551" s="424" t="s">
        <v>21369</v>
      </c>
      <c r="F551" s="425" t="s">
        <v>16994</v>
      </c>
      <c r="G551" s="426" t="s">
        <v>6160</v>
      </c>
      <c r="H551" s="423">
        <v>41135</v>
      </c>
      <c r="I551" s="425" t="s">
        <v>21211</v>
      </c>
      <c r="J551" s="423">
        <v>41163</v>
      </c>
      <c r="K551" s="427" t="s">
        <v>20880</v>
      </c>
      <c r="L551" s="434">
        <v>697805077</v>
      </c>
      <c r="M551" s="435" t="s">
        <v>20880</v>
      </c>
      <c r="N551" s="423">
        <v>41191</v>
      </c>
      <c r="O551" s="423">
        <v>41200</v>
      </c>
      <c r="P551" s="423" t="s">
        <v>21212</v>
      </c>
      <c r="Q551" s="423">
        <v>41236</v>
      </c>
      <c r="R551" s="433" t="s">
        <v>20881</v>
      </c>
    </row>
    <row r="552" spans="1:18">
      <c r="A552" s="422">
        <v>3593</v>
      </c>
      <c r="B552" s="423"/>
      <c r="C552" s="423"/>
      <c r="D552" s="424" t="s">
        <v>3243</v>
      </c>
      <c r="E552" s="424" t="s">
        <v>21370</v>
      </c>
      <c r="F552" s="425" t="s">
        <v>16995</v>
      </c>
      <c r="G552" s="426" t="s">
        <v>5973</v>
      </c>
      <c r="H552" s="423">
        <v>41134</v>
      </c>
      <c r="I552" s="425" t="s">
        <v>21211</v>
      </c>
      <c r="J552" s="423">
        <v>41163</v>
      </c>
      <c r="K552" s="427" t="s">
        <v>20880</v>
      </c>
      <c r="L552" s="434">
        <v>697955079</v>
      </c>
      <c r="M552" s="435" t="s">
        <v>20880</v>
      </c>
      <c r="N552" s="423">
        <v>41191</v>
      </c>
      <c r="O552" s="423">
        <v>41200</v>
      </c>
      <c r="P552" s="423" t="s">
        <v>21212</v>
      </c>
      <c r="Q552" s="423">
        <v>41236</v>
      </c>
      <c r="R552" s="433" t="s">
        <v>20881</v>
      </c>
    </row>
    <row r="553" spans="1:18">
      <c r="A553" s="422">
        <v>3543</v>
      </c>
      <c r="B553" s="423"/>
      <c r="C553" s="423"/>
      <c r="D553" s="424" t="s">
        <v>1709</v>
      </c>
      <c r="E553" s="424" t="s">
        <v>21371</v>
      </c>
      <c r="F553" s="425">
        <v>3543</v>
      </c>
      <c r="G553" s="426" t="s">
        <v>3384</v>
      </c>
      <c r="H553" s="423">
        <v>41144</v>
      </c>
      <c r="I553" s="425" t="s">
        <v>21211</v>
      </c>
      <c r="J553" s="423">
        <v>41163</v>
      </c>
      <c r="K553" s="427" t="s">
        <v>20880</v>
      </c>
      <c r="L553" s="434">
        <v>697805662</v>
      </c>
      <c r="M553" s="435" t="s">
        <v>20880</v>
      </c>
      <c r="N553" s="423">
        <v>41191</v>
      </c>
      <c r="O553" s="423">
        <v>41200</v>
      </c>
      <c r="P553" s="423" t="s">
        <v>21212</v>
      </c>
      <c r="Q553" s="423">
        <v>41236</v>
      </c>
      <c r="R553" s="433" t="s">
        <v>20881</v>
      </c>
    </row>
    <row r="554" spans="1:18">
      <c r="A554" s="422">
        <v>3134</v>
      </c>
      <c r="B554" s="423"/>
      <c r="C554" s="423"/>
      <c r="D554" s="424" t="s">
        <v>1110</v>
      </c>
      <c r="E554" s="424" t="s">
        <v>21372</v>
      </c>
      <c r="F554" s="425" t="s">
        <v>16996</v>
      </c>
      <c r="G554" s="426" t="s">
        <v>5652</v>
      </c>
      <c r="H554" s="423">
        <v>41122</v>
      </c>
      <c r="I554" s="425" t="s">
        <v>21211</v>
      </c>
      <c r="J554" s="423">
        <v>41163</v>
      </c>
      <c r="K554" s="427" t="s">
        <v>20880</v>
      </c>
      <c r="L554" s="434">
        <v>697707792</v>
      </c>
      <c r="M554" s="435" t="s">
        <v>20880</v>
      </c>
      <c r="N554" s="423">
        <v>41191</v>
      </c>
      <c r="O554" s="423">
        <v>41200</v>
      </c>
      <c r="P554" s="423" t="s">
        <v>21212</v>
      </c>
      <c r="Q554" s="423">
        <v>41236</v>
      </c>
      <c r="R554" s="433" t="s">
        <v>20881</v>
      </c>
    </row>
    <row r="555" spans="1:18">
      <c r="A555" s="422">
        <v>3596</v>
      </c>
      <c r="B555" s="423"/>
      <c r="C555" s="423"/>
      <c r="D555" s="424" t="s">
        <v>3254</v>
      </c>
      <c r="E555" s="424" t="s">
        <v>21373</v>
      </c>
      <c r="F555" s="425">
        <v>3596</v>
      </c>
      <c r="G555" s="426" t="s">
        <v>5975</v>
      </c>
      <c r="H555" s="423">
        <v>41131</v>
      </c>
      <c r="I555" s="425" t="s">
        <v>21211</v>
      </c>
      <c r="J555" s="423">
        <v>41163</v>
      </c>
      <c r="K555" s="427" t="s">
        <v>20880</v>
      </c>
      <c r="L555" s="434">
        <v>697708926</v>
      </c>
      <c r="M555" s="435" t="s">
        <v>20880</v>
      </c>
      <c r="N555" s="423">
        <v>41191</v>
      </c>
      <c r="O555" s="423">
        <v>41200</v>
      </c>
      <c r="P555" s="423" t="s">
        <v>21212</v>
      </c>
      <c r="Q555" s="423">
        <v>41236</v>
      </c>
      <c r="R555" s="433" t="s">
        <v>20881</v>
      </c>
    </row>
    <row r="556" spans="1:18">
      <c r="A556" s="422">
        <v>3026</v>
      </c>
      <c r="B556" s="423"/>
      <c r="C556" s="423"/>
      <c r="D556" s="424" t="s">
        <v>821</v>
      </c>
      <c r="E556" s="424" t="s">
        <v>21374</v>
      </c>
      <c r="F556" s="425" t="s">
        <v>16997</v>
      </c>
      <c r="G556" s="426" t="s">
        <v>6158</v>
      </c>
      <c r="H556" s="423">
        <v>41137</v>
      </c>
      <c r="I556" s="425" t="s">
        <v>21211</v>
      </c>
      <c r="J556" s="423">
        <v>41163</v>
      </c>
      <c r="K556" s="427" t="s">
        <v>20880</v>
      </c>
      <c r="L556" s="434">
        <v>697805298</v>
      </c>
      <c r="M556" s="435" t="s">
        <v>20880</v>
      </c>
      <c r="N556" s="423">
        <v>41191</v>
      </c>
      <c r="O556" s="423">
        <v>41200</v>
      </c>
      <c r="P556" s="423" t="s">
        <v>21212</v>
      </c>
      <c r="Q556" s="423">
        <v>41236</v>
      </c>
      <c r="R556" s="433" t="s">
        <v>20881</v>
      </c>
    </row>
    <row r="557" spans="1:18">
      <c r="A557" s="422">
        <v>4144</v>
      </c>
      <c r="B557" s="423"/>
      <c r="C557" s="423"/>
      <c r="D557" s="424" t="s">
        <v>1716</v>
      </c>
      <c r="E557" s="424" t="s">
        <v>21375</v>
      </c>
      <c r="F557" s="425">
        <v>4144</v>
      </c>
      <c r="G557" s="426" t="s">
        <v>6296</v>
      </c>
      <c r="H557" s="423">
        <v>41137</v>
      </c>
      <c r="I557" s="425" t="s">
        <v>21211</v>
      </c>
      <c r="J557" s="423">
        <v>41163</v>
      </c>
      <c r="K557" s="427" t="s">
        <v>20880</v>
      </c>
      <c r="L557" s="434">
        <v>697805301</v>
      </c>
      <c r="M557" s="435" t="s">
        <v>20880</v>
      </c>
      <c r="N557" s="423">
        <v>41191</v>
      </c>
      <c r="O557" s="423">
        <v>41200</v>
      </c>
      <c r="P557" s="423" t="s">
        <v>21212</v>
      </c>
      <c r="Q557" s="423">
        <v>41236</v>
      </c>
      <c r="R557" s="433" t="s">
        <v>20881</v>
      </c>
    </row>
    <row r="558" spans="1:18">
      <c r="A558" s="422">
        <v>4148</v>
      </c>
      <c r="B558" s="423"/>
      <c r="C558" s="423"/>
      <c r="D558" s="424" t="s">
        <v>1716</v>
      </c>
      <c r="E558" s="424" t="s">
        <v>21376</v>
      </c>
      <c r="F558" s="426">
        <v>4148</v>
      </c>
      <c r="G558" s="426" t="s">
        <v>6191</v>
      </c>
      <c r="H558" s="423">
        <v>41137</v>
      </c>
      <c r="I558" s="425" t="s">
        <v>21211</v>
      </c>
      <c r="J558" s="423">
        <v>41163</v>
      </c>
      <c r="K558" s="427" t="s">
        <v>20880</v>
      </c>
      <c r="L558" s="434">
        <v>697805310</v>
      </c>
      <c r="M558" s="435" t="s">
        <v>20880</v>
      </c>
      <c r="N558" s="423">
        <v>41191</v>
      </c>
      <c r="O558" s="423">
        <v>41200</v>
      </c>
      <c r="P558" s="423" t="s">
        <v>21212</v>
      </c>
      <c r="Q558" s="423">
        <v>41236</v>
      </c>
      <c r="R558" s="433" t="s">
        <v>20881</v>
      </c>
    </row>
    <row r="559" spans="1:18">
      <c r="A559" s="422">
        <v>4139</v>
      </c>
      <c r="B559" s="423"/>
      <c r="C559" s="423"/>
      <c r="D559" s="424" t="s">
        <v>1716</v>
      </c>
      <c r="E559" s="424" t="s">
        <v>21377</v>
      </c>
      <c r="F559" s="426">
        <v>4139</v>
      </c>
      <c r="G559" s="426" t="s">
        <v>6294</v>
      </c>
      <c r="H559" s="423">
        <v>41137</v>
      </c>
      <c r="I559" s="425" t="s">
        <v>21211</v>
      </c>
      <c r="J559" s="423">
        <v>41163</v>
      </c>
      <c r="K559" s="427" t="s">
        <v>20880</v>
      </c>
      <c r="L559" s="434">
        <v>697955044</v>
      </c>
      <c r="M559" s="435" t="s">
        <v>20880</v>
      </c>
      <c r="N559" s="423">
        <v>41191</v>
      </c>
      <c r="O559" s="423">
        <v>41200</v>
      </c>
      <c r="P559" s="423" t="s">
        <v>21212</v>
      </c>
      <c r="Q559" s="423">
        <v>41236</v>
      </c>
      <c r="R559" s="433" t="s">
        <v>20881</v>
      </c>
    </row>
    <row r="560" spans="1:18">
      <c r="A560" s="422">
        <v>4146</v>
      </c>
      <c r="B560" s="423"/>
      <c r="C560" s="423"/>
      <c r="D560" s="424" t="s">
        <v>1716</v>
      </c>
      <c r="E560" s="424" t="s">
        <v>21378</v>
      </c>
      <c r="F560" s="426">
        <v>4146</v>
      </c>
      <c r="G560" s="426" t="s">
        <v>6299</v>
      </c>
      <c r="H560" s="423">
        <v>41138</v>
      </c>
      <c r="I560" s="425" t="s">
        <v>21211</v>
      </c>
      <c r="J560" s="423">
        <v>41163</v>
      </c>
      <c r="K560" s="427" t="s">
        <v>20880</v>
      </c>
      <c r="L560" s="434">
        <v>697805387</v>
      </c>
      <c r="M560" s="435" t="s">
        <v>20880</v>
      </c>
      <c r="N560" s="423">
        <v>41191</v>
      </c>
      <c r="O560" s="423">
        <v>41200</v>
      </c>
      <c r="P560" s="423" t="s">
        <v>21212</v>
      </c>
      <c r="Q560" s="423">
        <v>41236</v>
      </c>
      <c r="R560" s="433" t="s">
        <v>20881</v>
      </c>
    </row>
    <row r="561" spans="1:18">
      <c r="A561" s="422">
        <v>4143</v>
      </c>
      <c r="B561" s="423"/>
      <c r="C561" s="423"/>
      <c r="D561" s="424" t="s">
        <v>1716</v>
      </c>
      <c r="E561" s="424" t="s">
        <v>21379</v>
      </c>
      <c r="F561" s="426">
        <v>4143</v>
      </c>
      <c r="G561" s="426" t="s">
        <v>6305</v>
      </c>
      <c r="H561" s="423">
        <v>41138</v>
      </c>
      <c r="I561" s="425" t="s">
        <v>21211</v>
      </c>
      <c r="J561" s="423">
        <v>41163</v>
      </c>
      <c r="K561" s="427" t="s">
        <v>20880</v>
      </c>
      <c r="L561" s="434">
        <v>697805379</v>
      </c>
      <c r="M561" s="435" t="s">
        <v>20880</v>
      </c>
      <c r="N561" s="423">
        <v>41191</v>
      </c>
      <c r="O561" s="423">
        <v>41200</v>
      </c>
      <c r="P561" s="423" t="s">
        <v>21212</v>
      </c>
      <c r="Q561" s="423">
        <v>41236</v>
      </c>
      <c r="R561" s="433" t="s">
        <v>20881</v>
      </c>
    </row>
    <row r="562" spans="1:18">
      <c r="A562" s="422">
        <v>4142</v>
      </c>
      <c r="B562" s="423"/>
      <c r="C562" s="423"/>
      <c r="D562" s="424" t="s">
        <v>1716</v>
      </c>
      <c r="E562" s="424" t="s">
        <v>21380</v>
      </c>
      <c r="F562" s="426">
        <v>4142</v>
      </c>
      <c r="G562" s="426" t="s">
        <v>6291</v>
      </c>
      <c r="H562" s="423">
        <v>41141</v>
      </c>
      <c r="I562" s="425" t="s">
        <v>21211</v>
      </c>
      <c r="J562" s="423">
        <v>41163</v>
      </c>
      <c r="K562" s="427" t="s">
        <v>20880</v>
      </c>
      <c r="L562" s="434">
        <v>697805492</v>
      </c>
      <c r="M562" s="435" t="s">
        <v>20880</v>
      </c>
      <c r="N562" s="423">
        <v>41191</v>
      </c>
      <c r="O562" s="423">
        <v>41200</v>
      </c>
      <c r="P562" s="423" t="s">
        <v>21212</v>
      </c>
      <c r="Q562" s="423">
        <v>41236</v>
      </c>
      <c r="R562" s="433" t="s">
        <v>20881</v>
      </c>
    </row>
    <row r="563" spans="1:18">
      <c r="A563" s="422">
        <v>4147</v>
      </c>
      <c r="B563" s="423"/>
      <c r="C563" s="423"/>
      <c r="D563" s="424" t="s">
        <v>1716</v>
      </c>
      <c r="E563" s="424" t="s">
        <v>21381</v>
      </c>
      <c r="F563" s="425">
        <v>4147</v>
      </c>
      <c r="G563" s="426" t="s">
        <v>6303</v>
      </c>
      <c r="H563" s="423">
        <v>41141</v>
      </c>
      <c r="I563" s="425" t="s">
        <v>21211</v>
      </c>
      <c r="J563" s="423">
        <v>41163</v>
      </c>
      <c r="K563" s="427" t="s">
        <v>20880</v>
      </c>
      <c r="L563" s="434">
        <v>697805506</v>
      </c>
      <c r="M563" s="435" t="s">
        <v>20880</v>
      </c>
      <c r="N563" s="423">
        <v>41191</v>
      </c>
      <c r="O563" s="423">
        <v>41200</v>
      </c>
      <c r="P563" s="423" t="s">
        <v>21212</v>
      </c>
      <c r="Q563" s="423">
        <v>41236</v>
      </c>
      <c r="R563" s="433" t="s">
        <v>20881</v>
      </c>
    </row>
    <row r="564" spans="1:18">
      <c r="A564" s="422">
        <v>4141</v>
      </c>
      <c r="B564" s="423"/>
      <c r="C564" s="423"/>
      <c r="D564" s="424" t="s">
        <v>1716</v>
      </c>
      <c r="E564" s="424" t="s">
        <v>21382</v>
      </c>
      <c r="F564" s="425">
        <v>4141</v>
      </c>
      <c r="G564" s="426" t="s">
        <v>6307</v>
      </c>
      <c r="H564" s="423">
        <v>41141</v>
      </c>
      <c r="I564" s="425" t="s">
        <v>21211</v>
      </c>
      <c r="J564" s="423">
        <v>41163</v>
      </c>
      <c r="K564" s="427" t="s">
        <v>20880</v>
      </c>
      <c r="L564" s="434">
        <v>697805484</v>
      </c>
      <c r="M564" s="435" t="s">
        <v>20880</v>
      </c>
      <c r="N564" s="423">
        <v>41191</v>
      </c>
      <c r="O564" s="423">
        <v>41200</v>
      </c>
      <c r="P564" s="423" t="s">
        <v>21212</v>
      </c>
      <c r="Q564" s="423">
        <v>41236</v>
      </c>
      <c r="R564" s="433" t="s">
        <v>20881</v>
      </c>
    </row>
    <row r="565" spans="1:18">
      <c r="A565" s="422">
        <v>4149</v>
      </c>
      <c r="B565" s="423"/>
      <c r="C565" s="423"/>
      <c r="D565" s="424" t="s">
        <v>1716</v>
      </c>
      <c r="E565" s="424" t="s">
        <v>21383</v>
      </c>
      <c r="F565" s="425">
        <v>4149</v>
      </c>
      <c r="G565" s="426" t="s">
        <v>6302</v>
      </c>
      <c r="H565" s="423">
        <v>41142</v>
      </c>
      <c r="I565" s="425" t="s">
        <v>21211</v>
      </c>
      <c r="J565" s="423">
        <v>41163</v>
      </c>
      <c r="K565" s="427" t="s">
        <v>20880</v>
      </c>
      <c r="L565" s="434">
        <v>697805557</v>
      </c>
      <c r="M565" s="435" t="s">
        <v>20880</v>
      </c>
      <c r="N565" s="423">
        <v>41191</v>
      </c>
      <c r="O565" s="423">
        <v>41200</v>
      </c>
      <c r="P565" s="423" t="s">
        <v>21212</v>
      </c>
      <c r="Q565" s="423">
        <v>41236</v>
      </c>
      <c r="R565" s="433" t="s">
        <v>20881</v>
      </c>
    </row>
    <row r="566" spans="1:18">
      <c r="A566" s="422">
        <v>4137</v>
      </c>
      <c r="B566" s="423"/>
      <c r="C566" s="423"/>
      <c r="D566" s="424" t="s">
        <v>1716</v>
      </c>
      <c r="E566" s="424" t="s">
        <v>21384</v>
      </c>
      <c r="F566" s="425" t="s">
        <v>16998</v>
      </c>
      <c r="G566" s="426" t="s">
        <v>6312</v>
      </c>
      <c r="H566" s="423">
        <v>41143</v>
      </c>
      <c r="I566" s="425" t="s">
        <v>21211</v>
      </c>
      <c r="J566" s="423">
        <v>41163</v>
      </c>
      <c r="K566" s="427" t="s">
        <v>20880</v>
      </c>
      <c r="L566" s="434">
        <v>697805590</v>
      </c>
      <c r="M566" s="435" t="s">
        <v>20880</v>
      </c>
      <c r="N566" s="423">
        <v>41191</v>
      </c>
      <c r="O566" s="423">
        <v>41200</v>
      </c>
      <c r="P566" s="423" t="s">
        <v>21212</v>
      </c>
      <c r="Q566" s="423">
        <v>41236</v>
      </c>
      <c r="R566" s="433" t="s">
        <v>20881</v>
      </c>
    </row>
    <row r="567" spans="1:18">
      <c r="A567" s="422">
        <v>4138</v>
      </c>
      <c r="B567" s="423"/>
      <c r="C567" s="423"/>
      <c r="D567" s="424" t="s">
        <v>1716</v>
      </c>
      <c r="E567" s="424" t="s">
        <v>21385</v>
      </c>
      <c r="F567" s="425">
        <v>4138</v>
      </c>
      <c r="G567" s="426" t="s">
        <v>6539</v>
      </c>
      <c r="H567" s="423">
        <v>41144</v>
      </c>
      <c r="I567" s="425" t="s">
        <v>21211</v>
      </c>
      <c r="J567" s="423">
        <v>41163</v>
      </c>
      <c r="K567" s="427" t="s">
        <v>20880</v>
      </c>
      <c r="L567" s="434">
        <v>697805646</v>
      </c>
      <c r="M567" s="435" t="s">
        <v>20880</v>
      </c>
      <c r="N567" s="423">
        <v>41191</v>
      </c>
      <c r="O567" s="423">
        <v>41200</v>
      </c>
      <c r="P567" s="423" t="s">
        <v>21212</v>
      </c>
      <c r="Q567" s="423">
        <v>41236</v>
      </c>
      <c r="R567" s="433" t="s">
        <v>20881</v>
      </c>
    </row>
    <row r="568" spans="1:18">
      <c r="A568" s="422">
        <v>2991</v>
      </c>
      <c r="B568" s="423"/>
      <c r="C568" s="423"/>
      <c r="D568" s="424" t="s">
        <v>733</v>
      </c>
      <c r="E568" s="424" t="s">
        <v>21386</v>
      </c>
      <c r="F568" s="425" t="s">
        <v>16999</v>
      </c>
      <c r="G568" s="426" t="s">
        <v>6244</v>
      </c>
      <c r="H568" s="423">
        <v>41137</v>
      </c>
      <c r="I568" s="425" t="s">
        <v>21211</v>
      </c>
      <c r="J568" s="423">
        <v>41163</v>
      </c>
      <c r="K568" s="427" t="s">
        <v>20880</v>
      </c>
      <c r="L568" s="434">
        <v>697805280</v>
      </c>
      <c r="M568" s="435" t="s">
        <v>20880</v>
      </c>
      <c r="N568" s="423">
        <v>41191</v>
      </c>
      <c r="O568" s="423">
        <v>41200</v>
      </c>
      <c r="P568" s="423" t="s">
        <v>21212</v>
      </c>
      <c r="Q568" s="423">
        <v>41236</v>
      </c>
      <c r="R568" s="433" t="s">
        <v>20881</v>
      </c>
    </row>
    <row r="569" spans="1:18">
      <c r="A569" s="422">
        <v>3137</v>
      </c>
      <c r="B569" s="423"/>
      <c r="C569" s="423"/>
      <c r="D569" s="424" t="s">
        <v>1116</v>
      </c>
      <c r="E569" s="424" t="s">
        <v>21387</v>
      </c>
      <c r="F569" s="425" t="s">
        <v>17000</v>
      </c>
      <c r="G569" s="426" t="s">
        <v>5955</v>
      </c>
      <c r="H569" s="423">
        <v>41135</v>
      </c>
      <c r="I569" s="425" t="s">
        <v>21211</v>
      </c>
      <c r="J569" s="423">
        <v>41163</v>
      </c>
      <c r="K569" s="427" t="s">
        <v>20880</v>
      </c>
      <c r="L569" s="434">
        <v>697805085</v>
      </c>
      <c r="M569" s="435" t="s">
        <v>20880</v>
      </c>
      <c r="N569" s="423">
        <v>41191</v>
      </c>
      <c r="O569" s="423">
        <v>41200</v>
      </c>
      <c r="P569" s="423" t="s">
        <v>21212</v>
      </c>
      <c r="Q569" s="423">
        <v>41236</v>
      </c>
      <c r="R569" s="433" t="s">
        <v>20881</v>
      </c>
    </row>
    <row r="570" spans="1:18">
      <c r="A570" s="422">
        <v>3657</v>
      </c>
      <c r="B570" s="423"/>
      <c r="C570" s="423"/>
      <c r="D570" s="424" t="s">
        <v>4005</v>
      </c>
      <c r="E570" s="424" t="s">
        <v>21388</v>
      </c>
      <c r="F570" s="425">
        <v>3657</v>
      </c>
      <c r="G570" s="426" t="s">
        <v>5550</v>
      </c>
      <c r="H570" s="423">
        <v>41121</v>
      </c>
      <c r="I570" s="425" t="s">
        <v>21211</v>
      </c>
      <c r="J570" s="423">
        <v>41163</v>
      </c>
      <c r="K570" s="427" t="s">
        <v>20880</v>
      </c>
      <c r="L570" s="434">
        <v>697707768</v>
      </c>
      <c r="M570" s="435" t="s">
        <v>20880</v>
      </c>
      <c r="N570" s="423">
        <v>41191</v>
      </c>
      <c r="O570" s="423">
        <v>41200</v>
      </c>
      <c r="P570" s="423" t="s">
        <v>21212</v>
      </c>
      <c r="Q570" s="423">
        <v>41236</v>
      </c>
      <c r="R570" s="433" t="s">
        <v>20881</v>
      </c>
    </row>
    <row r="571" spans="1:18">
      <c r="A571" s="422">
        <v>3094</v>
      </c>
      <c r="B571" s="423"/>
      <c r="C571" s="423"/>
      <c r="D571" s="424" t="s">
        <v>1089</v>
      </c>
      <c r="E571" s="424" t="s">
        <v>21389</v>
      </c>
      <c r="F571" s="425" t="s">
        <v>17001</v>
      </c>
      <c r="G571" s="426" t="s">
        <v>5646</v>
      </c>
      <c r="H571" s="423">
        <v>41122</v>
      </c>
      <c r="I571" s="425" t="s">
        <v>21211</v>
      </c>
      <c r="J571" s="423">
        <v>41163</v>
      </c>
      <c r="K571" s="427" t="s">
        <v>20880</v>
      </c>
      <c r="L571" s="434">
        <v>697709264</v>
      </c>
      <c r="M571" s="435" t="s">
        <v>20880</v>
      </c>
      <c r="N571" s="423">
        <v>41191</v>
      </c>
      <c r="O571" s="423">
        <v>41200</v>
      </c>
      <c r="P571" s="423" t="s">
        <v>21212</v>
      </c>
      <c r="Q571" s="423">
        <v>41236</v>
      </c>
      <c r="R571" s="433" t="s">
        <v>20881</v>
      </c>
    </row>
    <row r="572" spans="1:18">
      <c r="A572" s="422">
        <v>3687</v>
      </c>
      <c r="B572" s="423"/>
      <c r="C572" s="423"/>
      <c r="D572" s="424" t="s">
        <v>171</v>
      </c>
      <c r="E572" s="424" t="s">
        <v>21390</v>
      </c>
      <c r="F572" s="425">
        <v>3687</v>
      </c>
      <c r="G572" s="426" t="s">
        <v>5544</v>
      </c>
      <c r="H572" s="423">
        <v>41122</v>
      </c>
      <c r="I572" s="425" t="s">
        <v>21211</v>
      </c>
      <c r="J572" s="423">
        <v>41163</v>
      </c>
      <c r="K572" s="427" t="s">
        <v>20880</v>
      </c>
      <c r="L572" s="434">
        <v>697707822</v>
      </c>
      <c r="M572" s="435" t="s">
        <v>20880</v>
      </c>
      <c r="N572" s="423">
        <v>41191</v>
      </c>
      <c r="O572" s="423">
        <v>41200</v>
      </c>
      <c r="P572" s="423" t="s">
        <v>21212</v>
      </c>
      <c r="Q572" s="423">
        <v>41236</v>
      </c>
      <c r="R572" s="433" t="s">
        <v>20881</v>
      </c>
    </row>
    <row r="573" spans="1:18">
      <c r="A573" s="422">
        <v>3679</v>
      </c>
      <c r="B573" s="423"/>
      <c r="C573" s="423"/>
      <c r="D573" s="424" t="s">
        <v>171</v>
      </c>
      <c r="E573" s="424" t="s">
        <v>21391</v>
      </c>
      <c r="F573" s="425">
        <v>3679</v>
      </c>
      <c r="G573" s="426" t="s">
        <v>5677</v>
      </c>
      <c r="H573" s="423">
        <v>41124</v>
      </c>
      <c r="I573" s="425" t="s">
        <v>21211</v>
      </c>
      <c r="J573" s="423">
        <v>41163</v>
      </c>
      <c r="K573" s="427" t="s">
        <v>20880</v>
      </c>
      <c r="L573" s="434">
        <v>697708276</v>
      </c>
      <c r="M573" s="435" t="s">
        <v>20880</v>
      </c>
      <c r="N573" s="423">
        <v>41191</v>
      </c>
      <c r="O573" s="423">
        <v>41200</v>
      </c>
      <c r="P573" s="423" t="s">
        <v>21212</v>
      </c>
      <c r="Q573" s="423">
        <v>41236</v>
      </c>
      <c r="R573" s="433" t="s">
        <v>20881</v>
      </c>
    </row>
    <row r="574" spans="1:18">
      <c r="A574" s="422">
        <v>3712</v>
      </c>
      <c r="B574" s="423"/>
      <c r="C574" s="423"/>
      <c r="D574" s="424" t="s">
        <v>171</v>
      </c>
      <c r="E574" s="424" t="s">
        <v>21392</v>
      </c>
      <c r="F574" s="425">
        <v>3712</v>
      </c>
      <c r="G574" s="426" t="s">
        <v>5684</v>
      </c>
      <c r="H574" s="423">
        <v>41127</v>
      </c>
      <c r="I574" s="425" t="s">
        <v>21211</v>
      </c>
      <c r="J574" s="423">
        <v>41163</v>
      </c>
      <c r="K574" s="427" t="s">
        <v>20880</v>
      </c>
      <c r="L574" s="434">
        <v>1000060001</v>
      </c>
      <c r="M574" s="435" t="s">
        <v>20880</v>
      </c>
      <c r="N574" s="423">
        <v>41191</v>
      </c>
      <c r="O574" s="423">
        <v>41200</v>
      </c>
      <c r="P574" s="423" t="s">
        <v>21212</v>
      </c>
      <c r="Q574" s="423">
        <v>41236</v>
      </c>
      <c r="R574" s="433" t="s">
        <v>20881</v>
      </c>
    </row>
    <row r="575" spans="1:18">
      <c r="A575" s="422">
        <v>3685</v>
      </c>
      <c r="B575" s="423"/>
      <c r="C575" s="423"/>
      <c r="D575" s="424" t="s">
        <v>171</v>
      </c>
      <c r="E575" s="424" t="s">
        <v>21393</v>
      </c>
      <c r="F575" s="425">
        <v>3685</v>
      </c>
      <c r="G575" s="426" t="s">
        <v>5980</v>
      </c>
      <c r="H575" s="423">
        <v>41131</v>
      </c>
      <c r="I575" s="425" t="s">
        <v>21211</v>
      </c>
      <c r="J575" s="423">
        <v>41163</v>
      </c>
      <c r="K575" s="427" t="s">
        <v>20880</v>
      </c>
      <c r="L575" s="434">
        <v>697708942</v>
      </c>
      <c r="M575" s="435" t="s">
        <v>20880</v>
      </c>
      <c r="N575" s="423">
        <v>41191</v>
      </c>
      <c r="O575" s="423">
        <v>41200</v>
      </c>
      <c r="P575" s="423" t="s">
        <v>21212</v>
      </c>
      <c r="Q575" s="423">
        <v>41236</v>
      </c>
      <c r="R575" s="433" t="s">
        <v>20881</v>
      </c>
    </row>
    <row r="576" spans="1:18">
      <c r="A576" s="422">
        <v>3691</v>
      </c>
      <c r="B576" s="423"/>
      <c r="C576" s="423"/>
      <c r="D576" s="424" t="s">
        <v>171</v>
      </c>
      <c r="E576" s="424" t="s">
        <v>21394</v>
      </c>
      <c r="F576" s="425" t="s">
        <v>17002</v>
      </c>
      <c r="G576" s="426" t="s">
        <v>5978</v>
      </c>
      <c r="H576" s="423">
        <v>41135</v>
      </c>
      <c r="I576" s="425" t="s">
        <v>21211</v>
      </c>
      <c r="J576" s="423">
        <v>41163</v>
      </c>
      <c r="K576" s="427" t="s">
        <v>20880</v>
      </c>
      <c r="L576" s="434">
        <v>697806073</v>
      </c>
      <c r="M576" s="435" t="s">
        <v>20880</v>
      </c>
      <c r="N576" s="423">
        <v>41191</v>
      </c>
      <c r="O576" s="423">
        <v>41200</v>
      </c>
      <c r="P576" s="423" t="s">
        <v>21212</v>
      </c>
      <c r="Q576" s="423">
        <v>41236</v>
      </c>
      <c r="R576" s="433" t="s">
        <v>20881</v>
      </c>
    </row>
    <row r="577" spans="1:18">
      <c r="A577" s="422">
        <v>3689</v>
      </c>
      <c r="B577" s="423"/>
      <c r="C577" s="423"/>
      <c r="D577" s="424" t="s">
        <v>171</v>
      </c>
      <c r="E577" s="424" t="s">
        <v>21395</v>
      </c>
      <c r="F577" s="425">
        <v>3689</v>
      </c>
      <c r="G577" s="426" t="s">
        <v>4940</v>
      </c>
      <c r="H577" s="423">
        <v>41137</v>
      </c>
      <c r="I577" s="425" t="s">
        <v>21211</v>
      </c>
      <c r="J577" s="423">
        <v>41163</v>
      </c>
      <c r="K577" s="427" t="s">
        <v>20880</v>
      </c>
      <c r="L577" s="434">
        <v>697806120</v>
      </c>
      <c r="M577" s="435" t="s">
        <v>20880</v>
      </c>
      <c r="N577" s="423">
        <v>41191</v>
      </c>
      <c r="O577" s="423">
        <v>41200</v>
      </c>
      <c r="P577" s="423" t="s">
        <v>21212</v>
      </c>
      <c r="Q577" s="423">
        <v>41236</v>
      </c>
      <c r="R577" s="433" t="s">
        <v>20881</v>
      </c>
    </row>
    <row r="578" spans="1:18">
      <c r="A578" s="422">
        <v>3680</v>
      </c>
      <c r="B578" s="423"/>
      <c r="C578" s="423"/>
      <c r="D578" s="424" t="s">
        <v>171</v>
      </c>
      <c r="E578" s="424" t="s">
        <v>21396</v>
      </c>
      <c r="F578" s="425">
        <v>3680</v>
      </c>
      <c r="G578" s="426" t="s">
        <v>5680</v>
      </c>
      <c r="H578" s="423">
        <v>41137</v>
      </c>
      <c r="I578" s="425" t="s">
        <v>21211</v>
      </c>
      <c r="J578" s="423">
        <v>41163</v>
      </c>
      <c r="K578" s="427" t="s">
        <v>20880</v>
      </c>
      <c r="L578" s="434">
        <v>697806090</v>
      </c>
      <c r="M578" s="435" t="s">
        <v>20880</v>
      </c>
      <c r="N578" s="423">
        <v>41191</v>
      </c>
      <c r="O578" s="423">
        <v>41200</v>
      </c>
      <c r="P578" s="423" t="s">
        <v>21212</v>
      </c>
      <c r="Q578" s="423">
        <v>41236</v>
      </c>
      <c r="R578" s="433" t="s">
        <v>20881</v>
      </c>
    </row>
    <row r="579" spans="1:18">
      <c r="A579" s="422">
        <v>3688</v>
      </c>
      <c r="B579" s="423"/>
      <c r="C579" s="423"/>
      <c r="D579" s="424" t="s">
        <v>171</v>
      </c>
      <c r="E579" s="424" t="s">
        <v>21397</v>
      </c>
      <c r="F579" s="425">
        <v>3688</v>
      </c>
      <c r="G579" s="426" t="s">
        <v>4943</v>
      </c>
      <c r="H579" s="423">
        <v>41138</v>
      </c>
      <c r="I579" s="425" t="s">
        <v>21211</v>
      </c>
      <c r="J579" s="423">
        <v>41163</v>
      </c>
      <c r="K579" s="427" t="s">
        <v>20880</v>
      </c>
      <c r="L579" s="434">
        <v>697806138</v>
      </c>
      <c r="M579" s="435" t="s">
        <v>20880</v>
      </c>
      <c r="N579" s="423">
        <v>41191</v>
      </c>
      <c r="O579" s="423">
        <v>41200</v>
      </c>
      <c r="P579" s="423" t="s">
        <v>21212</v>
      </c>
      <c r="Q579" s="423">
        <v>41236</v>
      </c>
      <c r="R579" s="433" t="s">
        <v>20881</v>
      </c>
    </row>
    <row r="580" spans="1:18">
      <c r="A580" s="422">
        <v>3096</v>
      </c>
      <c r="B580" s="423"/>
      <c r="C580" s="423"/>
      <c r="D580" s="424" t="s">
        <v>1077</v>
      </c>
      <c r="E580" s="424" t="s">
        <v>21398</v>
      </c>
      <c r="F580" s="425" t="s">
        <v>17003</v>
      </c>
      <c r="G580" s="426" t="s">
        <v>5352</v>
      </c>
      <c r="H580" s="423">
        <v>41121</v>
      </c>
      <c r="I580" s="425" t="s">
        <v>21211</v>
      </c>
      <c r="J580" s="423">
        <v>41163</v>
      </c>
      <c r="K580" s="427" t="s">
        <v>20880</v>
      </c>
      <c r="L580" s="434">
        <v>697707741</v>
      </c>
      <c r="M580" s="435" t="s">
        <v>20880</v>
      </c>
      <c r="N580" s="423">
        <v>41191</v>
      </c>
      <c r="O580" s="423">
        <v>41200</v>
      </c>
      <c r="P580" s="423" t="s">
        <v>21212</v>
      </c>
      <c r="Q580" s="423">
        <v>41236</v>
      </c>
      <c r="R580" s="433" t="s">
        <v>20881</v>
      </c>
    </row>
    <row r="581" spans="1:18">
      <c r="A581" s="422">
        <v>3008</v>
      </c>
      <c r="B581" s="423"/>
      <c r="C581" s="423"/>
      <c r="D581" s="424" t="s">
        <v>711</v>
      </c>
      <c r="E581" s="424" t="s">
        <v>21399</v>
      </c>
      <c r="F581" s="425" t="s">
        <v>17004</v>
      </c>
      <c r="G581" s="426" t="s">
        <v>5952</v>
      </c>
      <c r="H581" s="423">
        <v>41135</v>
      </c>
      <c r="I581" s="425" t="s">
        <v>21211</v>
      </c>
      <c r="J581" s="423">
        <v>41163</v>
      </c>
      <c r="K581" s="427" t="s">
        <v>20880</v>
      </c>
      <c r="L581" s="434">
        <v>697805093</v>
      </c>
      <c r="M581" s="435" t="s">
        <v>20880</v>
      </c>
      <c r="N581" s="423">
        <v>41191</v>
      </c>
      <c r="O581" s="423">
        <v>41200</v>
      </c>
      <c r="P581" s="423" t="s">
        <v>21212</v>
      </c>
      <c r="Q581" s="423">
        <v>41236</v>
      </c>
      <c r="R581" s="433" t="s">
        <v>20881</v>
      </c>
    </row>
    <row r="582" spans="1:18">
      <c r="A582" s="422">
        <v>3097</v>
      </c>
      <c r="B582" s="423"/>
      <c r="C582" s="423"/>
      <c r="D582" s="424" t="s">
        <v>1084</v>
      </c>
      <c r="E582" s="424" t="s">
        <v>21400</v>
      </c>
      <c r="F582" s="425" t="s">
        <v>17005</v>
      </c>
      <c r="G582" s="426" t="s">
        <v>5648</v>
      </c>
      <c r="H582" s="423">
        <v>41128</v>
      </c>
      <c r="I582" s="425" t="s">
        <v>21211</v>
      </c>
      <c r="J582" s="423">
        <v>41163</v>
      </c>
      <c r="K582" s="427" t="s">
        <v>20880</v>
      </c>
      <c r="L582" s="434">
        <v>697708616</v>
      </c>
      <c r="M582" s="435" t="s">
        <v>20880</v>
      </c>
      <c r="N582" s="423">
        <v>41191</v>
      </c>
      <c r="O582" s="423">
        <v>41200</v>
      </c>
      <c r="P582" s="423" t="s">
        <v>21212</v>
      </c>
      <c r="Q582" s="423">
        <v>41236</v>
      </c>
      <c r="R582" s="433" t="s">
        <v>20881</v>
      </c>
    </row>
    <row r="583" spans="1:18">
      <c r="A583" s="422">
        <v>3002</v>
      </c>
      <c r="B583" s="423"/>
      <c r="C583" s="423"/>
      <c r="D583" s="424" t="s">
        <v>803</v>
      </c>
      <c r="E583" s="424" t="s">
        <v>21401</v>
      </c>
      <c r="F583" s="425" t="s">
        <v>17006</v>
      </c>
      <c r="G583" s="426" t="s">
        <v>5644</v>
      </c>
      <c r="H583" s="423">
        <v>41122</v>
      </c>
      <c r="I583" s="425" t="s">
        <v>21211</v>
      </c>
      <c r="J583" s="423">
        <v>41163</v>
      </c>
      <c r="K583" s="427" t="s">
        <v>20880</v>
      </c>
      <c r="L583" s="434">
        <v>697707776</v>
      </c>
      <c r="M583" s="435" t="s">
        <v>20880</v>
      </c>
      <c r="N583" s="423">
        <v>41191</v>
      </c>
      <c r="O583" s="423">
        <v>41200</v>
      </c>
      <c r="P583" s="423" t="s">
        <v>21212</v>
      </c>
      <c r="Q583" s="423">
        <v>41236</v>
      </c>
      <c r="R583" s="433" t="s">
        <v>20881</v>
      </c>
    </row>
    <row r="584" spans="1:18">
      <c r="A584" s="422">
        <v>2999</v>
      </c>
      <c r="B584" s="423"/>
      <c r="C584" s="423"/>
      <c r="D584" s="424" t="s">
        <v>703</v>
      </c>
      <c r="E584" s="424" t="s">
        <v>21402</v>
      </c>
      <c r="F584" s="425" t="s">
        <v>17007</v>
      </c>
      <c r="G584" s="426" t="s">
        <v>5527</v>
      </c>
      <c r="H584" s="423">
        <v>41124</v>
      </c>
      <c r="I584" s="425" t="s">
        <v>21211</v>
      </c>
      <c r="J584" s="423">
        <v>41163</v>
      </c>
      <c r="K584" s="427" t="s">
        <v>20880</v>
      </c>
      <c r="L584" s="434">
        <v>697708187</v>
      </c>
      <c r="M584" s="435" t="s">
        <v>20880</v>
      </c>
      <c r="N584" s="423">
        <v>41191</v>
      </c>
      <c r="O584" s="423">
        <v>41200</v>
      </c>
      <c r="P584" s="423" t="s">
        <v>21212</v>
      </c>
      <c r="Q584" s="423">
        <v>41236</v>
      </c>
      <c r="R584" s="433" t="s">
        <v>20881</v>
      </c>
    </row>
    <row r="585" spans="1:18">
      <c r="A585" s="422">
        <v>3100</v>
      </c>
      <c r="B585" s="423"/>
      <c r="C585" s="423"/>
      <c r="D585" s="424" t="s">
        <v>1073</v>
      </c>
      <c r="E585" s="424" t="s">
        <v>21403</v>
      </c>
      <c r="F585" s="425" t="s">
        <v>17008</v>
      </c>
      <c r="G585" s="426" t="s">
        <v>5138</v>
      </c>
      <c r="H585" s="423">
        <v>41141</v>
      </c>
      <c r="I585" s="425" t="s">
        <v>21211</v>
      </c>
      <c r="J585" s="423">
        <v>41163</v>
      </c>
      <c r="K585" s="427" t="s">
        <v>20880</v>
      </c>
      <c r="L585" s="434">
        <v>697805514</v>
      </c>
      <c r="M585" s="435" t="s">
        <v>20880</v>
      </c>
      <c r="N585" s="423">
        <v>41191</v>
      </c>
      <c r="O585" s="423">
        <v>41200</v>
      </c>
      <c r="P585" s="423" t="s">
        <v>21212</v>
      </c>
      <c r="Q585" s="423">
        <v>41236</v>
      </c>
      <c r="R585" s="433" t="s">
        <v>20881</v>
      </c>
    </row>
    <row r="586" spans="1:18">
      <c r="A586" s="422">
        <v>4090</v>
      </c>
      <c r="B586" s="423"/>
      <c r="C586" s="423"/>
      <c r="D586" s="424" t="s">
        <v>1896</v>
      </c>
      <c r="E586" s="424" t="s">
        <v>21404</v>
      </c>
      <c r="F586" s="425" t="s">
        <v>21405</v>
      </c>
      <c r="G586" s="426" t="s">
        <v>6536</v>
      </c>
      <c r="H586" s="423">
        <v>41151</v>
      </c>
      <c r="I586" s="425" t="s">
        <v>21211</v>
      </c>
      <c r="J586" s="423">
        <v>41163</v>
      </c>
      <c r="K586" s="427" t="s">
        <v>20880</v>
      </c>
      <c r="L586" s="434">
        <v>697806022</v>
      </c>
      <c r="M586" s="435" t="s">
        <v>20880</v>
      </c>
      <c r="N586" s="423">
        <v>41191</v>
      </c>
      <c r="O586" s="423">
        <v>41200</v>
      </c>
      <c r="P586" s="423" t="s">
        <v>21212</v>
      </c>
      <c r="Q586" s="423">
        <v>41236</v>
      </c>
      <c r="R586" s="433" t="s">
        <v>20881</v>
      </c>
    </row>
    <row r="587" spans="1:18">
      <c r="A587" s="422">
        <v>3862</v>
      </c>
      <c r="B587" s="423"/>
      <c r="C587" s="423"/>
      <c r="D587" s="424" t="s">
        <v>1855</v>
      </c>
      <c r="E587" s="424" t="s">
        <v>21406</v>
      </c>
      <c r="F587" s="425">
        <v>3862</v>
      </c>
      <c r="G587" s="426" t="s">
        <v>7823</v>
      </c>
      <c r="H587" s="423">
        <v>41178</v>
      </c>
      <c r="I587" s="425" t="s">
        <v>21407</v>
      </c>
      <c r="J587" s="423">
        <v>41185</v>
      </c>
      <c r="K587" s="427" t="s">
        <v>20880</v>
      </c>
      <c r="L587" s="434">
        <v>698016696</v>
      </c>
      <c r="M587" s="435" t="s">
        <v>20880</v>
      </c>
      <c r="N587" s="423">
        <v>41207</v>
      </c>
      <c r="O587" s="423">
        <v>41214</v>
      </c>
      <c r="P587" s="423" t="s">
        <v>21408</v>
      </c>
      <c r="Q587" s="423">
        <v>41255</v>
      </c>
      <c r="R587" s="433" t="s">
        <v>20881</v>
      </c>
    </row>
    <row r="588" spans="1:18">
      <c r="A588" s="422">
        <v>3033</v>
      </c>
      <c r="B588" s="423"/>
      <c r="C588" s="423"/>
      <c r="D588" s="424" t="s">
        <v>723</v>
      </c>
      <c r="E588" s="424" t="s">
        <v>21409</v>
      </c>
      <c r="F588" s="425" t="s">
        <v>17009</v>
      </c>
      <c r="G588" s="426" t="s">
        <v>7180</v>
      </c>
      <c r="H588" s="423">
        <v>41165</v>
      </c>
      <c r="I588" s="425" t="s">
        <v>21407</v>
      </c>
      <c r="J588" s="423">
        <v>41185</v>
      </c>
      <c r="K588" s="427" t="s">
        <v>20880</v>
      </c>
      <c r="L588" s="434">
        <v>698016718</v>
      </c>
      <c r="M588" s="435" t="s">
        <v>20880</v>
      </c>
      <c r="N588" s="423">
        <v>41207</v>
      </c>
      <c r="O588" s="423">
        <v>41214</v>
      </c>
      <c r="P588" s="423" t="s">
        <v>21408</v>
      </c>
      <c r="Q588" s="423">
        <v>41255</v>
      </c>
      <c r="R588" s="433" t="s">
        <v>20881</v>
      </c>
    </row>
    <row r="589" spans="1:18">
      <c r="A589" s="422">
        <v>3185</v>
      </c>
      <c r="B589" s="423"/>
      <c r="C589" s="423"/>
      <c r="D589" s="424" t="s">
        <v>2046</v>
      </c>
      <c r="E589" s="424" t="s">
        <v>21410</v>
      </c>
      <c r="F589" s="425" t="s">
        <v>17010</v>
      </c>
      <c r="G589" s="426" t="s">
        <v>7382</v>
      </c>
      <c r="H589" s="423">
        <v>41169</v>
      </c>
      <c r="I589" s="425" t="s">
        <v>21407</v>
      </c>
      <c r="J589" s="423">
        <v>41185</v>
      </c>
      <c r="K589" s="427" t="s">
        <v>20880</v>
      </c>
      <c r="L589" s="434">
        <v>698032977</v>
      </c>
      <c r="M589" s="435" t="s">
        <v>20880</v>
      </c>
      <c r="N589" s="423">
        <v>41207</v>
      </c>
      <c r="O589" s="423">
        <v>41214</v>
      </c>
      <c r="P589" s="423" t="s">
        <v>21408</v>
      </c>
      <c r="Q589" s="423">
        <v>41255</v>
      </c>
      <c r="R589" s="433" t="s">
        <v>20881</v>
      </c>
    </row>
    <row r="590" spans="1:18">
      <c r="A590" s="422">
        <v>3103</v>
      </c>
      <c r="B590" s="423"/>
      <c r="C590" s="423"/>
      <c r="D590" s="424" t="s">
        <v>1067</v>
      </c>
      <c r="E590" s="424" t="s">
        <v>21411</v>
      </c>
      <c r="F590" s="425" t="s">
        <v>17011</v>
      </c>
      <c r="G590" s="426" t="s">
        <v>6834</v>
      </c>
      <c r="H590" s="423">
        <v>41157</v>
      </c>
      <c r="I590" s="425" t="s">
        <v>21407</v>
      </c>
      <c r="J590" s="423">
        <v>41185</v>
      </c>
      <c r="K590" s="427" t="s">
        <v>20880</v>
      </c>
      <c r="L590" s="434">
        <v>698016785</v>
      </c>
      <c r="M590" s="435" t="s">
        <v>20880</v>
      </c>
      <c r="N590" s="423">
        <v>41207</v>
      </c>
      <c r="O590" s="423">
        <v>41214</v>
      </c>
      <c r="P590" s="423" t="s">
        <v>21408</v>
      </c>
      <c r="Q590" s="423">
        <v>41255</v>
      </c>
      <c r="R590" s="433" t="s">
        <v>20881</v>
      </c>
    </row>
    <row r="591" spans="1:18">
      <c r="A591" s="422">
        <v>3670</v>
      </c>
      <c r="B591" s="423"/>
      <c r="C591" s="423"/>
      <c r="D591" s="424" t="s">
        <v>1857</v>
      </c>
      <c r="E591" s="424" t="s">
        <v>21412</v>
      </c>
      <c r="F591" s="425">
        <v>3670</v>
      </c>
      <c r="G591" s="426" t="s">
        <v>7518</v>
      </c>
      <c r="H591" s="423">
        <v>41172</v>
      </c>
      <c r="I591" s="425" t="s">
        <v>21407</v>
      </c>
      <c r="J591" s="423">
        <v>41185</v>
      </c>
      <c r="K591" s="427" t="s">
        <v>20880</v>
      </c>
      <c r="L591" s="434">
        <v>698060385</v>
      </c>
      <c r="M591" s="435" t="s">
        <v>20880</v>
      </c>
      <c r="N591" s="423">
        <v>41207</v>
      </c>
      <c r="O591" s="423">
        <v>41214</v>
      </c>
      <c r="P591" s="423" t="s">
        <v>21408</v>
      </c>
      <c r="Q591" s="423">
        <v>41255</v>
      </c>
      <c r="R591" s="433" t="s">
        <v>20881</v>
      </c>
    </row>
    <row r="592" spans="1:18">
      <c r="A592" s="422">
        <v>3742</v>
      </c>
      <c r="B592" s="423"/>
      <c r="C592" s="423"/>
      <c r="D592" s="424" t="s">
        <v>2111</v>
      </c>
      <c r="E592" s="424" t="s">
        <v>21413</v>
      </c>
      <c r="F592" s="425">
        <v>3742</v>
      </c>
      <c r="G592" s="426" t="s">
        <v>6840</v>
      </c>
      <c r="H592" s="423">
        <v>41162</v>
      </c>
      <c r="I592" s="425" t="s">
        <v>21407</v>
      </c>
      <c r="J592" s="423">
        <v>41185</v>
      </c>
      <c r="K592" s="427" t="s">
        <v>20880</v>
      </c>
      <c r="L592" s="434">
        <v>698021932</v>
      </c>
      <c r="M592" s="435" t="s">
        <v>20880</v>
      </c>
      <c r="N592" s="423">
        <v>41207</v>
      </c>
      <c r="O592" s="423">
        <v>41214</v>
      </c>
      <c r="P592" s="423" t="s">
        <v>21408</v>
      </c>
      <c r="Q592" s="423">
        <v>41255</v>
      </c>
      <c r="R592" s="433" t="s">
        <v>20881</v>
      </c>
    </row>
    <row r="593" spans="1:18">
      <c r="A593" s="422">
        <v>3739</v>
      </c>
      <c r="B593" s="423"/>
      <c r="C593" s="423"/>
      <c r="D593" s="424" t="s">
        <v>2111</v>
      </c>
      <c r="E593" s="424" t="s">
        <v>21414</v>
      </c>
      <c r="F593" s="425">
        <v>3739</v>
      </c>
      <c r="G593" s="426" t="s">
        <v>7189</v>
      </c>
      <c r="H593" s="423">
        <v>41165</v>
      </c>
      <c r="I593" s="425" t="s">
        <v>21407</v>
      </c>
      <c r="J593" s="423">
        <v>41185</v>
      </c>
      <c r="K593" s="427" t="s">
        <v>20880</v>
      </c>
      <c r="L593" s="434">
        <v>698021940</v>
      </c>
      <c r="M593" s="435" t="s">
        <v>20880</v>
      </c>
      <c r="N593" s="423">
        <v>41207</v>
      </c>
      <c r="O593" s="423">
        <v>41214</v>
      </c>
      <c r="P593" s="423" t="s">
        <v>21408</v>
      </c>
      <c r="Q593" s="423">
        <v>41255</v>
      </c>
      <c r="R593" s="433" t="s">
        <v>20881</v>
      </c>
    </row>
    <row r="594" spans="1:18">
      <c r="A594" s="422">
        <v>3736</v>
      </c>
      <c r="B594" s="423"/>
      <c r="C594" s="423"/>
      <c r="D594" s="424" t="s">
        <v>2111</v>
      </c>
      <c r="E594" s="424" t="s">
        <v>21415</v>
      </c>
      <c r="F594" s="425">
        <v>3736</v>
      </c>
      <c r="G594" s="426" t="s">
        <v>7191</v>
      </c>
      <c r="H594" s="423">
        <v>41164</v>
      </c>
      <c r="I594" s="425" t="s">
        <v>21407</v>
      </c>
      <c r="J594" s="423">
        <v>41185</v>
      </c>
      <c r="K594" s="427" t="s">
        <v>20880</v>
      </c>
      <c r="L594" s="434">
        <v>698021959</v>
      </c>
      <c r="M594" s="435" t="s">
        <v>20880</v>
      </c>
      <c r="N594" s="423">
        <v>41207</v>
      </c>
      <c r="O594" s="423">
        <v>41214</v>
      </c>
      <c r="P594" s="423" t="s">
        <v>21408</v>
      </c>
      <c r="Q594" s="423">
        <v>41255</v>
      </c>
      <c r="R594" s="433" t="s">
        <v>20881</v>
      </c>
    </row>
    <row r="595" spans="1:18">
      <c r="A595" s="422">
        <v>3042</v>
      </c>
      <c r="B595" s="423"/>
      <c r="C595" s="423"/>
      <c r="D595" s="424" t="s">
        <v>966</v>
      </c>
      <c r="E595" s="424" t="s">
        <v>21416</v>
      </c>
      <c r="F595" s="425" t="s">
        <v>17012</v>
      </c>
      <c r="G595" s="426" t="s">
        <v>6485</v>
      </c>
      <c r="H595" s="423">
        <v>41172</v>
      </c>
      <c r="I595" s="425" t="s">
        <v>21407</v>
      </c>
      <c r="J595" s="423">
        <v>41185</v>
      </c>
      <c r="K595" s="427" t="s">
        <v>20880</v>
      </c>
      <c r="L595" s="434">
        <v>698021967</v>
      </c>
      <c r="M595" s="435" t="s">
        <v>20880</v>
      </c>
      <c r="N595" s="423">
        <v>41207</v>
      </c>
      <c r="O595" s="423">
        <v>41214</v>
      </c>
      <c r="P595" s="423" t="s">
        <v>21408</v>
      </c>
      <c r="Q595" s="423">
        <v>41255</v>
      </c>
      <c r="R595" s="433" t="s">
        <v>20881</v>
      </c>
    </row>
    <row r="596" spans="1:18">
      <c r="A596" s="422">
        <v>3628</v>
      </c>
      <c r="B596" s="423"/>
      <c r="C596" s="423"/>
      <c r="D596" s="424" t="s">
        <v>3199</v>
      </c>
      <c r="E596" s="424" t="s">
        <v>3212</v>
      </c>
      <c r="F596" s="425">
        <v>3628</v>
      </c>
      <c r="G596" s="426" t="s">
        <v>7818</v>
      </c>
      <c r="H596" s="423">
        <v>41179</v>
      </c>
      <c r="I596" s="425" t="s">
        <v>21407</v>
      </c>
      <c r="J596" s="423">
        <v>41185</v>
      </c>
      <c r="K596" s="427" t="s">
        <v>20880</v>
      </c>
      <c r="L596" s="434">
        <v>698021975</v>
      </c>
      <c r="M596" s="435" t="s">
        <v>20880</v>
      </c>
      <c r="N596" s="423">
        <v>41207</v>
      </c>
      <c r="O596" s="423">
        <v>41214</v>
      </c>
      <c r="P596" s="423" t="s">
        <v>21408</v>
      </c>
      <c r="Q596" s="423">
        <v>41255</v>
      </c>
      <c r="R596" s="433" t="s">
        <v>20881</v>
      </c>
    </row>
    <row r="597" spans="1:18">
      <c r="A597" s="422">
        <v>3616</v>
      </c>
      <c r="B597" s="423"/>
      <c r="C597" s="423"/>
      <c r="D597" s="424" t="s">
        <v>3199</v>
      </c>
      <c r="E597" s="424" t="s">
        <v>21417</v>
      </c>
      <c r="F597" s="425">
        <v>3616</v>
      </c>
      <c r="G597" s="426" t="s">
        <v>7563</v>
      </c>
      <c r="H597" s="423">
        <v>41176</v>
      </c>
      <c r="I597" s="425" t="s">
        <v>21407</v>
      </c>
      <c r="J597" s="423">
        <v>41185</v>
      </c>
      <c r="K597" s="427" t="s">
        <v>20880</v>
      </c>
      <c r="L597" s="434">
        <v>698021991</v>
      </c>
      <c r="M597" s="435" t="s">
        <v>20880</v>
      </c>
      <c r="N597" s="423">
        <v>41207</v>
      </c>
      <c r="O597" s="423">
        <v>41214</v>
      </c>
      <c r="P597" s="423" t="s">
        <v>21408</v>
      </c>
      <c r="Q597" s="423">
        <v>41255</v>
      </c>
      <c r="R597" s="433" t="s">
        <v>20881</v>
      </c>
    </row>
    <row r="598" spans="1:18">
      <c r="A598" s="422">
        <v>3618</v>
      </c>
      <c r="B598" s="423"/>
      <c r="C598" s="423"/>
      <c r="D598" s="424" t="s">
        <v>3199</v>
      </c>
      <c r="E598" s="424" t="s">
        <v>21418</v>
      </c>
      <c r="F598" s="425">
        <v>3618</v>
      </c>
      <c r="G598" s="426" t="s">
        <v>7515</v>
      </c>
      <c r="H598" s="423">
        <v>41171</v>
      </c>
      <c r="I598" s="425" t="s">
        <v>21407</v>
      </c>
      <c r="J598" s="423">
        <v>41185</v>
      </c>
      <c r="K598" s="427" t="s">
        <v>20880</v>
      </c>
      <c r="L598" s="434">
        <v>698022009</v>
      </c>
      <c r="M598" s="435" t="s">
        <v>20880</v>
      </c>
      <c r="N598" s="423">
        <v>41207</v>
      </c>
      <c r="O598" s="423">
        <v>41214</v>
      </c>
      <c r="P598" s="423" t="s">
        <v>21408</v>
      </c>
      <c r="Q598" s="423">
        <v>41255</v>
      </c>
      <c r="R598" s="433" t="s">
        <v>20881</v>
      </c>
    </row>
    <row r="599" spans="1:18">
      <c r="A599" s="422">
        <v>4152</v>
      </c>
      <c r="B599" s="423"/>
      <c r="C599" s="423"/>
      <c r="D599" s="424" t="s">
        <v>6198</v>
      </c>
      <c r="E599" s="424" t="s">
        <v>21419</v>
      </c>
      <c r="F599" s="425">
        <v>4152</v>
      </c>
      <c r="G599" s="426" t="s">
        <v>7586</v>
      </c>
      <c r="H599" s="423">
        <v>41177</v>
      </c>
      <c r="I599" s="425" t="s">
        <v>21407</v>
      </c>
      <c r="J599" s="423">
        <v>41185</v>
      </c>
      <c r="K599" s="427" t="s">
        <v>20880</v>
      </c>
      <c r="L599" s="434">
        <v>698025350</v>
      </c>
      <c r="M599" s="435" t="s">
        <v>20880</v>
      </c>
      <c r="N599" s="423">
        <v>41207</v>
      </c>
      <c r="O599" s="423">
        <v>41214</v>
      </c>
      <c r="P599" s="423" t="s">
        <v>21408</v>
      </c>
      <c r="Q599" s="423">
        <v>41255</v>
      </c>
      <c r="R599" s="433" t="s">
        <v>20881</v>
      </c>
    </row>
    <row r="600" spans="1:18">
      <c r="A600" s="422">
        <v>4153</v>
      </c>
      <c r="B600" s="423"/>
      <c r="C600" s="423"/>
      <c r="D600" s="424" t="s">
        <v>5902</v>
      </c>
      <c r="E600" s="424" t="s">
        <v>21420</v>
      </c>
      <c r="F600" s="425">
        <v>4153</v>
      </c>
      <c r="G600" s="426" t="s">
        <v>7587</v>
      </c>
      <c r="H600" s="423">
        <v>41172</v>
      </c>
      <c r="I600" s="425" t="s">
        <v>21407</v>
      </c>
      <c r="J600" s="423">
        <v>41185</v>
      </c>
      <c r="K600" s="427" t="s">
        <v>20880</v>
      </c>
      <c r="L600" s="434">
        <v>698022025</v>
      </c>
      <c r="M600" s="435" t="s">
        <v>20880</v>
      </c>
      <c r="N600" s="423">
        <v>41207</v>
      </c>
      <c r="O600" s="423">
        <v>41214</v>
      </c>
      <c r="P600" s="423" t="s">
        <v>21408</v>
      </c>
      <c r="Q600" s="423">
        <v>41255</v>
      </c>
      <c r="R600" s="433" t="s">
        <v>20881</v>
      </c>
    </row>
    <row r="601" spans="1:18">
      <c r="A601" s="422">
        <v>4155</v>
      </c>
      <c r="B601" s="423"/>
      <c r="C601" s="423"/>
      <c r="D601" s="424" t="s">
        <v>5902</v>
      </c>
      <c r="E601" s="424" t="s">
        <v>21421</v>
      </c>
      <c r="F601" s="425">
        <v>4155</v>
      </c>
      <c r="G601" s="426" t="s">
        <v>7589</v>
      </c>
      <c r="H601" s="423">
        <v>41173</v>
      </c>
      <c r="I601" s="425" t="s">
        <v>21407</v>
      </c>
      <c r="J601" s="423">
        <v>41185</v>
      </c>
      <c r="K601" s="427" t="s">
        <v>20880</v>
      </c>
      <c r="L601" s="434">
        <v>698022033</v>
      </c>
      <c r="M601" s="435" t="s">
        <v>20880</v>
      </c>
      <c r="N601" s="423">
        <v>41207</v>
      </c>
      <c r="O601" s="423">
        <v>41214</v>
      </c>
      <c r="P601" s="423" t="s">
        <v>21408</v>
      </c>
      <c r="Q601" s="423">
        <v>41255</v>
      </c>
      <c r="R601" s="433" t="s">
        <v>20881</v>
      </c>
    </row>
    <row r="602" spans="1:18">
      <c r="A602" s="422">
        <v>3515</v>
      </c>
      <c r="B602" s="423"/>
      <c r="C602" s="423"/>
      <c r="D602" s="424" t="s">
        <v>2614</v>
      </c>
      <c r="E602" s="424" t="s">
        <v>2843</v>
      </c>
      <c r="F602" s="425">
        <v>3515</v>
      </c>
      <c r="G602" s="426" t="s">
        <v>6771</v>
      </c>
      <c r="H602" s="423">
        <v>41152</v>
      </c>
      <c r="I602" s="425" t="s">
        <v>21407</v>
      </c>
      <c r="J602" s="423">
        <v>41185</v>
      </c>
      <c r="K602" s="427" t="s">
        <v>20880</v>
      </c>
      <c r="L602" s="434">
        <v>698022041</v>
      </c>
      <c r="M602" s="435" t="s">
        <v>20880</v>
      </c>
      <c r="N602" s="423">
        <v>41207</v>
      </c>
      <c r="O602" s="423">
        <v>41214</v>
      </c>
      <c r="P602" s="423" t="s">
        <v>21408</v>
      </c>
      <c r="Q602" s="423">
        <v>41255</v>
      </c>
      <c r="R602" s="433" t="s">
        <v>20881</v>
      </c>
    </row>
    <row r="603" spans="1:18">
      <c r="A603" s="422">
        <v>3216</v>
      </c>
      <c r="B603" s="423"/>
      <c r="C603" s="423"/>
      <c r="D603" s="424" t="s">
        <v>2160</v>
      </c>
      <c r="E603" s="424" t="s">
        <v>2162</v>
      </c>
      <c r="F603" s="425" t="s">
        <v>17013</v>
      </c>
      <c r="G603" s="426" t="s">
        <v>5144</v>
      </c>
      <c r="H603" s="423">
        <v>41157</v>
      </c>
      <c r="I603" s="425" t="s">
        <v>21407</v>
      </c>
      <c r="J603" s="423">
        <v>41185</v>
      </c>
      <c r="K603" s="427" t="s">
        <v>20880</v>
      </c>
      <c r="L603" s="434">
        <v>698022050</v>
      </c>
      <c r="M603" s="435" t="s">
        <v>20880</v>
      </c>
      <c r="N603" s="423">
        <v>41207</v>
      </c>
      <c r="O603" s="423">
        <v>41214</v>
      </c>
      <c r="P603" s="423" t="s">
        <v>21408</v>
      </c>
      <c r="Q603" s="423">
        <v>41255</v>
      </c>
      <c r="R603" s="433" t="s">
        <v>20881</v>
      </c>
    </row>
    <row r="604" spans="1:18">
      <c r="A604" s="422">
        <v>4084</v>
      </c>
      <c r="B604" s="423"/>
      <c r="C604" s="423"/>
      <c r="D604" s="424" t="s">
        <v>2165</v>
      </c>
      <c r="E604" s="424" t="s">
        <v>21422</v>
      </c>
      <c r="F604" s="425">
        <v>4084</v>
      </c>
      <c r="G604" s="426" t="s">
        <v>7411</v>
      </c>
      <c r="H604" s="423">
        <v>41166</v>
      </c>
      <c r="I604" s="425" t="s">
        <v>21407</v>
      </c>
      <c r="J604" s="423">
        <v>41185</v>
      </c>
      <c r="K604" s="427" t="s">
        <v>20880</v>
      </c>
      <c r="L604" s="434">
        <v>698022068</v>
      </c>
      <c r="M604" s="435" t="s">
        <v>20880</v>
      </c>
      <c r="N604" s="423">
        <v>41207</v>
      </c>
      <c r="O604" s="423">
        <v>41214</v>
      </c>
      <c r="P604" s="423" t="s">
        <v>21408</v>
      </c>
      <c r="Q604" s="423">
        <v>41255</v>
      </c>
      <c r="R604" s="433" t="s">
        <v>20881</v>
      </c>
    </row>
    <row r="605" spans="1:18">
      <c r="A605" s="422">
        <v>4082</v>
      </c>
      <c r="B605" s="423"/>
      <c r="C605" s="423"/>
      <c r="D605" s="424" t="s">
        <v>2165</v>
      </c>
      <c r="E605" s="424" t="s">
        <v>21423</v>
      </c>
      <c r="F605" s="425">
        <v>4082</v>
      </c>
      <c r="G605" s="426" t="s">
        <v>7203</v>
      </c>
      <c r="H605" s="423">
        <v>41166</v>
      </c>
      <c r="I605" s="425" t="s">
        <v>21407</v>
      </c>
      <c r="J605" s="423">
        <v>41185</v>
      </c>
      <c r="K605" s="427" t="s">
        <v>20880</v>
      </c>
      <c r="L605" s="434">
        <v>698022076</v>
      </c>
      <c r="M605" s="435" t="s">
        <v>20880</v>
      </c>
      <c r="N605" s="423">
        <v>41207</v>
      </c>
      <c r="O605" s="423">
        <v>41214</v>
      </c>
      <c r="P605" s="423" t="s">
        <v>21408</v>
      </c>
      <c r="Q605" s="423">
        <v>41255</v>
      </c>
      <c r="R605" s="433" t="s">
        <v>20881</v>
      </c>
    </row>
    <row r="606" spans="1:18">
      <c r="A606" s="422">
        <v>4083</v>
      </c>
      <c r="B606" s="423"/>
      <c r="C606" s="423"/>
      <c r="D606" s="424" t="s">
        <v>2165</v>
      </c>
      <c r="E606" s="424" t="s">
        <v>21424</v>
      </c>
      <c r="F606" s="425">
        <v>4083</v>
      </c>
      <c r="G606" s="426" t="s">
        <v>7206</v>
      </c>
      <c r="H606" s="423">
        <v>41165</v>
      </c>
      <c r="I606" s="425" t="s">
        <v>21407</v>
      </c>
      <c r="J606" s="423">
        <v>41185</v>
      </c>
      <c r="K606" s="427" t="s">
        <v>20880</v>
      </c>
      <c r="L606" s="434">
        <v>698022084</v>
      </c>
      <c r="M606" s="435" t="s">
        <v>20880</v>
      </c>
      <c r="N606" s="423">
        <v>41207</v>
      </c>
      <c r="O606" s="423">
        <v>41214</v>
      </c>
      <c r="P606" s="423" t="s">
        <v>21408</v>
      </c>
      <c r="Q606" s="423">
        <v>41255</v>
      </c>
      <c r="R606" s="433" t="s">
        <v>20881</v>
      </c>
    </row>
    <row r="607" spans="1:18">
      <c r="A607" s="422">
        <v>4180</v>
      </c>
      <c r="B607" s="423"/>
      <c r="C607" s="423"/>
      <c r="D607" s="424" t="s">
        <v>201</v>
      </c>
      <c r="E607" s="424" t="s">
        <v>21425</v>
      </c>
      <c r="F607" s="425">
        <v>4180</v>
      </c>
      <c r="G607" s="426" t="s">
        <v>20791</v>
      </c>
      <c r="H607" s="423">
        <v>41177</v>
      </c>
      <c r="I607" s="425" t="s">
        <v>21407</v>
      </c>
      <c r="J607" s="423">
        <v>41185</v>
      </c>
      <c r="K607" s="427" t="s">
        <v>20880</v>
      </c>
      <c r="L607" s="434">
        <v>698022092</v>
      </c>
      <c r="M607" s="435" t="s">
        <v>20880</v>
      </c>
      <c r="N607" s="423">
        <v>41207</v>
      </c>
      <c r="O607" s="423">
        <v>41214</v>
      </c>
      <c r="P607" s="423" t="s">
        <v>21408</v>
      </c>
      <c r="Q607" s="423">
        <v>41255</v>
      </c>
      <c r="R607" s="433" t="s">
        <v>20881</v>
      </c>
    </row>
    <row r="608" spans="1:18">
      <c r="A608" s="422">
        <v>4086</v>
      </c>
      <c r="B608" s="423"/>
      <c r="C608" s="423"/>
      <c r="D608" s="424" t="s">
        <v>914</v>
      </c>
      <c r="E608" s="424" t="s">
        <v>21426</v>
      </c>
      <c r="F608" s="425">
        <v>4086</v>
      </c>
      <c r="G608" s="426" t="s">
        <v>7534</v>
      </c>
      <c r="H608" s="423">
        <v>41171</v>
      </c>
      <c r="I608" s="425" t="s">
        <v>21407</v>
      </c>
      <c r="J608" s="423">
        <v>41185</v>
      </c>
      <c r="K608" s="427" t="s">
        <v>20880</v>
      </c>
      <c r="L608" s="434">
        <v>698022114</v>
      </c>
      <c r="M608" s="435" t="s">
        <v>20880</v>
      </c>
      <c r="N608" s="423">
        <v>41207</v>
      </c>
      <c r="O608" s="423">
        <v>41214</v>
      </c>
      <c r="P608" s="423" t="s">
        <v>21408</v>
      </c>
      <c r="Q608" s="423">
        <v>41255</v>
      </c>
      <c r="R608" s="433" t="s">
        <v>20881</v>
      </c>
    </row>
    <row r="609" spans="1:18">
      <c r="A609" s="422">
        <v>4085</v>
      </c>
      <c r="B609" s="423"/>
      <c r="C609" s="423"/>
      <c r="D609" s="424" t="s">
        <v>914</v>
      </c>
      <c r="E609" s="424" t="s">
        <v>21427</v>
      </c>
      <c r="F609" s="425">
        <v>4085</v>
      </c>
      <c r="G609" s="426" t="s">
        <v>7410</v>
      </c>
      <c r="H609" s="423">
        <v>41170</v>
      </c>
      <c r="I609" s="425" t="s">
        <v>21407</v>
      </c>
      <c r="J609" s="423">
        <v>41185</v>
      </c>
      <c r="K609" s="427" t="s">
        <v>20880</v>
      </c>
      <c r="L609" s="434">
        <v>698022122</v>
      </c>
      <c r="M609" s="435" t="s">
        <v>20880</v>
      </c>
      <c r="N609" s="423">
        <v>41207</v>
      </c>
      <c r="O609" s="423">
        <v>41214</v>
      </c>
      <c r="P609" s="423" t="s">
        <v>21408</v>
      </c>
      <c r="Q609" s="423">
        <v>41255</v>
      </c>
      <c r="R609" s="433" t="s">
        <v>20881</v>
      </c>
    </row>
    <row r="610" spans="1:18">
      <c r="A610" s="422">
        <v>3267</v>
      </c>
      <c r="B610" s="423"/>
      <c r="C610" s="423"/>
      <c r="D610" s="424" t="s">
        <v>2310</v>
      </c>
      <c r="E610" s="424" t="s">
        <v>21428</v>
      </c>
      <c r="F610" s="425">
        <v>3267</v>
      </c>
      <c r="G610" s="426" t="s">
        <v>5296</v>
      </c>
      <c r="H610" s="423">
        <v>41158</v>
      </c>
      <c r="I610" s="425" t="s">
        <v>21407</v>
      </c>
      <c r="J610" s="423">
        <v>41185</v>
      </c>
      <c r="K610" s="427" t="s">
        <v>20880</v>
      </c>
      <c r="L610" s="434">
        <v>698022149</v>
      </c>
      <c r="M610" s="435" t="s">
        <v>20880</v>
      </c>
      <c r="N610" s="423">
        <v>41207</v>
      </c>
      <c r="O610" s="423">
        <v>41214</v>
      </c>
      <c r="P610" s="423" t="s">
        <v>21408</v>
      </c>
      <c r="Q610" s="423">
        <v>41255</v>
      </c>
      <c r="R610" s="433" t="s">
        <v>20881</v>
      </c>
    </row>
    <row r="611" spans="1:18">
      <c r="A611" s="422">
        <v>4087</v>
      </c>
      <c r="B611" s="423"/>
      <c r="C611" s="423"/>
      <c r="D611" s="424" t="s">
        <v>2310</v>
      </c>
      <c r="E611" s="424" t="s">
        <v>21429</v>
      </c>
      <c r="F611" s="425">
        <v>4087</v>
      </c>
      <c r="G611" s="426" t="s">
        <v>6938</v>
      </c>
      <c r="H611" s="423">
        <v>41157</v>
      </c>
      <c r="I611" s="425" t="s">
        <v>21407</v>
      </c>
      <c r="J611" s="423">
        <v>41185</v>
      </c>
      <c r="K611" s="427" t="s">
        <v>20880</v>
      </c>
      <c r="L611" s="434">
        <v>698022157</v>
      </c>
      <c r="M611" s="435" t="s">
        <v>20880</v>
      </c>
      <c r="N611" s="423">
        <v>41207</v>
      </c>
      <c r="O611" s="423">
        <v>41214</v>
      </c>
      <c r="P611" s="423" t="s">
        <v>21408</v>
      </c>
      <c r="Q611" s="423">
        <v>41255</v>
      </c>
      <c r="R611" s="433" t="s">
        <v>20881</v>
      </c>
    </row>
    <row r="612" spans="1:18">
      <c r="A612" s="422">
        <v>3318</v>
      </c>
      <c r="B612" s="423"/>
      <c r="C612" s="423"/>
      <c r="D612" s="424" t="s">
        <v>2385</v>
      </c>
      <c r="E612" s="424" t="s">
        <v>21430</v>
      </c>
      <c r="F612" s="425">
        <v>3318</v>
      </c>
      <c r="G612" s="426" t="s">
        <v>7560</v>
      </c>
      <c r="H612" s="423">
        <v>41173</v>
      </c>
      <c r="I612" s="425" t="s">
        <v>21407</v>
      </c>
      <c r="J612" s="423">
        <v>41185</v>
      </c>
      <c r="K612" s="427" t="s">
        <v>20880</v>
      </c>
      <c r="L612" s="434">
        <v>698025440</v>
      </c>
      <c r="M612" s="435" t="s">
        <v>20880</v>
      </c>
      <c r="N612" s="423">
        <v>41207</v>
      </c>
      <c r="O612" s="423">
        <v>41214</v>
      </c>
      <c r="P612" s="423" t="s">
        <v>21408</v>
      </c>
      <c r="Q612" s="423">
        <v>41255</v>
      </c>
      <c r="R612" s="433" t="s">
        <v>20881</v>
      </c>
    </row>
    <row r="613" spans="1:18">
      <c r="A613" s="422">
        <v>4391</v>
      </c>
      <c r="B613" s="423"/>
      <c r="C613" s="423"/>
      <c r="D613" s="424" t="s">
        <v>7354</v>
      </c>
      <c r="E613" s="424" t="s">
        <v>21431</v>
      </c>
      <c r="F613" s="425">
        <v>4391</v>
      </c>
      <c r="G613" s="426" t="s">
        <v>7667</v>
      </c>
      <c r="H613" s="423">
        <v>41178</v>
      </c>
      <c r="I613" s="425" t="s">
        <v>21407</v>
      </c>
      <c r="J613" s="423">
        <v>41185</v>
      </c>
      <c r="K613" s="427" t="s">
        <v>20880</v>
      </c>
      <c r="L613" s="434">
        <v>698061330</v>
      </c>
      <c r="M613" s="435" t="s">
        <v>20880</v>
      </c>
      <c r="N613" s="423">
        <v>41207</v>
      </c>
      <c r="O613" s="423">
        <v>41214</v>
      </c>
      <c r="P613" s="423" t="s">
        <v>21408</v>
      </c>
      <c r="Q613" s="423">
        <v>41255</v>
      </c>
      <c r="R613" s="433" t="s">
        <v>20881</v>
      </c>
    </row>
    <row r="614" spans="1:18">
      <c r="A614" s="422">
        <v>4390</v>
      </c>
      <c r="B614" s="423"/>
      <c r="C614" s="423"/>
      <c r="D614" s="424" t="s">
        <v>7354</v>
      </c>
      <c r="E614" s="424" t="s">
        <v>21432</v>
      </c>
      <c r="F614" s="425">
        <v>4390</v>
      </c>
      <c r="G614" s="426" t="s">
        <v>7668</v>
      </c>
      <c r="H614" s="423">
        <v>41177</v>
      </c>
      <c r="I614" s="425" t="s">
        <v>21407</v>
      </c>
      <c r="J614" s="423">
        <v>41185</v>
      </c>
      <c r="K614" s="427" t="s">
        <v>20880</v>
      </c>
      <c r="L614" s="434">
        <v>698022238</v>
      </c>
      <c r="M614" s="435" t="s">
        <v>20880</v>
      </c>
      <c r="N614" s="423">
        <v>41207</v>
      </c>
      <c r="O614" s="423">
        <v>41214</v>
      </c>
      <c r="P614" s="423" t="s">
        <v>21408</v>
      </c>
      <c r="Q614" s="423">
        <v>41255</v>
      </c>
      <c r="R614" s="433" t="s">
        <v>20881</v>
      </c>
    </row>
    <row r="615" spans="1:18">
      <c r="A615" s="422">
        <v>4198</v>
      </c>
      <c r="B615" s="423"/>
      <c r="C615" s="423"/>
      <c r="D615" s="424" t="s">
        <v>164</v>
      </c>
      <c r="E615" s="424" t="s">
        <v>6328</v>
      </c>
      <c r="F615" s="425">
        <v>4198</v>
      </c>
      <c r="G615" s="426" t="s">
        <v>7542</v>
      </c>
      <c r="H615" s="423">
        <v>41171</v>
      </c>
      <c r="I615" s="425" t="s">
        <v>21407</v>
      </c>
      <c r="J615" s="423">
        <v>41185</v>
      </c>
      <c r="K615" s="427" t="s">
        <v>20880</v>
      </c>
      <c r="L615" s="434">
        <v>698022246</v>
      </c>
      <c r="M615" s="435" t="s">
        <v>20880</v>
      </c>
      <c r="N615" s="423">
        <v>41207</v>
      </c>
      <c r="O615" s="423">
        <v>41214</v>
      </c>
      <c r="P615" s="423" t="s">
        <v>21408</v>
      </c>
      <c r="Q615" s="423">
        <v>41255</v>
      </c>
      <c r="R615" s="433" t="s">
        <v>20881</v>
      </c>
    </row>
    <row r="616" spans="1:18">
      <c r="A616" s="422">
        <v>4194</v>
      </c>
      <c r="B616" s="423"/>
      <c r="C616" s="423"/>
      <c r="D616" s="424" t="s">
        <v>164</v>
      </c>
      <c r="E616" s="424" t="s">
        <v>21433</v>
      </c>
      <c r="F616" s="425">
        <v>4194</v>
      </c>
      <c r="G616" s="426" t="s">
        <v>7597</v>
      </c>
      <c r="H616" s="423">
        <v>41173</v>
      </c>
      <c r="I616" s="425" t="s">
        <v>21407</v>
      </c>
      <c r="J616" s="423">
        <v>41185</v>
      </c>
      <c r="K616" s="427" t="s">
        <v>20880</v>
      </c>
      <c r="L616" s="434">
        <v>698022289</v>
      </c>
      <c r="M616" s="435" t="s">
        <v>20880</v>
      </c>
      <c r="N616" s="423">
        <v>41207</v>
      </c>
      <c r="O616" s="423">
        <v>41214</v>
      </c>
      <c r="P616" s="423" t="s">
        <v>21408</v>
      </c>
      <c r="Q616" s="423">
        <v>41255</v>
      </c>
      <c r="R616" s="433" t="s">
        <v>20881</v>
      </c>
    </row>
    <row r="617" spans="1:18">
      <c r="A617" s="422">
        <v>4197</v>
      </c>
      <c r="B617" s="423"/>
      <c r="C617" s="423"/>
      <c r="D617" s="424" t="s">
        <v>164</v>
      </c>
      <c r="E617" s="424" t="s">
        <v>6334</v>
      </c>
      <c r="F617" s="425">
        <v>4197</v>
      </c>
      <c r="G617" s="426" t="s">
        <v>7416</v>
      </c>
      <c r="H617" s="423">
        <v>41172</v>
      </c>
      <c r="I617" s="425" t="s">
        <v>21407</v>
      </c>
      <c r="J617" s="423">
        <v>41185</v>
      </c>
      <c r="K617" s="427" t="s">
        <v>20880</v>
      </c>
      <c r="L617" s="434">
        <v>698022300</v>
      </c>
      <c r="M617" s="435" t="s">
        <v>20880</v>
      </c>
      <c r="N617" s="423">
        <v>41207</v>
      </c>
      <c r="O617" s="423">
        <v>41214</v>
      </c>
      <c r="P617" s="423" t="s">
        <v>21408</v>
      </c>
      <c r="Q617" s="423">
        <v>41255</v>
      </c>
      <c r="R617" s="433" t="s">
        <v>20881</v>
      </c>
    </row>
    <row r="618" spans="1:18">
      <c r="A618" s="422">
        <v>4196</v>
      </c>
      <c r="B618" s="423"/>
      <c r="C618" s="423"/>
      <c r="D618" s="424" t="s">
        <v>164</v>
      </c>
      <c r="E618" s="424" t="s">
        <v>6339</v>
      </c>
      <c r="F618" s="425">
        <v>4196</v>
      </c>
      <c r="G618" s="426" t="s">
        <v>7544</v>
      </c>
      <c r="H618" s="423">
        <v>41173</v>
      </c>
      <c r="I618" s="425" t="s">
        <v>21407</v>
      </c>
      <c r="J618" s="423">
        <v>41185</v>
      </c>
      <c r="K618" s="427" t="s">
        <v>20880</v>
      </c>
      <c r="L618" s="434">
        <v>698022343</v>
      </c>
      <c r="M618" s="435" t="s">
        <v>20880</v>
      </c>
      <c r="N618" s="423">
        <v>41207</v>
      </c>
      <c r="O618" s="423">
        <v>41214</v>
      </c>
      <c r="P618" s="423" t="s">
        <v>21408</v>
      </c>
      <c r="Q618" s="423">
        <v>41255</v>
      </c>
      <c r="R618" s="433" t="s">
        <v>20881</v>
      </c>
    </row>
    <row r="619" spans="1:18">
      <c r="A619" s="422">
        <v>4201</v>
      </c>
      <c r="B619" s="423"/>
      <c r="C619" s="423"/>
      <c r="D619" s="424" t="s">
        <v>164</v>
      </c>
      <c r="E619" s="424" t="s">
        <v>21434</v>
      </c>
      <c r="F619" s="425">
        <v>4201</v>
      </c>
      <c r="G619" s="426" t="s">
        <v>7845</v>
      </c>
      <c r="H619" s="423">
        <v>41179</v>
      </c>
      <c r="I619" s="425" t="s">
        <v>21407</v>
      </c>
      <c r="J619" s="423">
        <v>41185</v>
      </c>
      <c r="K619" s="427" t="s">
        <v>20880</v>
      </c>
      <c r="L619" s="434">
        <v>698022360</v>
      </c>
      <c r="M619" s="435" t="s">
        <v>20880</v>
      </c>
      <c r="N619" s="423">
        <v>41207</v>
      </c>
      <c r="O619" s="423">
        <v>41214</v>
      </c>
      <c r="P619" s="423" t="s">
        <v>21408</v>
      </c>
      <c r="Q619" s="423">
        <v>41255</v>
      </c>
      <c r="R619" s="433" t="s">
        <v>20881</v>
      </c>
    </row>
    <row r="620" spans="1:18">
      <c r="A620" s="422">
        <v>4200</v>
      </c>
      <c r="B620" s="423"/>
      <c r="C620" s="423"/>
      <c r="D620" s="424" t="s">
        <v>164</v>
      </c>
      <c r="E620" s="424" t="s">
        <v>21435</v>
      </c>
      <c r="F620" s="425">
        <v>4200</v>
      </c>
      <c r="G620" s="426" t="s">
        <v>20797</v>
      </c>
      <c r="H620" s="423">
        <v>41179</v>
      </c>
      <c r="I620" s="425" t="s">
        <v>21407</v>
      </c>
      <c r="J620" s="423">
        <v>41185</v>
      </c>
      <c r="K620" s="427" t="s">
        <v>20880</v>
      </c>
      <c r="L620" s="434">
        <v>698022378</v>
      </c>
      <c r="M620" s="435" t="s">
        <v>20880</v>
      </c>
      <c r="N620" s="423">
        <v>41207</v>
      </c>
      <c r="O620" s="423">
        <v>41214</v>
      </c>
      <c r="P620" s="423" t="s">
        <v>21408</v>
      </c>
      <c r="Q620" s="423">
        <v>41255</v>
      </c>
      <c r="R620" s="433" t="s">
        <v>20881</v>
      </c>
    </row>
    <row r="621" spans="1:18">
      <c r="A621" s="422">
        <v>4377</v>
      </c>
      <c r="B621" s="423"/>
      <c r="C621" s="423"/>
      <c r="D621" s="424" t="s">
        <v>6872</v>
      </c>
      <c r="E621" s="424" t="s">
        <v>21436</v>
      </c>
      <c r="F621" s="425">
        <v>4377</v>
      </c>
      <c r="G621" s="426" t="s">
        <v>7229</v>
      </c>
      <c r="H621" s="423">
        <v>41165</v>
      </c>
      <c r="I621" s="425" t="s">
        <v>21407</v>
      </c>
      <c r="J621" s="423">
        <v>41185</v>
      </c>
      <c r="K621" s="427" t="s">
        <v>20880</v>
      </c>
      <c r="L621" s="434">
        <v>698022386</v>
      </c>
      <c r="M621" s="435" t="s">
        <v>20880</v>
      </c>
      <c r="N621" s="423">
        <v>41207</v>
      </c>
      <c r="O621" s="423">
        <v>41214</v>
      </c>
      <c r="P621" s="423" t="s">
        <v>21408</v>
      </c>
      <c r="Q621" s="423">
        <v>41255</v>
      </c>
      <c r="R621" s="433" t="s">
        <v>20881</v>
      </c>
    </row>
    <row r="622" spans="1:18">
      <c r="A622" s="422">
        <v>4376</v>
      </c>
      <c r="B622" s="423"/>
      <c r="C622" s="423"/>
      <c r="D622" s="424" t="s">
        <v>6872</v>
      </c>
      <c r="E622" s="424" t="s">
        <v>21437</v>
      </c>
      <c r="F622" s="425">
        <v>4376</v>
      </c>
      <c r="G622" s="426" t="s">
        <v>7231</v>
      </c>
      <c r="H622" s="423">
        <v>41165</v>
      </c>
      <c r="I622" s="425" t="s">
        <v>21407</v>
      </c>
      <c r="J622" s="423">
        <v>41185</v>
      </c>
      <c r="K622" s="427" t="s">
        <v>20880</v>
      </c>
      <c r="L622" s="434">
        <v>698022394</v>
      </c>
      <c r="M622" s="435" t="s">
        <v>20880</v>
      </c>
      <c r="N622" s="423">
        <v>41207</v>
      </c>
      <c r="O622" s="423">
        <v>41214</v>
      </c>
      <c r="P622" s="423" t="s">
        <v>21408</v>
      </c>
      <c r="Q622" s="423">
        <v>41255</v>
      </c>
      <c r="R622" s="433" t="s">
        <v>20881</v>
      </c>
    </row>
    <row r="623" spans="1:18">
      <c r="A623" s="422">
        <v>4375</v>
      </c>
      <c r="B623" s="423"/>
      <c r="C623" s="423"/>
      <c r="D623" s="424" t="s">
        <v>6872</v>
      </c>
      <c r="E623" s="424" t="s">
        <v>21438</v>
      </c>
      <c r="F623" s="425">
        <v>4375</v>
      </c>
      <c r="G623" s="426" t="s">
        <v>7234</v>
      </c>
      <c r="H623" s="423">
        <v>41166</v>
      </c>
      <c r="I623" s="425" t="s">
        <v>21407</v>
      </c>
      <c r="J623" s="423">
        <v>41185</v>
      </c>
      <c r="K623" s="427" t="s">
        <v>20880</v>
      </c>
      <c r="L623" s="434">
        <v>698022424</v>
      </c>
      <c r="M623" s="435" t="s">
        <v>20880</v>
      </c>
      <c r="N623" s="423">
        <v>41207</v>
      </c>
      <c r="O623" s="423">
        <v>41214</v>
      </c>
      <c r="P623" s="423" t="s">
        <v>21408</v>
      </c>
      <c r="Q623" s="423">
        <v>41255</v>
      </c>
      <c r="R623" s="433" t="s">
        <v>20881</v>
      </c>
    </row>
    <row r="624" spans="1:18">
      <c r="A624" s="422">
        <v>3118</v>
      </c>
      <c r="B624" s="423"/>
      <c r="C624" s="423"/>
      <c r="D624" s="424" t="s">
        <v>1066</v>
      </c>
      <c r="E624" s="424" t="s">
        <v>21439</v>
      </c>
      <c r="F624" s="425" t="s">
        <v>17015</v>
      </c>
      <c r="G624" s="426" t="s">
        <v>6490</v>
      </c>
      <c r="H624" s="423">
        <v>41152</v>
      </c>
      <c r="I624" s="425" t="s">
        <v>21407</v>
      </c>
      <c r="J624" s="423">
        <v>41185</v>
      </c>
      <c r="K624" s="427" t="s">
        <v>20880</v>
      </c>
      <c r="L624" s="434">
        <v>698022459</v>
      </c>
      <c r="M624" s="435" t="s">
        <v>20880</v>
      </c>
      <c r="N624" s="423">
        <v>41207</v>
      </c>
      <c r="O624" s="423">
        <v>41214</v>
      </c>
      <c r="P624" s="423" t="s">
        <v>21408</v>
      </c>
      <c r="Q624" s="423">
        <v>41255</v>
      </c>
      <c r="R624" s="433" t="s">
        <v>20881</v>
      </c>
    </row>
    <row r="625" spans="1:18">
      <c r="A625" s="422">
        <v>3998</v>
      </c>
      <c r="B625" s="423"/>
      <c r="C625" s="423"/>
      <c r="D625" s="424" t="s">
        <v>1661</v>
      </c>
      <c r="E625" s="424" t="s">
        <v>21440</v>
      </c>
      <c r="F625" s="425">
        <v>3998</v>
      </c>
      <c r="G625" s="426" t="s">
        <v>7387</v>
      </c>
      <c r="H625" s="423">
        <v>41170</v>
      </c>
      <c r="I625" s="425" t="s">
        <v>21407</v>
      </c>
      <c r="J625" s="423">
        <v>41185</v>
      </c>
      <c r="K625" s="427" t="s">
        <v>20880</v>
      </c>
      <c r="L625" s="434">
        <v>698022475</v>
      </c>
      <c r="M625" s="435" t="s">
        <v>20880</v>
      </c>
      <c r="N625" s="423">
        <v>41207</v>
      </c>
      <c r="O625" s="423">
        <v>41214</v>
      </c>
      <c r="P625" s="423" t="s">
        <v>21408</v>
      </c>
      <c r="Q625" s="423">
        <v>41255</v>
      </c>
      <c r="R625" s="433" t="s">
        <v>20881</v>
      </c>
    </row>
    <row r="626" spans="1:18">
      <c r="A626" s="422">
        <v>3999</v>
      </c>
      <c r="B626" s="423"/>
      <c r="C626" s="423"/>
      <c r="D626" s="424" t="s">
        <v>1661</v>
      </c>
      <c r="E626" s="424" t="s">
        <v>21441</v>
      </c>
      <c r="F626" s="425">
        <v>3999</v>
      </c>
      <c r="G626" s="426" t="s">
        <v>7521</v>
      </c>
      <c r="H626" s="423">
        <v>41172</v>
      </c>
      <c r="I626" s="425" t="s">
        <v>21407</v>
      </c>
      <c r="J626" s="423">
        <v>41185</v>
      </c>
      <c r="K626" s="427" t="s">
        <v>20880</v>
      </c>
      <c r="L626" s="434">
        <v>698022505</v>
      </c>
      <c r="M626" s="435" t="s">
        <v>20880</v>
      </c>
      <c r="N626" s="423">
        <v>41207</v>
      </c>
      <c r="O626" s="423">
        <v>41214</v>
      </c>
      <c r="P626" s="423" t="s">
        <v>21408</v>
      </c>
      <c r="Q626" s="423">
        <v>41255</v>
      </c>
      <c r="R626" s="433" t="s">
        <v>20881</v>
      </c>
    </row>
    <row r="627" spans="1:18">
      <c r="A627" s="422">
        <v>4001</v>
      </c>
      <c r="B627" s="423"/>
      <c r="C627" s="423"/>
      <c r="D627" s="424" t="s">
        <v>1661</v>
      </c>
      <c r="E627" s="424" t="s">
        <v>21442</v>
      </c>
      <c r="F627" s="425">
        <v>4001</v>
      </c>
      <c r="G627" s="426" t="s">
        <v>7194</v>
      </c>
      <c r="H627" s="423">
        <v>41173</v>
      </c>
      <c r="I627" s="425" t="s">
        <v>21407</v>
      </c>
      <c r="J627" s="423">
        <v>41185</v>
      </c>
      <c r="K627" s="427" t="s">
        <v>20880</v>
      </c>
      <c r="L627" s="434">
        <v>698022556</v>
      </c>
      <c r="M627" s="435" t="s">
        <v>20880</v>
      </c>
      <c r="N627" s="423">
        <v>41207</v>
      </c>
      <c r="O627" s="423">
        <v>41214</v>
      </c>
      <c r="P627" s="423" t="s">
        <v>21408</v>
      </c>
      <c r="Q627" s="423">
        <v>41255</v>
      </c>
      <c r="R627" s="433" t="s">
        <v>20881</v>
      </c>
    </row>
    <row r="628" spans="1:18">
      <c r="A628" s="422">
        <v>4003</v>
      </c>
      <c r="B628" s="423"/>
      <c r="C628" s="423"/>
      <c r="D628" s="424" t="s">
        <v>1661</v>
      </c>
      <c r="E628" s="424" t="s">
        <v>21443</v>
      </c>
      <c r="F628" s="425">
        <v>4003</v>
      </c>
      <c r="G628" s="426" t="s">
        <v>7828</v>
      </c>
      <c r="H628" s="423">
        <v>41179</v>
      </c>
      <c r="I628" s="425" t="s">
        <v>21407</v>
      </c>
      <c r="J628" s="423">
        <v>41185</v>
      </c>
      <c r="K628" s="427" t="s">
        <v>20880</v>
      </c>
      <c r="L628" s="434">
        <v>698022610</v>
      </c>
      <c r="M628" s="435" t="s">
        <v>20880</v>
      </c>
      <c r="N628" s="423">
        <v>41207</v>
      </c>
      <c r="O628" s="423">
        <v>41214</v>
      </c>
      <c r="P628" s="423" t="s">
        <v>21408</v>
      </c>
      <c r="Q628" s="423">
        <v>41255</v>
      </c>
      <c r="R628" s="433" t="s">
        <v>20881</v>
      </c>
    </row>
    <row r="629" spans="1:18">
      <c r="A629" s="422">
        <v>4004</v>
      </c>
      <c r="B629" s="423"/>
      <c r="C629" s="423"/>
      <c r="D629" s="424" t="s">
        <v>1661</v>
      </c>
      <c r="E629" s="424" t="s">
        <v>21444</v>
      </c>
      <c r="F629" s="425">
        <v>4004</v>
      </c>
      <c r="G629" s="426" t="s">
        <v>7389</v>
      </c>
      <c r="H629" s="423">
        <v>41170</v>
      </c>
      <c r="I629" s="425" t="s">
        <v>21407</v>
      </c>
      <c r="J629" s="423">
        <v>41185</v>
      </c>
      <c r="K629" s="427" t="s">
        <v>20880</v>
      </c>
      <c r="L629" s="434">
        <v>698022637</v>
      </c>
      <c r="M629" s="435" t="s">
        <v>20880</v>
      </c>
      <c r="N629" s="423">
        <v>41207</v>
      </c>
      <c r="O629" s="423">
        <v>41214</v>
      </c>
      <c r="P629" s="423" t="s">
        <v>21408</v>
      </c>
      <c r="Q629" s="423">
        <v>41255</v>
      </c>
      <c r="R629" s="433" t="s">
        <v>20881</v>
      </c>
    </row>
    <row r="630" spans="1:18">
      <c r="A630" s="422">
        <v>4005</v>
      </c>
      <c r="B630" s="423"/>
      <c r="C630" s="423"/>
      <c r="D630" s="424" t="s">
        <v>1661</v>
      </c>
      <c r="E630" s="424" t="s">
        <v>21445</v>
      </c>
      <c r="F630" s="425">
        <v>4005</v>
      </c>
      <c r="G630" s="426" t="s">
        <v>7830</v>
      </c>
      <c r="H630" s="423">
        <v>41177</v>
      </c>
      <c r="I630" s="425" t="s">
        <v>21407</v>
      </c>
      <c r="J630" s="423">
        <v>41185</v>
      </c>
      <c r="K630" s="427" t="s">
        <v>20880</v>
      </c>
      <c r="L630" s="434">
        <v>698022718</v>
      </c>
      <c r="M630" s="435" t="s">
        <v>20880</v>
      </c>
      <c r="N630" s="423">
        <v>41207</v>
      </c>
      <c r="O630" s="423">
        <v>41214</v>
      </c>
      <c r="P630" s="423" t="s">
        <v>21408</v>
      </c>
      <c r="Q630" s="423">
        <v>41255</v>
      </c>
      <c r="R630" s="433" t="s">
        <v>20881</v>
      </c>
    </row>
    <row r="631" spans="1:18">
      <c r="A631" s="422">
        <v>4006</v>
      </c>
      <c r="B631" s="423"/>
      <c r="C631" s="423"/>
      <c r="D631" s="424" t="s">
        <v>1661</v>
      </c>
      <c r="E631" s="424" t="s">
        <v>21446</v>
      </c>
      <c r="F631" s="425">
        <v>4006</v>
      </c>
      <c r="G631" s="426" t="s">
        <v>7391</v>
      </c>
      <c r="H631" s="423">
        <v>41171</v>
      </c>
      <c r="I631" s="425" t="s">
        <v>21407</v>
      </c>
      <c r="J631" s="423">
        <v>41185</v>
      </c>
      <c r="K631" s="427" t="s">
        <v>20880</v>
      </c>
      <c r="L631" s="434">
        <v>698022742</v>
      </c>
      <c r="M631" s="435" t="s">
        <v>20880</v>
      </c>
      <c r="N631" s="423">
        <v>41207</v>
      </c>
      <c r="O631" s="423">
        <v>41214</v>
      </c>
      <c r="P631" s="423" t="s">
        <v>21408</v>
      </c>
      <c r="Q631" s="423">
        <v>41255</v>
      </c>
      <c r="R631" s="433" t="s">
        <v>20881</v>
      </c>
    </row>
    <row r="632" spans="1:18">
      <c r="A632" s="422">
        <v>4007</v>
      </c>
      <c r="B632" s="423"/>
      <c r="C632" s="423"/>
      <c r="D632" s="424" t="s">
        <v>1661</v>
      </c>
      <c r="E632" s="424" t="s">
        <v>21447</v>
      </c>
      <c r="F632" s="425">
        <v>4007</v>
      </c>
      <c r="G632" s="426" t="s">
        <v>7525</v>
      </c>
      <c r="H632" s="423">
        <v>41172</v>
      </c>
      <c r="I632" s="425" t="s">
        <v>21407</v>
      </c>
      <c r="J632" s="423">
        <v>41185</v>
      </c>
      <c r="K632" s="427" t="s">
        <v>20880</v>
      </c>
      <c r="L632" s="434">
        <v>698022750</v>
      </c>
      <c r="M632" s="435" t="s">
        <v>20880</v>
      </c>
      <c r="N632" s="423">
        <v>41207</v>
      </c>
      <c r="O632" s="423">
        <v>41214</v>
      </c>
      <c r="P632" s="423" t="s">
        <v>21408</v>
      </c>
      <c r="Q632" s="423">
        <v>41255</v>
      </c>
      <c r="R632" s="433" t="s">
        <v>20881</v>
      </c>
    </row>
    <row r="633" spans="1:18">
      <c r="A633" s="422">
        <v>4009</v>
      </c>
      <c r="B633" s="423"/>
      <c r="C633" s="423"/>
      <c r="D633" s="424" t="s">
        <v>1661</v>
      </c>
      <c r="E633" s="424" t="s">
        <v>21448</v>
      </c>
      <c r="F633" s="425">
        <v>4009</v>
      </c>
      <c r="G633" s="426" t="s">
        <v>7393</v>
      </c>
      <c r="H633" s="423">
        <v>41170</v>
      </c>
      <c r="I633" s="425" t="s">
        <v>21407</v>
      </c>
      <c r="J633" s="423">
        <v>41185</v>
      </c>
      <c r="K633" s="427" t="s">
        <v>20880</v>
      </c>
      <c r="L633" s="434">
        <v>698022769</v>
      </c>
      <c r="M633" s="435" t="s">
        <v>20880</v>
      </c>
      <c r="N633" s="423">
        <v>41207</v>
      </c>
      <c r="O633" s="423">
        <v>41214</v>
      </c>
      <c r="P633" s="423" t="s">
        <v>21408</v>
      </c>
      <c r="Q633" s="423">
        <v>41255</v>
      </c>
      <c r="R633" s="433" t="s">
        <v>20881</v>
      </c>
    </row>
    <row r="634" spans="1:18">
      <c r="A634" s="422">
        <v>4010</v>
      </c>
      <c r="B634" s="423"/>
      <c r="C634" s="423"/>
      <c r="D634" s="424" t="s">
        <v>1661</v>
      </c>
      <c r="E634" s="424" t="s">
        <v>21449</v>
      </c>
      <c r="F634" s="425">
        <v>4010</v>
      </c>
      <c r="G634" s="426" t="s">
        <v>7526</v>
      </c>
      <c r="H634" s="423">
        <v>41176</v>
      </c>
      <c r="I634" s="425" t="s">
        <v>21407</v>
      </c>
      <c r="J634" s="423">
        <v>41185</v>
      </c>
      <c r="K634" s="427" t="s">
        <v>20880</v>
      </c>
      <c r="L634" s="434">
        <v>698022785</v>
      </c>
      <c r="M634" s="435" t="s">
        <v>20880</v>
      </c>
      <c r="N634" s="423">
        <v>41207</v>
      </c>
      <c r="O634" s="423">
        <v>41214</v>
      </c>
      <c r="P634" s="423" t="s">
        <v>21408</v>
      </c>
      <c r="Q634" s="423">
        <v>41255</v>
      </c>
      <c r="R634" s="433" t="s">
        <v>20881</v>
      </c>
    </row>
    <row r="635" spans="1:18">
      <c r="A635" s="422">
        <v>4011</v>
      </c>
      <c r="B635" s="423"/>
      <c r="C635" s="423"/>
      <c r="D635" s="424" t="s">
        <v>1661</v>
      </c>
      <c r="E635" s="424" t="s">
        <v>21450</v>
      </c>
      <c r="F635" s="425">
        <v>4011</v>
      </c>
      <c r="G635" s="426" t="s">
        <v>7571</v>
      </c>
      <c r="H635" s="423">
        <v>41173</v>
      </c>
      <c r="I635" s="425" t="s">
        <v>21407</v>
      </c>
      <c r="J635" s="423">
        <v>41185</v>
      </c>
      <c r="K635" s="427" t="s">
        <v>20880</v>
      </c>
      <c r="L635" s="434">
        <v>698022793</v>
      </c>
      <c r="M635" s="435" t="s">
        <v>20880</v>
      </c>
      <c r="N635" s="423">
        <v>41207</v>
      </c>
      <c r="O635" s="423">
        <v>41214</v>
      </c>
      <c r="P635" s="423" t="s">
        <v>21408</v>
      </c>
      <c r="Q635" s="423">
        <v>41255</v>
      </c>
      <c r="R635" s="433" t="s">
        <v>20881</v>
      </c>
    </row>
    <row r="636" spans="1:18">
      <c r="A636" s="422">
        <v>4014</v>
      </c>
      <c r="B636" s="423"/>
      <c r="C636" s="423"/>
      <c r="D636" s="424" t="s">
        <v>1661</v>
      </c>
      <c r="E636" s="424" t="s">
        <v>21451</v>
      </c>
      <c r="F636" s="425">
        <v>4014</v>
      </c>
      <c r="G636" s="426" t="s">
        <v>7832</v>
      </c>
      <c r="H636" s="423">
        <v>41179</v>
      </c>
      <c r="I636" s="425" t="s">
        <v>21407</v>
      </c>
      <c r="J636" s="423">
        <v>41185</v>
      </c>
      <c r="K636" s="427" t="s">
        <v>20880</v>
      </c>
      <c r="L636" s="434">
        <v>698022807</v>
      </c>
      <c r="M636" s="435" t="s">
        <v>20880</v>
      </c>
      <c r="N636" s="423">
        <v>41207</v>
      </c>
      <c r="O636" s="423">
        <v>41214</v>
      </c>
      <c r="P636" s="423" t="s">
        <v>21408</v>
      </c>
      <c r="Q636" s="423">
        <v>41255</v>
      </c>
      <c r="R636" s="433" t="s">
        <v>20881</v>
      </c>
    </row>
    <row r="637" spans="1:18">
      <c r="A637" s="422">
        <v>4016</v>
      </c>
      <c r="B637" s="423"/>
      <c r="C637" s="423"/>
      <c r="D637" s="424" t="s">
        <v>1661</v>
      </c>
      <c r="E637" s="424" t="s">
        <v>21452</v>
      </c>
      <c r="F637" s="425">
        <v>4016</v>
      </c>
      <c r="G637" s="426" t="s">
        <v>7195</v>
      </c>
      <c r="H637" s="423">
        <v>41169</v>
      </c>
      <c r="I637" s="425" t="s">
        <v>21407</v>
      </c>
      <c r="J637" s="423">
        <v>41185</v>
      </c>
      <c r="K637" s="427" t="s">
        <v>20880</v>
      </c>
      <c r="L637" s="434">
        <v>698022831</v>
      </c>
      <c r="M637" s="435" t="s">
        <v>20880</v>
      </c>
      <c r="N637" s="423">
        <v>41207</v>
      </c>
      <c r="O637" s="423">
        <v>41214</v>
      </c>
      <c r="P637" s="423" t="s">
        <v>21408</v>
      </c>
      <c r="Q637" s="423">
        <v>41255</v>
      </c>
      <c r="R637" s="433" t="s">
        <v>20881</v>
      </c>
    </row>
    <row r="638" spans="1:18">
      <c r="A638" s="422">
        <v>4017</v>
      </c>
      <c r="B638" s="423"/>
      <c r="C638" s="423"/>
      <c r="D638" s="424" t="s">
        <v>1661</v>
      </c>
      <c r="E638" s="424" t="s">
        <v>21453</v>
      </c>
      <c r="F638" s="425">
        <v>4017</v>
      </c>
      <c r="G638" s="426" t="s">
        <v>7573</v>
      </c>
      <c r="H638" s="423">
        <v>41172</v>
      </c>
      <c r="I638" s="425" t="s">
        <v>21407</v>
      </c>
      <c r="J638" s="423">
        <v>41185</v>
      </c>
      <c r="K638" s="427" t="s">
        <v>20880</v>
      </c>
      <c r="L638" s="434">
        <v>698022840</v>
      </c>
      <c r="M638" s="435" t="s">
        <v>20880</v>
      </c>
      <c r="N638" s="423">
        <v>41207</v>
      </c>
      <c r="O638" s="423">
        <v>41214</v>
      </c>
      <c r="P638" s="423" t="s">
        <v>21408</v>
      </c>
      <c r="Q638" s="423">
        <v>41255</v>
      </c>
      <c r="R638" s="433" t="s">
        <v>20881</v>
      </c>
    </row>
    <row r="639" spans="1:18">
      <c r="A639" s="422">
        <v>3718</v>
      </c>
      <c r="B639" s="423"/>
      <c r="C639" s="423"/>
      <c r="D639" s="424" t="s">
        <v>3507</v>
      </c>
      <c r="E639" s="424" t="s">
        <v>21454</v>
      </c>
      <c r="F639" s="425">
        <v>3718</v>
      </c>
      <c r="G639" s="426" t="s">
        <v>7384</v>
      </c>
      <c r="H639" s="423">
        <v>41172</v>
      </c>
      <c r="I639" s="425" t="s">
        <v>21407</v>
      </c>
      <c r="J639" s="423">
        <v>41185</v>
      </c>
      <c r="K639" s="427" t="s">
        <v>20880</v>
      </c>
      <c r="L639" s="434">
        <v>698022866</v>
      </c>
      <c r="M639" s="435" t="s">
        <v>20880</v>
      </c>
      <c r="N639" s="423">
        <v>41207</v>
      </c>
      <c r="O639" s="423">
        <v>41214</v>
      </c>
      <c r="P639" s="423" t="s">
        <v>21408</v>
      </c>
      <c r="Q639" s="423">
        <v>41255</v>
      </c>
      <c r="R639" s="433" t="s">
        <v>20881</v>
      </c>
    </row>
    <row r="640" spans="1:18">
      <c r="A640" s="422">
        <v>4104</v>
      </c>
      <c r="B640" s="423"/>
      <c r="C640" s="423"/>
      <c r="D640" s="424" t="s">
        <v>3507</v>
      </c>
      <c r="E640" s="424" t="s">
        <v>21455</v>
      </c>
      <c r="F640" s="425">
        <v>4104</v>
      </c>
      <c r="G640" s="426" t="s">
        <v>6193</v>
      </c>
      <c r="H640" s="423">
        <v>41166</v>
      </c>
      <c r="I640" s="425" t="s">
        <v>21407</v>
      </c>
      <c r="J640" s="423">
        <v>41185</v>
      </c>
      <c r="K640" s="427" t="s">
        <v>20880</v>
      </c>
      <c r="L640" s="434">
        <v>698022874</v>
      </c>
      <c r="M640" s="435" t="s">
        <v>20880</v>
      </c>
      <c r="N640" s="423">
        <v>41207</v>
      </c>
      <c r="O640" s="423">
        <v>41214</v>
      </c>
      <c r="P640" s="423" t="s">
        <v>21408</v>
      </c>
      <c r="Q640" s="423">
        <v>41255</v>
      </c>
      <c r="R640" s="433" t="s">
        <v>20881</v>
      </c>
    </row>
    <row r="641" spans="1:18">
      <c r="A641" s="422">
        <v>4283</v>
      </c>
      <c r="B641" s="423"/>
      <c r="C641" s="423"/>
      <c r="D641" s="424" t="s">
        <v>2446</v>
      </c>
      <c r="E641" s="424" t="s">
        <v>21456</v>
      </c>
      <c r="F641" s="425">
        <v>4283</v>
      </c>
      <c r="G641" s="426" t="s">
        <v>7851</v>
      </c>
      <c r="H641" s="423">
        <v>41180</v>
      </c>
      <c r="I641" s="425" t="s">
        <v>21407</v>
      </c>
      <c r="J641" s="423">
        <v>41185</v>
      </c>
      <c r="K641" s="427" t="s">
        <v>20880</v>
      </c>
      <c r="L641" s="434">
        <v>698022890</v>
      </c>
      <c r="M641" s="435" t="s">
        <v>20880</v>
      </c>
      <c r="N641" s="423">
        <v>41207</v>
      </c>
      <c r="O641" s="423">
        <v>41214</v>
      </c>
      <c r="P641" s="423" t="s">
        <v>21408</v>
      </c>
      <c r="Q641" s="423">
        <v>41255</v>
      </c>
      <c r="R641" s="433" t="s">
        <v>20881</v>
      </c>
    </row>
    <row r="642" spans="1:18">
      <c r="A642" s="422">
        <v>4212</v>
      </c>
      <c r="B642" s="423"/>
      <c r="C642" s="423"/>
      <c r="D642" s="424" t="s">
        <v>4755</v>
      </c>
      <c r="E642" s="424" t="s">
        <v>21457</v>
      </c>
      <c r="F642" s="425">
        <v>4212</v>
      </c>
      <c r="G642" s="426" t="s">
        <v>7591</v>
      </c>
      <c r="H642" s="423">
        <v>41176</v>
      </c>
      <c r="I642" s="425" t="s">
        <v>21407</v>
      </c>
      <c r="J642" s="423">
        <v>41185</v>
      </c>
      <c r="K642" s="427" t="s">
        <v>20880</v>
      </c>
      <c r="L642" s="434">
        <v>698022904</v>
      </c>
      <c r="M642" s="435" t="s">
        <v>20880</v>
      </c>
      <c r="N642" s="423">
        <v>41207</v>
      </c>
      <c r="O642" s="423">
        <v>41214</v>
      </c>
      <c r="P642" s="423" t="s">
        <v>21408</v>
      </c>
      <c r="Q642" s="423">
        <v>41255</v>
      </c>
      <c r="R642" s="433" t="s">
        <v>20881</v>
      </c>
    </row>
    <row r="643" spans="1:18">
      <c r="A643" s="422">
        <v>4208</v>
      </c>
      <c r="B643" s="423"/>
      <c r="C643" s="423"/>
      <c r="D643" s="424" t="s">
        <v>4755</v>
      </c>
      <c r="E643" s="424" t="s">
        <v>6324</v>
      </c>
      <c r="F643" s="425">
        <v>4208</v>
      </c>
      <c r="G643" s="426" t="s">
        <v>7593</v>
      </c>
      <c r="H643" s="423">
        <v>41173</v>
      </c>
      <c r="I643" s="425" t="s">
        <v>21407</v>
      </c>
      <c r="J643" s="423">
        <v>41185</v>
      </c>
      <c r="K643" s="427" t="s">
        <v>20880</v>
      </c>
      <c r="L643" s="434">
        <v>698022920</v>
      </c>
      <c r="M643" s="435" t="s">
        <v>20880</v>
      </c>
      <c r="N643" s="423">
        <v>41207</v>
      </c>
      <c r="O643" s="423">
        <v>41214</v>
      </c>
      <c r="P643" s="423" t="s">
        <v>21408</v>
      </c>
      <c r="Q643" s="423">
        <v>41255</v>
      </c>
      <c r="R643" s="433" t="s">
        <v>20881</v>
      </c>
    </row>
    <row r="644" spans="1:18">
      <c r="A644" s="422">
        <v>4207</v>
      </c>
      <c r="B644" s="423"/>
      <c r="C644" s="423"/>
      <c r="D644" s="424" t="s">
        <v>4755</v>
      </c>
      <c r="E644" s="424" t="s">
        <v>21458</v>
      </c>
      <c r="F644" s="425">
        <v>4207</v>
      </c>
      <c r="G644" s="426" t="s">
        <v>7595</v>
      </c>
      <c r="H644" s="423">
        <v>41173</v>
      </c>
      <c r="I644" s="425" t="s">
        <v>21407</v>
      </c>
      <c r="J644" s="423">
        <v>41185</v>
      </c>
      <c r="K644" s="427" t="s">
        <v>20880</v>
      </c>
      <c r="L644" s="434">
        <v>698022939</v>
      </c>
      <c r="M644" s="435" t="s">
        <v>20880</v>
      </c>
      <c r="N644" s="423">
        <v>41207</v>
      </c>
      <c r="O644" s="423">
        <v>41214</v>
      </c>
      <c r="P644" s="423" t="s">
        <v>21408</v>
      </c>
      <c r="Q644" s="423">
        <v>41255</v>
      </c>
      <c r="R644" s="433" t="s">
        <v>20881</v>
      </c>
    </row>
    <row r="645" spans="1:18">
      <c r="A645" s="422">
        <v>3660</v>
      </c>
      <c r="B645" s="423"/>
      <c r="C645" s="423"/>
      <c r="D645" s="424" t="s">
        <v>3482</v>
      </c>
      <c r="E645" s="424" t="s">
        <v>21459</v>
      </c>
      <c r="F645" s="425">
        <v>3660</v>
      </c>
      <c r="G645" s="426" t="s">
        <v>5672</v>
      </c>
      <c r="H645" s="423">
        <v>41156</v>
      </c>
      <c r="I645" s="425" t="s">
        <v>21407</v>
      </c>
      <c r="J645" s="423">
        <v>41185</v>
      </c>
      <c r="K645" s="427" t="s">
        <v>20880</v>
      </c>
      <c r="L645" s="434">
        <v>698022955</v>
      </c>
      <c r="M645" s="435" t="s">
        <v>20880</v>
      </c>
      <c r="N645" s="423">
        <v>41207</v>
      </c>
      <c r="O645" s="423">
        <v>41214</v>
      </c>
      <c r="P645" s="423" t="s">
        <v>21408</v>
      </c>
      <c r="Q645" s="423">
        <v>41255</v>
      </c>
      <c r="R645" s="433" t="s">
        <v>20881</v>
      </c>
    </row>
    <row r="646" spans="1:18">
      <c r="A646" s="422">
        <v>3661</v>
      </c>
      <c r="B646" s="423"/>
      <c r="C646" s="423"/>
      <c r="D646" s="424" t="s">
        <v>3482</v>
      </c>
      <c r="E646" s="424" t="s">
        <v>21460</v>
      </c>
      <c r="F646" s="425">
        <v>3661</v>
      </c>
      <c r="G646" s="426" t="s">
        <v>5240</v>
      </c>
      <c r="H646" s="423">
        <v>41152</v>
      </c>
      <c r="I646" s="425" t="s">
        <v>21407</v>
      </c>
      <c r="J646" s="423">
        <v>41185</v>
      </c>
      <c r="K646" s="427" t="s">
        <v>20880</v>
      </c>
      <c r="L646" s="434">
        <v>698022963</v>
      </c>
      <c r="M646" s="435" t="s">
        <v>20880</v>
      </c>
      <c r="N646" s="423">
        <v>41207</v>
      </c>
      <c r="O646" s="423">
        <v>41214</v>
      </c>
      <c r="P646" s="423" t="s">
        <v>21408</v>
      </c>
      <c r="Q646" s="423">
        <v>41255</v>
      </c>
      <c r="R646" s="433" t="s">
        <v>20881</v>
      </c>
    </row>
    <row r="647" spans="1:18">
      <c r="A647" s="422">
        <v>3051</v>
      </c>
      <c r="B647" s="423"/>
      <c r="C647" s="423"/>
      <c r="D647" s="424" t="s">
        <v>920</v>
      </c>
      <c r="E647" s="424" t="s">
        <v>21461</v>
      </c>
      <c r="F647" s="425" t="s">
        <v>17019</v>
      </c>
      <c r="G647" s="426" t="s">
        <v>5291</v>
      </c>
      <c r="H647" s="423">
        <v>41172</v>
      </c>
      <c r="I647" s="425" t="s">
        <v>21407</v>
      </c>
      <c r="J647" s="423">
        <v>41185</v>
      </c>
      <c r="K647" s="427" t="s">
        <v>20880</v>
      </c>
      <c r="L647" s="434">
        <v>698022971</v>
      </c>
      <c r="M647" s="435" t="s">
        <v>20880</v>
      </c>
      <c r="N647" s="423">
        <v>41207</v>
      </c>
      <c r="O647" s="423">
        <v>41214</v>
      </c>
      <c r="P647" s="423" t="s">
        <v>21408</v>
      </c>
      <c r="Q647" s="423">
        <v>41255</v>
      </c>
      <c r="R647" s="433" t="s">
        <v>20881</v>
      </c>
    </row>
    <row r="648" spans="1:18">
      <c r="A648" s="422">
        <v>4074</v>
      </c>
      <c r="B648" s="423"/>
      <c r="C648" s="423"/>
      <c r="D648" s="424" t="s">
        <v>166</v>
      </c>
      <c r="E648" s="424" t="s">
        <v>21462</v>
      </c>
      <c r="F648" s="425">
        <v>4074</v>
      </c>
      <c r="G648" s="426" t="s">
        <v>7576</v>
      </c>
      <c r="H648" s="423">
        <v>41173</v>
      </c>
      <c r="I648" s="425" t="s">
        <v>21407</v>
      </c>
      <c r="J648" s="423">
        <v>41185</v>
      </c>
      <c r="K648" s="427" t="s">
        <v>20880</v>
      </c>
      <c r="L648" s="434">
        <v>698023030</v>
      </c>
      <c r="M648" s="435" t="s">
        <v>20880</v>
      </c>
      <c r="N648" s="423">
        <v>41207</v>
      </c>
      <c r="O648" s="423">
        <v>41214</v>
      </c>
      <c r="P648" s="423" t="s">
        <v>21408</v>
      </c>
      <c r="Q648" s="423">
        <v>41255</v>
      </c>
      <c r="R648" s="433" t="s">
        <v>20881</v>
      </c>
    </row>
    <row r="649" spans="1:18">
      <c r="A649" s="422">
        <v>4072</v>
      </c>
      <c r="B649" s="423"/>
      <c r="C649" s="423"/>
      <c r="D649" s="424" t="s">
        <v>166</v>
      </c>
      <c r="E649" s="424" t="s">
        <v>21463</v>
      </c>
      <c r="F649" s="425">
        <v>4072</v>
      </c>
      <c r="G649" s="426" t="s">
        <v>7578</v>
      </c>
      <c r="H649" s="423">
        <v>41176</v>
      </c>
      <c r="I649" s="425" t="s">
        <v>21407</v>
      </c>
      <c r="J649" s="423">
        <v>41185</v>
      </c>
      <c r="K649" s="427" t="s">
        <v>20880</v>
      </c>
      <c r="L649" s="434">
        <v>698023013</v>
      </c>
      <c r="M649" s="435" t="s">
        <v>20880</v>
      </c>
      <c r="N649" s="423">
        <v>41207</v>
      </c>
      <c r="O649" s="423">
        <v>41214</v>
      </c>
      <c r="P649" s="423" t="s">
        <v>21408</v>
      </c>
      <c r="Q649" s="423">
        <v>41255</v>
      </c>
      <c r="R649" s="433" t="s">
        <v>20881</v>
      </c>
    </row>
    <row r="650" spans="1:18">
      <c r="A650" s="422">
        <v>4071</v>
      </c>
      <c r="B650" s="423"/>
      <c r="C650" s="423"/>
      <c r="D650" s="424" t="s">
        <v>166</v>
      </c>
      <c r="E650" s="424" t="s">
        <v>5573</v>
      </c>
      <c r="F650" s="425">
        <v>4071</v>
      </c>
      <c r="G650" s="426" t="s">
        <v>7529</v>
      </c>
      <c r="H650" s="423">
        <v>41171</v>
      </c>
      <c r="I650" s="425" t="s">
        <v>21407</v>
      </c>
      <c r="J650" s="423">
        <v>41185</v>
      </c>
      <c r="K650" s="427" t="s">
        <v>20880</v>
      </c>
      <c r="L650" s="434">
        <v>698023064</v>
      </c>
      <c r="M650" s="435" t="s">
        <v>20880</v>
      </c>
      <c r="N650" s="423">
        <v>41207</v>
      </c>
      <c r="O650" s="423">
        <v>41214</v>
      </c>
      <c r="P650" s="423" t="s">
        <v>21408</v>
      </c>
      <c r="Q650" s="423">
        <v>41255</v>
      </c>
      <c r="R650" s="433" t="s">
        <v>20881</v>
      </c>
    </row>
    <row r="651" spans="1:18">
      <c r="A651" s="422">
        <v>4070</v>
      </c>
      <c r="B651" s="423"/>
      <c r="C651" s="423"/>
      <c r="D651" s="424" t="s">
        <v>166</v>
      </c>
      <c r="E651" s="424" t="s">
        <v>5576</v>
      </c>
      <c r="F651" s="425">
        <v>4070</v>
      </c>
      <c r="G651" s="426" t="s">
        <v>7531</v>
      </c>
      <c r="H651" s="423">
        <v>41172</v>
      </c>
      <c r="I651" s="425" t="s">
        <v>21407</v>
      </c>
      <c r="J651" s="423">
        <v>41185</v>
      </c>
      <c r="K651" s="427" t="s">
        <v>20880</v>
      </c>
      <c r="L651" s="434">
        <v>698023099</v>
      </c>
      <c r="M651" s="435" t="s">
        <v>20880</v>
      </c>
      <c r="N651" s="423">
        <v>41207</v>
      </c>
      <c r="O651" s="423">
        <v>41214</v>
      </c>
      <c r="P651" s="423" t="s">
        <v>21408</v>
      </c>
      <c r="Q651" s="423">
        <v>41255</v>
      </c>
      <c r="R651" s="433" t="s">
        <v>20881</v>
      </c>
    </row>
    <row r="652" spans="1:18">
      <c r="A652" s="422">
        <v>4069</v>
      </c>
      <c r="B652" s="423"/>
      <c r="C652" s="423"/>
      <c r="D652" s="424" t="s">
        <v>166</v>
      </c>
      <c r="E652" s="424" t="s">
        <v>5579</v>
      </c>
      <c r="F652" s="425">
        <v>4069</v>
      </c>
      <c r="G652" s="426" t="s">
        <v>7837</v>
      </c>
      <c r="H652" s="423">
        <v>41177</v>
      </c>
      <c r="I652" s="425" t="s">
        <v>21407</v>
      </c>
      <c r="J652" s="423">
        <v>41185</v>
      </c>
      <c r="K652" s="427" t="s">
        <v>20880</v>
      </c>
      <c r="L652" s="434">
        <v>698023137</v>
      </c>
      <c r="M652" s="435" t="s">
        <v>20880</v>
      </c>
      <c r="N652" s="423">
        <v>41207</v>
      </c>
      <c r="O652" s="423">
        <v>41214</v>
      </c>
      <c r="P652" s="423" t="s">
        <v>21408</v>
      </c>
      <c r="Q652" s="423">
        <v>41255</v>
      </c>
      <c r="R652" s="433" t="s">
        <v>20881</v>
      </c>
    </row>
    <row r="653" spans="1:18">
      <c r="A653" s="422">
        <v>4067</v>
      </c>
      <c r="B653" s="423"/>
      <c r="C653" s="423"/>
      <c r="D653" s="424" t="s">
        <v>166</v>
      </c>
      <c r="E653" s="424" t="s">
        <v>5584</v>
      </c>
      <c r="F653" s="425">
        <v>4067</v>
      </c>
      <c r="G653" s="426" t="s">
        <v>7660</v>
      </c>
      <c r="H653" s="423">
        <v>41176</v>
      </c>
      <c r="I653" s="425" t="s">
        <v>21407</v>
      </c>
      <c r="J653" s="423">
        <v>41185</v>
      </c>
      <c r="K653" s="427" t="s">
        <v>20880</v>
      </c>
      <c r="L653" s="434">
        <v>698023234</v>
      </c>
      <c r="M653" s="435" t="s">
        <v>20880</v>
      </c>
      <c r="N653" s="423">
        <v>41207</v>
      </c>
      <c r="O653" s="423">
        <v>41214</v>
      </c>
      <c r="P653" s="423" t="s">
        <v>21408</v>
      </c>
      <c r="Q653" s="423">
        <v>41255</v>
      </c>
      <c r="R653" s="433" t="s">
        <v>20881</v>
      </c>
    </row>
    <row r="654" spans="1:18">
      <c r="A654" s="422">
        <v>4066</v>
      </c>
      <c r="B654" s="423"/>
      <c r="C654" s="423"/>
      <c r="D654" s="424" t="s">
        <v>166</v>
      </c>
      <c r="E654" s="424" t="s">
        <v>21464</v>
      </c>
      <c r="F654" s="425">
        <v>4066</v>
      </c>
      <c r="G654" s="426" t="s">
        <v>7400</v>
      </c>
      <c r="H654" s="423">
        <v>41170</v>
      </c>
      <c r="I654" s="425" t="s">
        <v>21407</v>
      </c>
      <c r="J654" s="423">
        <v>41185</v>
      </c>
      <c r="K654" s="427" t="s">
        <v>20880</v>
      </c>
      <c r="L654" s="434">
        <v>698023250</v>
      </c>
      <c r="M654" s="435" t="s">
        <v>20880</v>
      </c>
      <c r="N654" s="423">
        <v>41207</v>
      </c>
      <c r="O654" s="423">
        <v>41214</v>
      </c>
      <c r="P654" s="423" t="s">
        <v>21408</v>
      </c>
      <c r="Q654" s="423">
        <v>41255</v>
      </c>
      <c r="R654" s="433" t="s">
        <v>20881</v>
      </c>
    </row>
    <row r="655" spans="1:18">
      <c r="A655" s="422">
        <v>4065</v>
      </c>
      <c r="B655" s="423"/>
      <c r="C655" s="423"/>
      <c r="D655" s="424" t="s">
        <v>166</v>
      </c>
      <c r="E655" s="424" t="s">
        <v>21465</v>
      </c>
      <c r="F655" s="425">
        <v>4065</v>
      </c>
      <c r="G655" s="426" t="s">
        <v>7677</v>
      </c>
      <c r="H655" s="423">
        <v>41177</v>
      </c>
      <c r="I655" s="425" t="s">
        <v>21407</v>
      </c>
      <c r="J655" s="423">
        <v>41185</v>
      </c>
      <c r="K655" s="427" t="s">
        <v>20880</v>
      </c>
      <c r="L655" s="434">
        <v>698023293</v>
      </c>
      <c r="M655" s="435" t="s">
        <v>20880</v>
      </c>
      <c r="N655" s="423">
        <v>41207</v>
      </c>
      <c r="O655" s="423">
        <v>41214</v>
      </c>
      <c r="P655" s="423" t="s">
        <v>21408</v>
      </c>
      <c r="Q655" s="423">
        <v>41255</v>
      </c>
      <c r="R655" s="433" t="s">
        <v>20881</v>
      </c>
    </row>
    <row r="656" spans="1:18">
      <c r="A656" s="422">
        <v>4064</v>
      </c>
      <c r="B656" s="423"/>
      <c r="C656" s="423"/>
      <c r="D656" s="424" t="s">
        <v>166</v>
      </c>
      <c r="E656" s="424" t="s">
        <v>21466</v>
      </c>
      <c r="F656" s="425">
        <v>4064</v>
      </c>
      <c r="G656" s="426" t="s">
        <v>7579</v>
      </c>
      <c r="H656" s="423">
        <v>41172</v>
      </c>
      <c r="I656" s="425" t="s">
        <v>21407</v>
      </c>
      <c r="J656" s="423">
        <v>41185</v>
      </c>
      <c r="K656" s="427" t="s">
        <v>20880</v>
      </c>
      <c r="L656" s="434">
        <v>698023315</v>
      </c>
      <c r="M656" s="435" t="s">
        <v>20880</v>
      </c>
      <c r="N656" s="423">
        <v>41207</v>
      </c>
      <c r="O656" s="423">
        <v>41214</v>
      </c>
      <c r="P656" s="423" t="s">
        <v>21408</v>
      </c>
      <c r="Q656" s="423">
        <v>41255</v>
      </c>
      <c r="R656" s="433" t="s">
        <v>20881</v>
      </c>
    </row>
    <row r="657" spans="1:18">
      <c r="A657" s="422">
        <v>4063</v>
      </c>
      <c r="B657" s="423"/>
      <c r="C657" s="423"/>
      <c r="D657" s="424" t="s">
        <v>166</v>
      </c>
      <c r="E657" s="424" t="s">
        <v>21467</v>
      </c>
      <c r="F657" s="425">
        <v>4063</v>
      </c>
      <c r="G657" s="426" t="s">
        <v>7533</v>
      </c>
      <c r="H657" s="423">
        <v>41172</v>
      </c>
      <c r="I657" s="425" t="s">
        <v>21407</v>
      </c>
      <c r="J657" s="423">
        <v>41185</v>
      </c>
      <c r="K657" s="427" t="s">
        <v>20880</v>
      </c>
      <c r="L657" s="434">
        <v>698023340</v>
      </c>
      <c r="M657" s="435" t="s">
        <v>20880</v>
      </c>
      <c r="N657" s="423">
        <v>41207</v>
      </c>
      <c r="O657" s="423">
        <v>41214</v>
      </c>
      <c r="P657" s="423" t="s">
        <v>21408</v>
      </c>
      <c r="Q657" s="423">
        <v>41255</v>
      </c>
      <c r="R657" s="433" t="s">
        <v>20881</v>
      </c>
    </row>
    <row r="658" spans="1:18">
      <c r="A658" s="422">
        <v>4062</v>
      </c>
      <c r="B658" s="423"/>
      <c r="C658" s="423"/>
      <c r="D658" s="424" t="s">
        <v>166</v>
      </c>
      <c r="E658" s="424" t="s">
        <v>5595</v>
      </c>
      <c r="F658" s="425">
        <v>4062</v>
      </c>
      <c r="G658" s="426" t="s">
        <v>7199</v>
      </c>
      <c r="H658" s="423">
        <v>41170</v>
      </c>
      <c r="I658" s="425" t="s">
        <v>21407</v>
      </c>
      <c r="J658" s="423">
        <v>41185</v>
      </c>
      <c r="K658" s="427" t="s">
        <v>20880</v>
      </c>
      <c r="L658" s="434">
        <v>698023374</v>
      </c>
      <c r="M658" s="435" t="s">
        <v>20880</v>
      </c>
      <c r="N658" s="423">
        <v>41207</v>
      </c>
      <c r="O658" s="423">
        <v>41214</v>
      </c>
      <c r="P658" s="423" t="s">
        <v>21408</v>
      </c>
      <c r="Q658" s="423">
        <v>41255</v>
      </c>
      <c r="R658" s="433" t="s">
        <v>20881</v>
      </c>
    </row>
    <row r="659" spans="1:18">
      <c r="A659" s="422">
        <v>4061</v>
      </c>
      <c r="B659" s="423"/>
      <c r="C659" s="423"/>
      <c r="D659" s="424" t="s">
        <v>166</v>
      </c>
      <c r="E659" s="424" t="s">
        <v>5598</v>
      </c>
      <c r="F659" s="425">
        <v>4061</v>
      </c>
      <c r="G659" s="426" t="s">
        <v>7403</v>
      </c>
      <c r="H659" s="423">
        <v>41170</v>
      </c>
      <c r="I659" s="425" t="s">
        <v>21407</v>
      </c>
      <c r="J659" s="423">
        <v>41185</v>
      </c>
      <c r="K659" s="427" t="s">
        <v>20880</v>
      </c>
      <c r="L659" s="434">
        <v>698023382</v>
      </c>
      <c r="M659" s="435" t="s">
        <v>20880</v>
      </c>
      <c r="N659" s="423">
        <v>41207</v>
      </c>
      <c r="O659" s="423">
        <v>41214</v>
      </c>
      <c r="P659" s="423" t="s">
        <v>21408</v>
      </c>
      <c r="Q659" s="423">
        <v>41255</v>
      </c>
      <c r="R659" s="433" t="s">
        <v>20881</v>
      </c>
    </row>
    <row r="660" spans="1:18">
      <c r="A660" s="422">
        <v>4060</v>
      </c>
      <c r="B660" s="423"/>
      <c r="C660" s="423"/>
      <c r="D660" s="424" t="s">
        <v>166</v>
      </c>
      <c r="E660" s="424" t="s">
        <v>21468</v>
      </c>
      <c r="F660" s="425">
        <v>4060</v>
      </c>
      <c r="G660" s="426" t="s">
        <v>7405</v>
      </c>
      <c r="H660" s="423">
        <v>41170</v>
      </c>
      <c r="I660" s="425" t="s">
        <v>21407</v>
      </c>
      <c r="J660" s="423">
        <v>41185</v>
      </c>
      <c r="K660" s="427" t="s">
        <v>20880</v>
      </c>
      <c r="L660" s="434">
        <v>698023390</v>
      </c>
      <c r="M660" s="435" t="s">
        <v>20880</v>
      </c>
      <c r="N660" s="423">
        <v>41207</v>
      </c>
      <c r="O660" s="423">
        <v>41214</v>
      </c>
      <c r="P660" s="423" t="s">
        <v>21408</v>
      </c>
      <c r="Q660" s="423">
        <v>41255</v>
      </c>
      <c r="R660" s="433" t="s">
        <v>20881</v>
      </c>
    </row>
    <row r="661" spans="1:18">
      <c r="A661" s="422">
        <v>4059</v>
      </c>
      <c r="B661" s="423"/>
      <c r="C661" s="423"/>
      <c r="D661" s="424" t="s">
        <v>166</v>
      </c>
      <c r="E661" s="424" t="s">
        <v>21469</v>
      </c>
      <c r="F661" s="425">
        <v>4059</v>
      </c>
      <c r="G661" s="426" t="s">
        <v>7200</v>
      </c>
      <c r="H661" s="423">
        <v>41170</v>
      </c>
      <c r="I661" s="425" t="s">
        <v>21407</v>
      </c>
      <c r="J661" s="423">
        <v>41185</v>
      </c>
      <c r="K661" s="427" t="s">
        <v>20880</v>
      </c>
      <c r="L661" s="434">
        <v>698023412</v>
      </c>
      <c r="M661" s="435" t="s">
        <v>20880</v>
      </c>
      <c r="N661" s="423">
        <v>41207</v>
      </c>
      <c r="O661" s="423">
        <v>41214</v>
      </c>
      <c r="P661" s="423" t="s">
        <v>21408</v>
      </c>
      <c r="Q661" s="423">
        <v>41255</v>
      </c>
      <c r="R661" s="433" t="s">
        <v>20881</v>
      </c>
    </row>
    <row r="662" spans="1:18">
      <c r="A662" s="422">
        <v>4058</v>
      </c>
      <c r="B662" s="423"/>
      <c r="C662" s="423"/>
      <c r="D662" s="424" t="s">
        <v>166</v>
      </c>
      <c r="E662" s="424" t="s">
        <v>21470</v>
      </c>
      <c r="F662" s="425">
        <v>4058</v>
      </c>
      <c r="G662" s="426" t="s">
        <v>7408</v>
      </c>
      <c r="H662" s="423">
        <v>41170</v>
      </c>
      <c r="I662" s="425" t="s">
        <v>21407</v>
      </c>
      <c r="J662" s="423">
        <v>41185</v>
      </c>
      <c r="K662" s="427" t="s">
        <v>20880</v>
      </c>
      <c r="L662" s="434">
        <v>698023439</v>
      </c>
      <c r="M662" s="435" t="s">
        <v>20880</v>
      </c>
      <c r="N662" s="423">
        <v>41207</v>
      </c>
      <c r="O662" s="423">
        <v>41214</v>
      </c>
      <c r="P662" s="423" t="s">
        <v>21408</v>
      </c>
      <c r="Q662" s="423">
        <v>41255</v>
      </c>
      <c r="R662" s="433" t="s">
        <v>20881</v>
      </c>
    </row>
    <row r="663" spans="1:18">
      <c r="A663" s="422">
        <v>4057</v>
      </c>
      <c r="B663" s="423"/>
      <c r="C663" s="423"/>
      <c r="D663" s="424" t="s">
        <v>166</v>
      </c>
      <c r="E663" s="424" t="s">
        <v>5609</v>
      </c>
      <c r="F663" s="425">
        <v>4057</v>
      </c>
      <c r="G663" s="426" t="s">
        <v>7201</v>
      </c>
      <c r="H663" s="423">
        <v>41166</v>
      </c>
      <c r="I663" s="425" t="s">
        <v>21407</v>
      </c>
      <c r="J663" s="423">
        <v>41185</v>
      </c>
      <c r="K663" s="427" t="s">
        <v>20880</v>
      </c>
      <c r="L663" s="434">
        <v>698023447</v>
      </c>
      <c r="M663" s="435" t="s">
        <v>20880</v>
      </c>
      <c r="N663" s="423">
        <v>41207</v>
      </c>
      <c r="O663" s="423">
        <v>41214</v>
      </c>
      <c r="P663" s="423" t="s">
        <v>21408</v>
      </c>
      <c r="Q663" s="423">
        <v>41255</v>
      </c>
      <c r="R663" s="433" t="s">
        <v>20881</v>
      </c>
    </row>
    <row r="664" spans="1:18">
      <c r="A664" s="422">
        <v>4056</v>
      </c>
      <c r="B664" s="423"/>
      <c r="C664" s="423"/>
      <c r="D664" s="424" t="s">
        <v>166</v>
      </c>
      <c r="E664" s="424" t="s">
        <v>5612</v>
      </c>
      <c r="F664" s="425">
        <v>4056</v>
      </c>
      <c r="G664" s="426" t="s">
        <v>7839</v>
      </c>
      <c r="H664" s="423">
        <v>41179</v>
      </c>
      <c r="I664" s="425" t="s">
        <v>21407</v>
      </c>
      <c r="J664" s="423">
        <v>41185</v>
      </c>
      <c r="K664" s="427" t="s">
        <v>20880</v>
      </c>
      <c r="L664" s="434">
        <v>698023471</v>
      </c>
      <c r="M664" s="435" t="s">
        <v>20880</v>
      </c>
      <c r="N664" s="423">
        <v>41207</v>
      </c>
      <c r="O664" s="423">
        <v>41214</v>
      </c>
      <c r="P664" s="423" t="s">
        <v>21408</v>
      </c>
      <c r="Q664" s="423">
        <v>41255</v>
      </c>
      <c r="R664" s="433" t="s">
        <v>20881</v>
      </c>
    </row>
    <row r="665" spans="1:18">
      <c r="A665" s="422">
        <v>4252</v>
      </c>
      <c r="B665" s="423"/>
      <c r="C665" s="423"/>
      <c r="D665" s="424" t="s">
        <v>6549</v>
      </c>
      <c r="E665" s="424" t="s">
        <v>21471</v>
      </c>
      <c r="F665" s="425">
        <v>4252</v>
      </c>
      <c r="G665" s="426" t="s">
        <v>7419</v>
      </c>
      <c r="H665" s="423">
        <v>41170</v>
      </c>
      <c r="I665" s="425" t="s">
        <v>21407</v>
      </c>
      <c r="J665" s="423">
        <v>41185</v>
      </c>
      <c r="K665" s="427" t="s">
        <v>20880</v>
      </c>
      <c r="L665" s="434">
        <v>1000061814</v>
      </c>
      <c r="M665" s="435" t="s">
        <v>20880</v>
      </c>
      <c r="N665" s="423">
        <v>41207</v>
      </c>
      <c r="O665" s="423">
        <v>41214</v>
      </c>
      <c r="P665" s="423" t="s">
        <v>21408</v>
      </c>
      <c r="Q665" s="423">
        <v>41255</v>
      </c>
      <c r="R665" s="433" t="s">
        <v>20881</v>
      </c>
    </row>
    <row r="666" spans="1:18">
      <c r="A666" s="422">
        <v>4251</v>
      </c>
      <c r="B666" s="423"/>
      <c r="C666" s="423"/>
      <c r="D666" s="424" t="s">
        <v>6549</v>
      </c>
      <c r="E666" s="424" t="s">
        <v>21472</v>
      </c>
      <c r="F666" s="425">
        <v>4251</v>
      </c>
      <c r="G666" s="426" t="s">
        <v>7604</v>
      </c>
      <c r="H666" s="423">
        <v>41172</v>
      </c>
      <c r="I666" s="425" t="s">
        <v>21407</v>
      </c>
      <c r="J666" s="423">
        <v>41185</v>
      </c>
      <c r="K666" s="427" t="s">
        <v>20880</v>
      </c>
      <c r="L666" s="434">
        <v>698023510</v>
      </c>
      <c r="M666" s="435" t="s">
        <v>20880</v>
      </c>
      <c r="N666" s="423">
        <v>41207</v>
      </c>
      <c r="O666" s="423">
        <v>41214</v>
      </c>
      <c r="P666" s="423" t="s">
        <v>21408</v>
      </c>
      <c r="Q666" s="423">
        <v>41255</v>
      </c>
      <c r="R666" s="433" t="s">
        <v>20881</v>
      </c>
    </row>
    <row r="667" spans="1:18">
      <c r="A667" s="422">
        <v>4249</v>
      </c>
      <c r="B667" s="423"/>
      <c r="C667" s="423"/>
      <c r="D667" s="424" t="s">
        <v>6549</v>
      </c>
      <c r="E667" s="424" t="s">
        <v>21473</v>
      </c>
      <c r="F667" s="425">
        <v>4249</v>
      </c>
      <c r="G667" s="426" t="s">
        <v>7422</v>
      </c>
      <c r="H667" s="423">
        <v>41170</v>
      </c>
      <c r="I667" s="425" t="s">
        <v>21407</v>
      </c>
      <c r="J667" s="423">
        <v>41185</v>
      </c>
      <c r="K667" s="427" t="s">
        <v>20880</v>
      </c>
      <c r="L667" s="434">
        <v>698023552</v>
      </c>
      <c r="M667" s="435" t="s">
        <v>20880</v>
      </c>
      <c r="N667" s="423">
        <v>41207</v>
      </c>
      <c r="O667" s="423">
        <v>41214</v>
      </c>
      <c r="P667" s="423" t="s">
        <v>21408</v>
      </c>
      <c r="Q667" s="423">
        <v>41255</v>
      </c>
      <c r="R667" s="433" t="s">
        <v>20881</v>
      </c>
    </row>
    <row r="668" spans="1:18">
      <c r="A668" s="422">
        <v>4248</v>
      </c>
      <c r="B668" s="423"/>
      <c r="C668" s="423"/>
      <c r="D668" s="424" t="s">
        <v>6549</v>
      </c>
      <c r="E668" s="424" t="s">
        <v>21474</v>
      </c>
      <c r="F668" s="425">
        <v>4248</v>
      </c>
      <c r="G668" s="426" t="s">
        <v>7424</v>
      </c>
      <c r="H668" s="423">
        <v>41170</v>
      </c>
      <c r="I668" s="425" t="s">
        <v>21407</v>
      </c>
      <c r="J668" s="423">
        <v>41185</v>
      </c>
      <c r="K668" s="427" t="s">
        <v>20880</v>
      </c>
      <c r="L668" s="434">
        <v>698023560</v>
      </c>
      <c r="M668" s="435" t="s">
        <v>20880</v>
      </c>
      <c r="N668" s="423">
        <v>41207</v>
      </c>
      <c r="O668" s="423">
        <v>41214</v>
      </c>
      <c r="P668" s="423" t="s">
        <v>21408</v>
      </c>
      <c r="Q668" s="423">
        <v>41255</v>
      </c>
      <c r="R668" s="433" t="s">
        <v>20881</v>
      </c>
    </row>
    <row r="669" spans="1:18">
      <c r="A669" s="422">
        <v>4253</v>
      </c>
      <c r="B669" s="423"/>
      <c r="C669" s="423"/>
      <c r="D669" s="424" t="s">
        <v>2527</v>
      </c>
      <c r="E669" s="424" t="s">
        <v>21475</v>
      </c>
      <c r="F669" s="425">
        <v>4253</v>
      </c>
      <c r="G669" s="426" t="s">
        <v>7227</v>
      </c>
      <c r="H669" s="423">
        <v>41166</v>
      </c>
      <c r="I669" s="425" t="s">
        <v>21407</v>
      </c>
      <c r="J669" s="423">
        <v>41185</v>
      </c>
      <c r="K669" s="427" t="s">
        <v>20880</v>
      </c>
      <c r="L669" s="434">
        <v>698023587</v>
      </c>
      <c r="M669" s="435" t="s">
        <v>20880</v>
      </c>
      <c r="N669" s="423">
        <v>41207</v>
      </c>
      <c r="O669" s="423">
        <v>41214</v>
      </c>
      <c r="P669" s="423" t="s">
        <v>21408</v>
      </c>
      <c r="Q669" s="423">
        <v>41255</v>
      </c>
      <c r="R669" s="433" t="s">
        <v>20881</v>
      </c>
    </row>
    <row r="670" spans="1:18">
      <c r="A670" s="422">
        <v>3730</v>
      </c>
      <c r="B670" s="423"/>
      <c r="C670" s="423"/>
      <c r="D670" s="424" t="s">
        <v>3549</v>
      </c>
      <c r="E670" s="424" t="s">
        <v>21476</v>
      </c>
      <c r="F670" s="425">
        <v>3730</v>
      </c>
      <c r="G670" s="426" t="s">
        <v>7820</v>
      </c>
      <c r="H670" s="423">
        <v>41179</v>
      </c>
      <c r="I670" s="425" t="s">
        <v>21407</v>
      </c>
      <c r="J670" s="423">
        <v>41185</v>
      </c>
      <c r="K670" s="427" t="s">
        <v>20880</v>
      </c>
      <c r="L670" s="434">
        <v>698023617</v>
      </c>
      <c r="M670" s="435" t="s">
        <v>20880</v>
      </c>
      <c r="N670" s="423">
        <v>41207</v>
      </c>
      <c r="O670" s="423">
        <v>41214</v>
      </c>
      <c r="P670" s="423" t="s">
        <v>21408</v>
      </c>
      <c r="Q670" s="423">
        <v>41255</v>
      </c>
      <c r="R670" s="433" t="s">
        <v>20881</v>
      </c>
    </row>
    <row r="671" spans="1:18">
      <c r="A671" s="422">
        <v>4293</v>
      </c>
      <c r="B671" s="423"/>
      <c r="C671" s="423"/>
      <c r="D671" s="424" t="s">
        <v>6689</v>
      </c>
      <c r="E671" s="424" t="s">
        <v>21477</v>
      </c>
      <c r="F671" s="425">
        <v>4293</v>
      </c>
      <c r="G671" s="426" t="s">
        <v>7855</v>
      </c>
      <c r="H671" s="423">
        <v>41179</v>
      </c>
      <c r="I671" s="425" t="s">
        <v>21407</v>
      </c>
      <c r="J671" s="423">
        <v>41185</v>
      </c>
      <c r="K671" s="427" t="s">
        <v>20880</v>
      </c>
      <c r="L671" s="434">
        <v>698025601</v>
      </c>
      <c r="M671" s="435" t="s">
        <v>20880</v>
      </c>
      <c r="N671" s="423">
        <v>41207</v>
      </c>
      <c r="O671" s="423">
        <v>41214</v>
      </c>
      <c r="P671" s="423" t="s">
        <v>21408</v>
      </c>
      <c r="Q671" s="423">
        <v>41255</v>
      </c>
      <c r="R671" s="433" t="s">
        <v>20881</v>
      </c>
    </row>
    <row r="672" spans="1:18">
      <c r="A672" s="422">
        <v>4292</v>
      </c>
      <c r="B672" s="423"/>
      <c r="C672" s="423"/>
      <c r="D672" s="424" t="s">
        <v>6689</v>
      </c>
      <c r="E672" s="424" t="s">
        <v>21478</v>
      </c>
      <c r="F672" s="425">
        <v>4292</v>
      </c>
      <c r="G672" s="426" t="s">
        <v>7860</v>
      </c>
      <c r="H672" s="423">
        <v>41179</v>
      </c>
      <c r="I672" s="425" t="s">
        <v>21407</v>
      </c>
      <c r="J672" s="423">
        <v>41185</v>
      </c>
      <c r="K672" s="427" t="s">
        <v>20880</v>
      </c>
      <c r="L672" s="434">
        <v>698060610</v>
      </c>
      <c r="M672" s="435" t="s">
        <v>20880</v>
      </c>
      <c r="N672" s="423">
        <v>41207</v>
      </c>
      <c r="O672" s="423">
        <v>41214</v>
      </c>
      <c r="P672" s="423" t="s">
        <v>21408</v>
      </c>
      <c r="Q672" s="423">
        <v>41255</v>
      </c>
      <c r="R672" s="433" t="s">
        <v>20881</v>
      </c>
    </row>
    <row r="673" spans="1:18">
      <c r="A673" s="422">
        <v>3559</v>
      </c>
      <c r="B673" s="423"/>
      <c r="C673" s="423"/>
      <c r="D673" s="424" t="s">
        <v>3080</v>
      </c>
      <c r="E673" s="424" t="s">
        <v>21479</v>
      </c>
      <c r="F673" s="425">
        <v>3559</v>
      </c>
      <c r="G673" s="426" t="s">
        <v>6930</v>
      </c>
      <c r="H673" s="423">
        <v>41157</v>
      </c>
      <c r="I673" s="425" t="s">
        <v>21407</v>
      </c>
      <c r="J673" s="423">
        <v>41185</v>
      </c>
      <c r="K673" s="427" t="s">
        <v>20880</v>
      </c>
      <c r="L673" s="434">
        <v>698023706</v>
      </c>
      <c r="M673" s="435" t="s">
        <v>20880</v>
      </c>
      <c r="N673" s="423">
        <v>41207</v>
      </c>
      <c r="O673" s="423">
        <v>41214</v>
      </c>
      <c r="P673" s="423" t="s">
        <v>21408</v>
      </c>
      <c r="Q673" s="423">
        <v>41255</v>
      </c>
      <c r="R673" s="433" t="s">
        <v>20881</v>
      </c>
    </row>
    <row r="674" spans="1:18">
      <c r="A674" s="422">
        <v>4218</v>
      </c>
      <c r="B674" s="423"/>
      <c r="C674" s="423"/>
      <c r="D674" s="424" t="s">
        <v>4751</v>
      </c>
      <c r="E674" s="424" t="s">
        <v>21480</v>
      </c>
      <c r="F674" s="425">
        <v>4218</v>
      </c>
      <c r="G674" s="426" t="s">
        <v>20800</v>
      </c>
      <c r="H674" s="423">
        <v>41170</v>
      </c>
      <c r="I674" s="425" t="s">
        <v>21407</v>
      </c>
      <c r="J674" s="423">
        <v>41185</v>
      </c>
      <c r="K674" s="427" t="s">
        <v>20880</v>
      </c>
      <c r="L674" s="434">
        <v>698023749</v>
      </c>
      <c r="M674" s="435" t="s">
        <v>20880</v>
      </c>
      <c r="N674" s="423">
        <v>41207</v>
      </c>
      <c r="O674" s="423">
        <v>41214</v>
      </c>
      <c r="P674" s="423" t="s">
        <v>21408</v>
      </c>
      <c r="Q674" s="423">
        <v>41255</v>
      </c>
      <c r="R674" s="433" t="s">
        <v>20881</v>
      </c>
    </row>
    <row r="675" spans="1:18">
      <c r="A675" s="422">
        <v>4219</v>
      </c>
      <c r="B675" s="423"/>
      <c r="C675" s="423"/>
      <c r="D675" s="424" t="s">
        <v>4751</v>
      </c>
      <c r="E675" s="424" t="s">
        <v>21481</v>
      </c>
      <c r="F675" s="425">
        <v>4219</v>
      </c>
      <c r="G675" s="426" t="s">
        <v>20801</v>
      </c>
      <c r="H675" s="423">
        <v>41171</v>
      </c>
      <c r="I675" s="425" t="s">
        <v>21407</v>
      </c>
      <c r="J675" s="423">
        <v>41185</v>
      </c>
      <c r="K675" s="427" t="s">
        <v>20880</v>
      </c>
      <c r="L675" s="434">
        <v>698023765</v>
      </c>
      <c r="M675" s="435" t="s">
        <v>20880</v>
      </c>
      <c r="N675" s="423">
        <v>41207</v>
      </c>
      <c r="O675" s="423">
        <v>41214</v>
      </c>
      <c r="P675" s="423" t="s">
        <v>21408</v>
      </c>
      <c r="Q675" s="423">
        <v>41255</v>
      </c>
      <c r="R675" s="433" t="s">
        <v>20881</v>
      </c>
    </row>
    <row r="676" spans="1:18">
      <c r="A676" s="422">
        <v>4222</v>
      </c>
      <c r="B676" s="423"/>
      <c r="C676" s="423"/>
      <c r="D676" s="424" t="s">
        <v>4751</v>
      </c>
      <c r="E676" s="424" t="s">
        <v>21482</v>
      </c>
      <c r="F676" s="425">
        <v>4222</v>
      </c>
      <c r="G676" s="426" t="s">
        <v>20802</v>
      </c>
      <c r="H676" s="423">
        <v>41170</v>
      </c>
      <c r="I676" s="425" t="s">
        <v>21407</v>
      </c>
      <c r="J676" s="423">
        <v>41185</v>
      </c>
      <c r="K676" s="427" t="s">
        <v>20880</v>
      </c>
      <c r="L676" s="434">
        <v>698023773</v>
      </c>
      <c r="M676" s="435" t="s">
        <v>20880</v>
      </c>
      <c r="N676" s="423">
        <v>41207</v>
      </c>
      <c r="O676" s="423">
        <v>41214</v>
      </c>
      <c r="P676" s="423" t="s">
        <v>21408</v>
      </c>
      <c r="Q676" s="423">
        <v>41255</v>
      </c>
      <c r="R676" s="433" t="s">
        <v>20881</v>
      </c>
    </row>
    <row r="677" spans="1:18">
      <c r="A677" s="422">
        <v>4228</v>
      </c>
      <c r="B677" s="423"/>
      <c r="C677" s="423"/>
      <c r="D677" s="424" t="s">
        <v>4751</v>
      </c>
      <c r="E677" s="424" t="s">
        <v>21483</v>
      </c>
      <c r="F677" s="425">
        <v>4228</v>
      </c>
      <c r="G677" s="426" t="s">
        <v>20803</v>
      </c>
      <c r="H677" s="423">
        <v>41171</v>
      </c>
      <c r="I677" s="425" t="s">
        <v>21407</v>
      </c>
      <c r="J677" s="423">
        <v>41185</v>
      </c>
      <c r="K677" s="427" t="s">
        <v>20880</v>
      </c>
      <c r="L677" s="434">
        <v>698023811</v>
      </c>
      <c r="M677" s="435" t="s">
        <v>20880</v>
      </c>
      <c r="N677" s="423">
        <v>41207</v>
      </c>
      <c r="O677" s="423">
        <v>41214</v>
      </c>
      <c r="P677" s="423" t="s">
        <v>21408</v>
      </c>
      <c r="Q677" s="423">
        <v>41255</v>
      </c>
      <c r="R677" s="433" t="s">
        <v>20881</v>
      </c>
    </row>
    <row r="678" spans="1:18">
      <c r="A678" s="422">
        <v>4227</v>
      </c>
      <c r="B678" s="423"/>
      <c r="C678" s="423"/>
      <c r="D678" s="424" t="s">
        <v>4751</v>
      </c>
      <c r="E678" s="424" t="s">
        <v>6554</v>
      </c>
      <c r="F678" s="425">
        <v>4227</v>
      </c>
      <c r="G678" s="426" t="s">
        <v>7220</v>
      </c>
      <c r="H678" s="423">
        <v>41166</v>
      </c>
      <c r="I678" s="425" t="s">
        <v>21407</v>
      </c>
      <c r="J678" s="423">
        <v>41185</v>
      </c>
      <c r="K678" s="427" t="s">
        <v>20880</v>
      </c>
      <c r="L678" s="434">
        <v>698023820</v>
      </c>
      <c r="M678" s="435" t="s">
        <v>20880</v>
      </c>
      <c r="N678" s="423">
        <v>41207</v>
      </c>
      <c r="O678" s="423">
        <v>41214</v>
      </c>
      <c r="P678" s="423" t="s">
        <v>21408</v>
      </c>
      <c r="Q678" s="423">
        <v>41255</v>
      </c>
      <c r="R678" s="433" t="s">
        <v>20881</v>
      </c>
    </row>
    <row r="679" spans="1:18">
      <c r="A679" s="422">
        <v>4225</v>
      </c>
      <c r="B679" s="423"/>
      <c r="C679" s="423"/>
      <c r="D679" s="424" t="s">
        <v>4751</v>
      </c>
      <c r="E679" s="424" t="s">
        <v>6567</v>
      </c>
      <c r="F679" s="425">
        <v>4225</v>
      </c>
      <c r="G679" s="426" t="s">
        <v>7222</v>
      </c>
      <c r="H679" s="423">
        <v>41166</v>
      </c>
      <c r="I679" s="425" t="s">
        <v>21407</v>
      </c>
      <c r="J679" s="423">
        <v>41185</v>
      </c>
      <c r="K679" s="427" t="s">
        <v>20880</v>
      </c>
      <c r="L679" s="434">
        <v>698023854</v>
      </c>
      <c r="M679" s="435" t="s">
        <v>20880</v>
      </c>
      <c r="N679" s="423">
        <v>41207</v>
      </c>
      <c r="O679" s="423">
        <v>41214</v>
      </c>
      <c r="P679" s="423" t="s">
        <v>21408</v>
      </c>
      <c r="Q679" s="423">
        <v>41255</v>
      </c>
      <c r="R679" s="433" t="s">
        <v>20881</v>
      </c>
    </row>
    <row r="680" spans="1:18">
      <c r="A680" s="422">
        <v>4221</v>
      </c>
      <c r="B680" s="423"/>
      <c r="C680" s="423"/>
      <c r="D680" s="424" t="s">
        <v>4751</v>
      </c>
      <c r="E680" s="424" t="s">
        <v>6590</v>
      </c>
      <c r="F680" s="425">
        <v>4221</v>
      </c>
      <c r="G680" s="426" t="s">
        <v>7224</v>
      </c>
      <c r="H680" s="423">
        <v>41169</v>
      </c>
      <c r="I680" s="425" t="s">
        <v>21407</v>
      </c>
      <c r="J680" s="423">
        <v>41185</v>
      </c>
      <c r="K680" s="427" t="s">
        <v>20880</v>
      </c>
      <c r="L680" s="434">
        <v>698023897</v>
      </c>
      <c r="M680" s="435" t="s">
        <v>20880</v>
      </c>
      <c r="N680" s="423">
        <v>41207</v>
      </c>
      <c r="O680" s="423">
        <v>41214</v>
      </c>
      <c r="P680" s="423" t="s">
        <v>21408</v>
      </c>
      <c r="Q680" s="423">
        <v>41255</v>
      </c>
      <c r="R680" s="433" t="s">
        <v>20881</v>
      </c>
    </row>
    <row r="681" spans="1:18">
      <c r="A681" s="422">
        <v>4220</v>
      </c>
      <c r="B681" s="423"/>
      <c r="C681" s="423"/>
      <c r="D681" s="424" t="s">
        <v>4751</v>
      </c>
      <c r="E681" s="424" t="s">
        <v>21484</v>
      </c>
      <c r="F681" s="425">
        <v>4220</v>
      </c>
      <c r="G681" s="426" t="s">
        <v>7225</v>
      </c>
      <c r="H681" s="423">
        <v>41165</v>
      </c>
      <c r="I681" s="425" t="s">
        <v>21407</v>
      </c>
      <c r="J681" s="423">
        <v>41185</v>
      </c>
      <c r="K681" s="427" t="s">
        <v>20880</v>
      </c>
      <c r="L681" s="434">
        <v>698023927</v>
      </c>
      <c r="M681" s="435" t="s">
        <v>20880</v>
      </c>
      <c r="N681" s="423">
        <v>41207</v>
      </c>
      <c r="O681" s="423">
        <v>41214</v>
      </c>
      <c r="P681" s="423" t="s">
        <v>21408</v>
      </c>
      <c r="Q681" s="423">
        <v>41255</v>
      </c>
      <c r="R681" s="433" t="s">
        <v>20881</v>
      </c>
    </row>
    <row r="682" spans="1:18">
      <c r="A682" s="422">
        <v>4030</v>
      </c>
      <c r="B682" s="423"/>
      <c r="C682" s="423"/>
      <c r="D682" s="424" t="s">
        <v>5415</v>
      </c>
      <c r="E682" s="424" t="s">
        <v>21485</v>
      </c>
      <c r="F682" s="425">
        <v>4030</v>
      </c>
      <c r="G682" s="426" t="s">
        <v>7196</v>
      </c>
      <c r="H682" s="423">
        <v>41163</v>
      </c>
      <c r="I682" s="425" t="s">
        <v>21407</v>
      </c>
      <c r="J682" s="423">
        <v>41185</v>
      </c>
      <c r="K682" s="427" t="s">
        <v>20880</v>
      </c>
      <c r="L682" s="434">
        <v>698023943</v>
      </c>
      <c r="M682" s="435" t="s">
        <v>20880</v>
      </c>
      <c r="N682" s="423">
        <v>41207</v>
      </c>
      <c r="O682" s="423">
        <v>41214</v>
      </c>
      <c r="P682" s="423" t="s">
        <v>21408</v>
      </c>
      <c r="Q682" s="423">
        <v>41255</v>
      </c>
      <c r="R682" s="433" t="s">
        <v>20881</v>
      </c>
    </row>
    <row r="683" spans="1:18">
      <c r="A683" s="422">
        <v>4031</v>
      </c>
      <c r="B683" s="423"/>
      <c r="C683" s="423"/>
      <c r="D683" s="424" t="s">
        <v>5415</v>
      </c>
      <c r="E683" s="424" t="s">
        <v>21486</v>
      </c>
      <c r="F683" s="425">
        <v>4031</v>
      </c>
      <c r="G683" s="426" t="s">
        <v>6934</v>
      </c>
      <c r="H683" s="423">
        <v>41158</v>
      </c>
      <c r="I683" s="425" t="s">
        <v>21407</v>
      </c>
      <c r="J683" s="423">
        <v>41185</v>
      </c>
      <c r="K683" s="427" t="s">
        <v>20880</v>
      </c>
      <c r="L683" s="434">
        <v>698023978</v>
      </c>
      <c r="M683" s="435" t="s">
        <v>20880</v>
      </c>
      <c r="N683" s="423">
        <v>41207</v>
      </c>
      <c r="O683" s="423">
        <v>41214</v>
      </c>
      <c r="P683" s="423" t="s">
        <v>21408</v>
      </c>
      <c r="Q683" s="423">
        <v>41255</v>
      </c>
      <c r="R683" s="433" t="s">
        <v>20881</v>
      </c>
    </row>
    <row r="684" spans="1:18">
      <c r="A684" s="422">
        <v>4032</v>
      </c>
      <c r="B684" s="423"/>
      <c r="C684" s="423"/>
      <c r="D684" s="424" t="s">
        <v>5415</v>
      </c>
      <c r="E684" s="424" t="s">
        <v>21487</v>
      </c>
      <c r="F684" s="425">
        <v>4032</v>
      </c>
      <c r="G684" s="426" t="s">
        <v>6852</v>
      </c>
      <c r="H684" s="423">
        <v>41158</v>
      </c>
      <c r="I684" s="425" t="s">
        <v>21407</v>
      </c>
      <c r="J684" s="423">
        <v>41185</v>
      </c>
      <c r="K684" s="427" t="s">
        <v>20880</v>
      </c>
      <c r="L684" s="434">
        <v>698023986</v>
      </c>
      <c r="M684" s="435" t="s">
        <v>20880</v>
      </c>
      <c r="N684" s="423">
        <v>41207</v>
      </c>
      <c r="O684" s="423">
        <v>41214</v>
      </c>
      <c r="P684" s="423" t="s">
        <v>21408</v>
      </c>
      <c r="Q684" s="423">
        <v>41255</v>
      </c>
      <c r="R684" s="433" t="s">
        <v>20881</v>
      </c>
    </row>
    <row r="685" spans="1:18">
      <c r="A685" s="422">
        <v>4033</v>
      </c>
      <c r="B685" s="423"/>
      <c r="C685" s="423"/>
      <c r="D685" s="424" t="s">
        <v>5415</v>
      </c>
      <c r="E685" s="424" t="s">
        <v>21488</v>
      </c>
      <c r="F685" s="425">
        <v>4033</v>
      </c>
      <c r="G685" s="426" t="s">
        <v>6853</v>
      </c>
      <c r="H685" s="423">
        <v>41165</v>
      </c>
      <c r="I685" s="425" t="s">
        <v>21407</v>
      </c>
      <c r="J685" s="423">
        <v>41185</v>
      </c>
      <c r="K685" s="427" t="s">
        <v>20880</v>
      </c>
      <c r="L685" s="434">
        <v>698024036</v>
      </c>
      <c r="M685" s="435" t="s">
        <v>20880</v>
      </c>
      <c r="N685" s="423">
        <v>41207</v>
      </c>
      <c r="O685" s="423">
        <v>41214</v>
      </c>
      <c r="P685" s="423" t="s">
        <v>21408</v>
      </c>
      <c r="Q685" s="423">
        <v>41255</v>
      </c>
      <c r="R685" s="433" t="s">
        <v>20881</v>
      </c>
    </row>
    <row r="686" spans="1:18">
      <c r="A686" s="422">
        <v>4035</v>
      </c>
      <c r="B686" s="423"/>
      <c r="C686" s="423"/>
      <c r="D686" s="424" t="s">
        <v>5415</v>
      </c>
      <c r="E686" s="424" t="s">
        <v>21489</v>
      </c>
      <c r="F686" s="425">
        <v>4035</v>
      </c>
      <c r="G686" s="426" t="s">
        <v>7397</v>
      </c>
      <c r="H686" s="423">
        <v>41169</v>
      </c>
      <c r="I686" s="425" t="s">
        <v>21407</v>
      </c>
      <c r="J686" s="423">
        <v>41185</v>
      </c>
      <c r="K686" s="427" t="s">
        <v>20880</v>
      </c>
      <c r="L686" s="434">
        <v>698024052</v>
      </c>
      <c r="M686" s="435" t="s">
        <v>20880</v>
      </c>
      <c r="N686" s="423">
        <v>41207</v>
      </c>
      <c r="O686" s="423">
        <v>41214</v>
      </c>
      <c r="P686" s="423" t="s">
        <v>21408</v>
      </c>
      <c r="Q686" s="423">
        <v>41255</v>
      </c>
      <c r="R686" s="433" t="s">
        <v>20881</v>
      </c>
    </row>
    <row r="687" spans="1:18">
      <c r="A687" s="422">
        <v>4036</v>
      </c>
      <c r="B687" s="423"/>
      <c r="C687" s="423"/>
      <c r="D687" s="424" t="s">
        <v>5415</v>
      </c>
      <c r="E687" s="424" t="s">
        <v>21490</v>
      </c>
      <c r="F687" s="425">
        <v>4036</v>
      </c>
      <c r="G687" s="426" t="s">
        <v>7399</v>
      </c>
      <c r="H687" s="423">
        <v>41171</v>
      </c>
      <c r="I687" s="425" t="s">
        <v>21407</v>
      </c>
      <c r="J687" s="423">
        <v>41185</v>
      </c>
      <c r="K687" s="427" t="s">
        <v>20880</v>
      </c>
      <c r="L687" s="434">
        <v>698024079</v>
      </c>
      <c r="M687" s="435" t="s">
        <v>20880</v>
      </c>
      <c r="N687" s="423">
        <v>41207</v>
      </c>
      <c r="O687" s="423">
        <v>41214</v>
      </c>
      <c r="P687" s="423" t="s">
        <v>21408</v>
      </c>
      <c r="Q687" s="423">
        <v>41255</v>
      </c>
      <c r="R687" s="433" t="s">
        <v>20881</v>
      </c>
    </row>
    <row r="688" spans="1:18">
      <c r="A688" s="422">
        <v>4127</v>
      </c>
      <c r="B688" s="423"/>
      <c r="C688" s="423"/>
      <c r="D688" s="424" t="s">
        <v>4750</v>
      </c>
      <c r="E688" s="424" t="s">
        <v>6023</v>
      </c>
      <c r="F688" s="425">
        <v>4127</v>
      </c>
      <c r="G688" s="426" t="s">
        <v>7209</v>
      </c>
      <c r="H688" s="423">
        <v>41173</v>
      </c>
      <c r="I688" s="425" t="s">
        <v>21407</v>
      </c>
      <c r="J688" s="423">
        <v>41185</v>
      </c>
      <c r="K688" s="427" t="s">
        <v>20880</v>
      </c>
      <c r="L688" s="434">
        <v>698024109</v>
      </c>
      <c r="M688" s="435" t="s">
        <v>20880</v>
      </c>
      <c r="N688" s="423">
        <v>41207</v>
      </c>
      <c r="O688" s="423">
        <v>41214</v>
      </c>
      <c r="P688" s="423" t="s">
        <v>21408</v>
      </c>
      <c r="Q688" s="423">
        <v>41255</v>
      </c>
      <c r="R688" s="433" t="s">
        <v>20881</v>
      </c>
    </row>
    <row r="689" spans="1:18">
      <c r="A689" s="422">
        <v>4124</v>
      </c>
      <c r="B689" s="423"/>
      <c r="C689" s="423"/>
      <c r="D689" s="424" t="s">
        <v>4750</v>
      </c>
      <c r="E689" s="424" t="s">
        <v>21491</v>
      </c>
      <c r="F689" s="425">
        <v>4124</v>
      </c>
      <c r="G689" s="426" t="s">
        <v>7210</v>
      </c>
      <c r="H689" s="423">
        <v>41173</v>
      </c>
      <c r="I689" s="425" t="s">
        <v>21407</v>
      </c>
      <c r="J689" s="423">
        <v>41185</v>
      </c>
      <c r="K689" s="427" t="s">
        <v>20880</v>
      </c>
      <c r="L689" s="434">
        <v>698024133</v>
      </c>
      <c r="M689" s="435" t="s">
        <v>20880</v>
      </c>
      <c r="N689" s="423">
        <v>41207</v>
      </c>
      <c r="O689" s="423">
        <v>41214</v>
      </c>
      <c r="P689" s="423" t="s">
        <v>21408</v>
      </c>
      <c r="Q689" s="423">
        <v>41255</v>
      </c>
      <c r="R689" s="433" t="s">
        <v>20881</v>
      </c>
    </row>
    <row r="690" spans="1:18">
      <c r="A690" s="422">
        <v>4123</v>
      </c>
      <c r="B690" s="423"/>
      <c r="C690" s="423"/>
      <c r="D690" s="424" t="s">
        <v>4750</v>
      </c>
      <c r="E690" s="424" t="s">
        <v>6031</v>
      </c>
      <c r="F690" s="425">
        <v>4123</v>
      </c>
      <c r="G690" s="426" t="s">
        <v>7212</v>
      </c>
      <c r="H690" s="423">
        <v>41172</v>
      </c>
      <c r="I690" s="425" t="s">
        <v>21407</v>
      </c>
      <c r="J690" s="423">
        <v>41185</v>
      </c>
      <c r="K690" s="427" t="s">
        <v>20880</v>
      </c>
      <c r="L690" s="434">
        <v>698024150</v>
      </c>
      <c r="M690" s="435" t="s">
        <v>20880</v>
      </c>
      <c r="N690" s="423">
        <v>41207</v>
      </c>
      <c r="O690" s="423">
        <v>41214</v>
      </c>
      <c r="P690" s="423" t="s">
        <v>21408</v>
      </c>
      <c r="Q690" s="423">
        <v>41255</v>
      </c>
      <c r="R690" s="433" t="s">
        <v>20881</v>
      </c>
    </row>
    <row r="691" spans="1:18">
      <c r="A691" s="422">
        <v>3970</v>
      </c>
      <c r="B691" s="423"/>
      <c r="C691" s="423"/>
      <c r="D691" s="424" t="s">
        <v>169</v>
      </c>
      <c r="E691" s="424" t="s">
        <v>21492</v>
      </c>
      <c r="F691" s="425">
        <v>3970</v>
      </c>
      <c r="G691" s="426" t="s">
        <v>6847</v>
      </c>
      <c r="H691" s="423">
        <v>41157</v>
      </c>
      <c r="I691" s="425" t="s">
        <v>21407</v>
      </c>
      <c r="J691" s="423">
        <v>41185</v>
      </c>
      <c r="K691" s="427" t="s">
        <v>20880</v>
      </c>
      <c r="L691" s="434">
        <v>698024184</v>
      </c>
      <c r="M691" s="435" t="s">
        <v>20880</v>
      </c>
      <c r="N691" s="423">
        <v>41207</v>
      </c>
      <c r="O691" s="423">
        <v>41214</v>
      </c>
      <c r="P691" s="423" t="s">
        <v>21408</v>
      </c>
      <c r="Q691" s="423">
        <v>41255</v>
      </c>
      <c r="R691" s="433" t="s">
        <v>20881</v>
      </c>
    </row>
    <row r="692" spans="1:18">
      <c r="A692" s="422">
        <v>3971</v>
      </c>
      <c r="B692" s="423"/>
      <c r="C692" s="423"/>
      <c r="D692" s="424" t="s">
        <v>169</v>
      </c>
      <c r="E692" s="424" t="s">
        <v>5327</v>
      </c>
      <c r="F692" s="425">
        <v>3971</v>
      </c>
      <c r="G692" s="426" t="s">
        <v>6848</v>
      </c>
      <c r="H692" s="423">
        <v>41157</v>
      </c>
      <c r="I692" s="425" t="s">
        <v>21407</v>
      </c>
      <c r="J692" s="423">
        <v>41185</v>
      </c>
      <c r="K692" s="427" t="s">
        <v>20880</v>
      </c>
      <c r="L692" s="434">
        <v>698024206</v>
      </c>
      <c r="M692" s="435" t="s">
        <v>20880</v>
      </c>
      <c r="N692" s="423">
        <v>41207</v>
      </c>
      <c r="O692" s="423">
        <v>41214</v>
      </c>
      <c r="P692" s="423" t="s">
        <v>21408</v>
      </c>
      <c r="Q692" s="423">
        <v>41255</v>
      </c>
      <c r="R692" s="433" t="s">
        <v>20881</v>
      </c>
    </row>
    <row r="693" spans="1:18">
      <c r="A693" s="422">
        <v>4234</v>
      </c>
      <c r="B693" s="423"/>
      <c r="C693" s="423"/>
      <c r="D693" s="424" t="s">
        <v>1725</v>
      </c>
      <c r="E693" s="424" t="s">
        <v>6585</v>
      </c>
      <c r="F693" s="425">
        <v>4234</v>
      </c>
      <c r="G693" s="426" t="s">
        <v>7849</v>
      </c>
      <c r="H693" s="423">
        <v>41179</v>
      </c>
      <c r="I693" s="425" t="s">
        <v>21407</v>
      </c>
      <c r="J693" s="423">
        <v>41185</v>
      </c>
      <c r="K693" s="427" t="s">
        <v>20880</v>
      </c>
      <c r="L693" s="434">
        <v>698024281</v>
      </c>
      <c r="M693" s="435" t="s">
        <v>20880</v>
      </c>
      <c r="N693" s="423">
        <v>41207</v>
      </c>
      <c r="O693" s="423">
        <v>41214</v>
      </c>
      <c r="P693" s="423" t="s">
        <v>21408</v>
      </c>
      <c r="Q693" s="423">
        <v>41255</v>
      </c>
      <c r="R693" s="433" t="s">
        <v>20881</v>
      </c>
    </row>
    <row r="694" spans="1:18">
      <c r="A694" s="422">
        <v>3574</v>
      </c>
      <c r="B694" s="423"/>
      <c r="C694" s="423"/>
      <c r="D694" s="424" t="s">
        <v>3143</v>
      </c>
      <c r="E694" s="424" t="s">
        <v>21493</v>
      </c>
      <c r="F694" s="425">
        <v>3574</v>
      </c>
      <c r="G694" s="426" t="s">
        <v>7562</v>
      </c>
      <c r="H694" s="423">
        <v>41176</v>
      </c>
      <c r="I694" s="425" t="s">
        <v>21407</v>
      </c>
      <c r="J694" s="423">
        <v>41185</v>
      </c>
      <c r="K694" s="427" t="s">
        <v>20880</v>
      </c>
      <c r="L694" s="434">
        <v>698024303</v>
      </c>
      <c r="M694" s="435" t="s">
        <v>20880</v>
      </c>
      <c r="N694" s="423">
        <v>41207</v>
      </c>
      <c r="O694" s="423">
        <v>41214</v>
      </c>
      <c r="P694" s="423" t="s">
        <v>21408</v>
      </c>
      <c r="Q694" s="423">
        <v>41255</v>
      </c>
      <c r="R694" s="433" t="s">
        <v>20881</v>
      </c>
    </row>
    <row r="695" spans="1:18">
      <c r="A695" s="422">
        <v>3576</v>
      </c>
      <c r="B695" s="423"/>
      <c r="C695" s="423"/>
      <c r="D695" s="424" t="s">
        <v>3152</v>
      </c>
      <c r="E695" s="424" t="s">
        <v>21494</v>
      </c>
      <c r="F695" s="425">
        <v>3576</v>
      </c>
      <c r="G695" s="426" t="s">
        <v>6931</v>
      </c>
      <c r="H695" s="423">
        <v>41157</v>
      </c>
      <c r="I695" s="425" t="s">
        <v>21407</v>
      </c>
      <c r="J695" s="423">
        <v>41185</v>
      </c>
      <c r="K695" s="427" t="s">
        <v>20880</v>
      </c>
      <c r="L695" s="434">
        <v>698060636</v>
      </c>
      <c r="M695" s="435" t="s">
        <v>20880</v>
      </c>
      <c r="N695" s="423">
        <v>41207</v>
      </c>
      <c r="O695" s="423">
        <v>41214</v>
      </c>
      <c r="P695" s="423" t="s">
        <v>21408</v>
      </c>
      <c r="Q695" s="423">
        <v>41255</v>
      </c>
      <c r="R695" s="433" t="s">
        <v>20881</v>
      </c>
    </row>
    <row r="696" spans="1:18">
      <c r="A696" s="422">
        <v>4128</v>
      </c>
      <c r="B696" s="423"/>
      <c r="C696" s="423"/>
      <c r="D696" s="424" t="s">
        <v>4749</v>
      </c>
      <c r="E696" s="424" t="s">
        <v>21495</v>
      </c>
      <c r="F696" s="425">
        <v>4128</v>
      </c>
      <c r="G696" s="426" t="s">
        <v>7208</v>
      </c>
      <c r="H696" s="423">
        <v>41170</v>
      </c>
      <c r="I696" s="425" t="s">
        <v>21407</v>
      </c>
      <c r="J696" s="423">
        <v>41185</v>
      </c>
      <c r="K696" s="427" t="s">
        <v>20880</v>
      </c>
      <c r="L696" s="434">
        <v>698024354</v>
      </c>
      <c r="M696" s="435" t="s">
        <v>20880</v>
      </c>
      <c r="N696" s="423">
        <v>41207</v>
      </c>
      <c r="O696" s="423">
        <v>41214</v>
      </c>
      <c r="P696" s="423" t="s">
        <v>21408</v>
      </c>
      <c r="Q696" s="423">
        <v>41255</v>
      </c>
      <c r="R696" s="433" t="s">
        <v>20881</v>
      </c>
    </row>
    <row r="697" spans="1:18">
      <c r="A697" s="422">
        <v>4132</v>
      </c>
      <c r="B697" s="423"/>
      <c r="C697" s="423"/>
      <c r="D697" s="424" t="s">
        <v>4749</v>
      </c>
      <c r="E697" s="424" t="s">
        <v>21496</v>
      </c>
      <c r="F697" s="425">
        <v>4132</v>
      </c>
      <c r="G697" s="426" t="s">
        <v>7213</v>
      </c>
      <c r="H697" s="423">
        <v>41164</v>
      </c>
      <c r="I697" s="425" t="s">
        <v>21407</v>
      </c>
      <c r="J697" s="423">
        <v>41185</v>
      </c>
      <c r="K697" s="427" t="s">
        <v>20880</v>
      </c>
      <c r="L697" s="434">
        <v>698024370</v>
      </c>
      <c r="M697" s="435" t="s">
        <v>20880</v>
      </c>
      <c r="N697" s="423">
        <v>41207</v>
      </c>
      <c r="O697" s="423">
        <v>41214</v>
      </c>
      <c r="P697" s="423" t="s">
        <v>21408</v>
      </c>
      <c r="Q697" s="423">
        <v>41255</v>
      </c>
      <c r="R697" s="433" t="s">
        <v>20881</v>
      </c>
    </row>
    <row r="698" spans="1:18">
      <c r="A698" s="422">
        <v>4131</v>
      </c>
      <c r="B698" s="423"/>
      <c r="C698" s="423"/>
      <c r="D698" s="424" t="s">
        <v>4749</v>
      </c>
      <c r="E698" s="424" t="s">
        <v>6098</v>
      </c>
      <c r="F698" s="425">
        <v>4131</v>
      </c>
      <c r="G698" s="426" t="s">
        <v>7215</v>
      </c>
      <c r="H698" s="423">
        <v>41166</v>
      </c>
      <c r="I698" s="425" t="s">
        <v>21407</v>
      </c>
      <c r="J698" s="423">
        <v>41185</v>
      </c>
      <c r="K698" s="427" t="s">
        <v>20880</v>
      </c>
      <c r="L698" s="434">
        <v>698024400</v>
      </c>
      <c r="M698" s="435" t="s">
        <v>20880</v>
      </c>
      <c r="N698" s="423">
        <v>41207</v>
      </c>
      <c r="O698" s="423">
        <v>41214</v>
      </c>
      <c r="P698" s="423" t="s">
        <v>21408</v>
      </c>
      <c r="Q698" s="423">
        <v>41255</v>
      </c>
      <c r="R698" s="433" t="s">
        <v>20881</v>
      </c>
    </row>
    <row r="699" spans="1:18">
      <c r="A699" s="422">
        <v>3887</v>
      </c>
      <c r="B699" s="423"/>
      <c r="C699" s="423"/>
      <c r="D699" s="424" t="s">
        <v>4748</v>
      </c>
      <c r="E699" s="424" t="s">
        <v>21497</v>
      </c>
      <c r="F699" s="425">
        <v>3887</v>
      </c>
      <c r="G699" s="426" t="s">
        <v>7385</v>
      </c>
      <c r="H699" s="423">
        <v>41171</v>
      </c>
      <c r="I699" s="425" t="s">
        <v>21407</v>
      </c>
      <c r="J699" s="423">
        <v>41185</v>
      </c>
      <c r="K699" s="427" t="s">
        <v>20880</v>
      </c>
      <c r="L699" s="434">
        <v>698024427</v>
      </c>
      <c r="M699" s="435" t="s">
        <v>20880</v>
      </c>
      <c r="N699" s="423">
        <v>41207</v>
      </c>
      <c r="O699" s="423">
        <v>41214</v>
      </c>
      <c r="P699" s="423" t="s">
        <v>21408</v>
      </c>
      <c r="Q699" s="423">
        <v>41255</v>
      </c>
      <c r="R699" s="433" t="s">
        <v>20881</v>
      </c>
    </row>
    <row r="700" spans="1:18">
      <c r="A700" s="422">
        <v>4341</v>
      </c>
      <c r="B700" s="423"/>
      <c r="C700" s="423"/>
      <c r="D700" s="424" t="s">
        <v>1806</v>
      </c>
      <c r="E700" s="424" t="s">
        <v>21498</v>
      </c>
      <c r="F700" s="425">
        <v>4341</v>
      </c>
      <c r="G700" s="426" t="s">
        <v>7428</v>
      </c>
      <c r="H700" s="423">
        <v>41171</v>
      </c>
      <c r="I700" s="425" t="s">
        <v>21407</v>
      </c>
      <c r="J700" s="423">
        <v>41185</v>
      </c>
      <c r="K700" s="427" t="s">
        <v>20880</v>
      </c>
      <c r="L700" s="434">
        <v>698024435</v>
      </c>
      <c r="M700" s="435" t="s">
        <v>20880</v>
      </c>
      <c r="N700" s="423">
        <v>41207</v>
      </c>
      <c r="O700" s="423">
        <v>41214</v>
      </c>
      <c r="P700" s="423" t="s">
        <v>21408</v>
      </c>
      <c r="Q700" s="423">
        <v>41255</v>
      </c>
      <c r="R700" s="433" t="s">
        <v>20881</v>
      </c>
    </row>
    <row r="701" spans="1:18">
      <c r="A701" s="422">
        <v>4340</v>
      </c>
      <c r="B701" s="423"/>
      <c r="C701" s="423"/>
      <c r="D701" s="424" t="s">
        <v>1806</v>
      </c>
      <c r="E701" s="424" t="s">
        <v>21499</v>
      </c>
      <c r="F701" s="425">
        <v>4340</v>
      </c>
      <c r="G701" s="426" t="s">
        <v>7555</v>
      </c>
      <c r="H701" s="423">
        <v>41172</v>
      </c>
      <c r="I701" s="425" t="s">
        <v>21407</v>
      </c>
      <c r="J701" s="423">
        <v>41185</v>
      </c>
      <c r="K701" s="427" t="s">
        <v>20880</v>
      </c>
      <c r="L701" s="434">
        <v>698024486</v>
      </c>
      <c r="M701" s="435" t="s">
        <v>20880</v>
      </c>
      <c r="N701" s="423">
        <v>41207</v>
      </c>
      <c r="O701" s="423">
        <v>41214</v>
      </c>
      <c r="P701" s="423" t="s">
        <v>21408</v>
      </c>
      <c r="Q701" s="423">
        <v>41255</v>
      </c>
      <c r="R701" s="433" t="s">
        <v>20881</v>
      </c>
    </row>
    <row r="702" spans="1:18">
      <c r="A702" s="422">
        <v>4053</v>
      </c>
      <c r="B702" s="423"/>
      <c r="C702" s="423"/>
      <c r="D702" s="424" t="s">
        <v>4747</v>
      </c>
      <c r="E702" s="424" t="s">
        <v>21500</v>
      </c>
      <c r="F702" s="425">
        <v>4053</v>
      </c>
      <c r="G702" s="426" t="s">
        <v>7396</v>
      </c>
      <c r="H702" s="423">
        <v>41171</v>
      </c>
      <c r="I702" s="425" t="s">
        <v>21407</v>
      </c>
      <c r="J702" s="423">
        <v>41185</v>
      </c>
      <c r="K702" s="427" t="s">
        <v>20880</v>
      </c>
      <c r="L702" s="434">
        <v>698060652</v>
      </c>
      <c r="M702" s="435" t="s">
        <v>20880</v>
      </c>
      <c r="N702" s="423">
        <v>41207</v>
      </c>
      <c r="O702" s="423">
        <v>41214</v>
      </c>
      <c r="P702" s="423" t="s">
        <v>21408</v>
      </c>
      <c r="Q702" s="423">
        <v>41255</v>
      </c>
      <c r="R702" s="433" t="s">
        <v>20881</v>
      </c>
    </row>
    <row r="703" spans="1:18">
      <c r="A703" s="422">
        <v>4167</v>
      </c>
      <c r="B703" s="423"/>
      <c r="C703" s="423"/>
      <c r="D703" s="424" t="s">
        <v>4747</v>
      </c>
      <c r="E703" s="424" t="s">
        <v>21501</v>
      </c>
      <c r="F703" s="425">
        <v>4167</v>
      </c>
      <c r="G703" s="426" t="s">
        <v>7217</v>
      </c>
      <c r="H703" s="423">
        <v>41164</v>
      </c>
      <c r="I703" s="425" t="s">
        <v>21407</v>
      </c>
      <c r="J703" s="423">
        <v>41185</v>
      </c>
      <c r="K703" s="427" t="s">
        <v>20880</v>
      </c>
      <c r="L703" s="434">
        <v>698024532</v>
      </c>
      <c r="M703" s="435" t="s">
        <v>20880</v>
      </c>
      <c r="N703" s="423">
        <v>41207</v>
      </c>
      <c r="O703" s="423">
        <v>41214</v>
      </c>
      <c r="P703" s="423" t="s">
        <v>21408</v>
      </c>
      <c r="Q703" s="423">
        <v>41255</v>
      </c>
      <c r="R703" s="433" t="s">
        <v>20881</v>
      </c>
    </row>
    <row r="704" spans="1:18">
      <c r="A704" s="422">
        <v>4170</v>
      </c>
      <c r="B704" s="423"/>
      <c r="C704" s="423"/>
      <c r="D704" s="424" t="s">
        <v>4747</v>
      </c>
      <c r="E704" s="424" t="s">
        <v>21502</v>
      </c>
      <c r="F704" s="425">
        <v>4170</v>
      </c>
      <c r="G704" s="426" t="s">
        <v>7219</v>
      </c>
      <c r="H704" s="423">
        <v>41172</v>
      </c>
      <c r="I704" s="425" t="s">
        <v>21407</v>
      </c>
      <c r="J704" s="423">
        <v>41185</v>
      </c>
      <c r="K704" s="427" t="s">
        <v>20880</v>
      </c>
      <c r="L704" s="434">
        <v>698024567</v>
      </c>
      <c r="M704" s="435" t="s">
        <v>20880</v>
      </c>
      <c r="N704" s="423">
        <v>41207</v>
      </c>
      <c r="O704" s="423">
        <v>41214</v>
      </c>
      <c r="P704" s="423" t="s">
        <v>21408</v>
      </c>
      <c r="Q704" s="423">
        <v>41255</v>
      </c>
      <c r="R704" s="433" t="s">
        <v>20881</v>
      </c>
    </row>
    <row r="705" spans="1:18">
      <c r="A705" s="422">
        <v>3234</v>
      </c>
      <c r="B705" s="423"/>
      <c r="C705" s="423"/>
      <c r="D705" s="424" t="s">
        <v>116</v>
      </c>
      <c r="E705" s="424" t="s">
        <v>21503</v>
      </c>
      <c r="F705" s="425">
        <v>3234</v>
      </c>
      <c r="G705" s="426" t="s">
        <v>6835</v>
      </c>
      <c r="H705" s="423">
        <v>41158</v>
      </c>
      <c r="I705" s="425" t="s">
        <v>21407</v>
      </c>
      <c r="J705" s="423">
        <v>41185</v>
      </c>
      <c r="K705" s="427" t="s">
        <v>20880</v>
      </c>
      <c r="L705" s="434">
        <v>698025210</v>
      </c>
      <c r="M705" s="435" t="s">
        <v>20880</v>
      </c>
      <c r="N705" s="423">
        <v>41207</v>
      </c>
      <c r="O705" s="423">
        <v>41214</v>
      </c>
      <c r="P705" s="423" t="s">
        <v>21408</v>
      </c>
      <c r="Q705" s="423">
        <v>41255</v>
      </c>
      <c r="R705" s="433" t="s">
        <v>20881</v>
      </c>
    </row>
    <row r="706" spans="1:18">
      <c r="A706" s="422">
        <v>3239</v>
      </c>
      <c r="B706" s="423"/>
      <c r="C706" s="423"/>
      <c r="D706" s="424" t="s">
        <v>116</v>
      </c>
      <c r="E706" s="424" t="s">
        <v>21504</v>
      </c>
      <c r="F706" s="425">
        <v>3239</v>
      </c>
      <c r="G706" s="426" t="s">
        <v>6836</v>
      </c>
      <c r="H706" s="423">
        <v>41162</v>
      </c>
      <c r="I706" s="425" t="s">
        <v>21407</v>
      </c>
      <c r="J706" s="423">
        <v>41185</v>
      </c>
      <c r="K706" s="427" t="s">
        <v>20880</v>
      </c>
      <c r="L706" s="434">
        <v>698024583</v>
      </c>
      <c r="M706" s="435" t="s">
        <v>20880</v>
      </c>
      <c r="N706" s="423">
        <v>41207</v>
      </c>
      <c r="O706" s="423">
        <v>41214</v>
      </c>
      <c r="P706" s="423" t="s">
        <v>21408</v>
      </c>
      <c r="Q706" s="423">
        <v>41255</v>
      </c>
      <c r="R706" s="433" t="s">
        <v>20881</v>
      </c>
    </row>
    <row r="707" spans="1:18">
      <c r="A707" s="422">
        <v>3133</v>
      </c>
      <c r="B707" s="423"/>
      <c r="C707" s="423"/>
      <c r="D707" s="424" t="s">
        <v>1108</v>
      </c>
      <c r="E707" s="424" t="s">
        <v>21505</v>
      </c>
      <c r="F707" s="425" t="s">
        <v>17022</v>
      </c>
      <c r="G707" s="426" t="s">
        <v>7182</v>
      </c>
      <c r="H707" s="423">
        <v>41169</v>
      </c>
      <c r="I707" s="425" t="s">
        <v>21407</v>
      </c>
      <c r="J707" s="423">
        <v>41185</v>
      </c>
      <c r="K707" s="427" t="s">
        <v>20880</v>
      </c>
      <c r="L707" s="434">
        <v>698024613</v>
      </c>
      <c r="M707" s="435" t="s">
        <v>20880</v>
      </c>
      <c r="N707" s="423">
        <v>41207</v>
      </c>
      <c r="O707" s="423">
        <v>41214</v>
      </c>
      <c r="P707" s="423" t="s">
        <v>21408</v>
      </c>
      <c r="Q707" s="423">
        <v>41255</v>
      </c>
      <c r="R707" s="433" t="s">
        <v>20881</v>
      </c>
    </row>
    <row r="708" spans="1:18">
      <c r="A708" s="422">
        <v>3090</v>
      </c>
      <c r="B708" s="423"/>
      <c r="C708" s="423"/>
      <c r="D708" s="424" t="s">
        <v>1070</v>
      </c>
      <c r="E708" s="424" t="s">
        <v>21506</v>
      </c>
      <c r="F708" s="425" t="s">
        <v>17023</v>
      </c>
      <c r="G708" s="426" t="s">
        <v>7377</v>
      </c>
      <c r="H708" s="423">
        <v>41169</v>
      </c>
      <c r="I708" s="425" t="s">
        <v>21407</v>
      </c>
      <c r="J708" s="423">
        <v>41185</v>
      </c>
      <c r="K708" s="427" t="s">
        <v>20880</v>
      </c>
      <c r="L708" s="434">
        <v>698024648</v>
      </c>
      <c r="M708" s="435" t="s">
        <v>20880</v>
      </c>
      <c r="N708" s="423">
        <v>41207</v>
      </c>
      <c r="O708" s="423">
        <v>41214</v>
      </c>
      <c r="P708" s="423" t="s">
        <v>21408</v>
      </c>
      <c r="Q708" s="423">
        <v>41255</v>
      </c>
      <c r="R708" s="433" t="s">
        <v>20881</v>
      </c>
    </row>
    <row r="709" spans="1:18">
      <c r="A709" s="422">
        <v>3136</v>
      </c>
      <c r="B709" s="423"/>
      <c r="C709" s="423"/>
      <c r="D709" s="424" t="s">
        <v>1114</v>
      </c>
      <c r="E709" s="424" t="s">
        <v>21507</v>
      </c>
      <c r="F709" s="425" t="s">
        <v>17024</v>
      </c>
      <c r="G709" s="426" t="s">
        <v>6778</v>
      </c>
      <c r="H709" s="423">
        <v>41152</v>
      </c>
      <c r="I709" s="425" t="s">
        <v>21407</v>
      </c>
      <c r="J709" s="423">
        <v>41185</v>
      </c>
      <c r="K709" s="427" t="s">
        <v>20880</v>
      </c>
      <c r="L709" s="434">
        <v>698024664</v>
      </c>
      <c r="M709" s="435" t="s">
        <v>20880</v>
      </c>
      <c r="N709" s="423">
        <v>41207</v>
      </c>
      <c r="O709" s="423">
        <v>41214</v>
      </c>
      <c r="P709" s="423" t="s">
        <v>21408</v>
      </c>
      <c r="Q709" s="423">
        <v>41255</v>
      </c>
      <c r="R709" s="433" t="s">
        <v>20881</v>
      </c>
    </row>
    <row r="710" spans="1:18">
      <c r="A710" s="422">
        <v>3597</v>
      </c>
      <c r="B710" s="423"/>
      <c r="C710" s="423"/>
      <c r="D710" s="424" t="s">
        <v>3256</v>
      </c>
      <c r="E710" s="424" t="s">
        <v>21508</v>
      </c>
      <c r="F710" s="425">
        <v>3597</v>
      </c>
      <c r="G710" s="426" t="s">
        <v>7183</v>
      </c>
      <c r="H710" s="423">
        <v>41163</v>
      </c>
      <c r="I710" s="425" t="s">
        <v>21407</v>
      </c>
      <c r="J710" s="423">
        <v>41185</v>
      </c>
      <c r="K710" s="427" t="s">
        <v>20880</v>
      </c>
      <c r="L710" s="434">
        <v>698024680</v>
      </c>
      <c r="M710" s="435" t="s">
        <v>20880</v>
      </c>
      <c r="N710" s="423">
        <v>41207</v>
      </c>
      <c r="O710" s="423">
        <v>41214</v>
      </c>
      <c r="P710" s="423" t="s">
        <v>21408</v>
      </c>
      <c r="Q710" s="423">
        <v>41255</v>
      </c>
      <c r="R710" s="433" t="s">
        <v>20881</v>
      </c>
    </row>
    <row r="711" spans="1:18">
      <c r="A711" s="422">
        <v>4286</v>
      </c>
      <c r="B711" s="423"/>
      <c r="C711" s="423"/>
      <c r="D711" s="424" t="s">
        <v>1629</v>
      </c>
      <c r="E711" s="424" t="s">
        <v>21509</v>
      </c>
      <c r="F711" s="425">
        <v>4286</v>
      </c>
      <c r="G711" s="426" t="s">
        <v>7549</v>
      </c>
      <c r="H711" s="423">
        <v>41172</v>
      </c>
      <c r="I711" s="425" t="s">
        <v>21407</v>
      </c>
      <c r="J711" s="423">
        <v>41185</v>
      </c>
      <c r="K711" s="427" t="s">
        <v>20880</v>
      </c>
      <c r="L711" s="434">
        <v>698024699</v>
      </c>
      <c r="M711" s="435" t="s">
        <v>20880</v>
      </c>
      <c r="N711" s="423">
        <v>41207</v>
      </c>
      <c r="O711" s="423">
        <v>41214</v>
      </c>
      <c r="P711" s="423" t="s">
        <v>21408</v>
      </c>
      <c r="Q711" s="423">
        <v>41255</v>
      </c>
      <c r="R711" s="433" t="s">
        <v>20881</v>
      </c>
    </row>
    <row r="712" spans="1:18">
      <c r="A712" s="422">
        <v>4285</v>
      </c>
      <c r="B712" s="423"/>
      <c r="C712" s="423"/>
      <c r="D712" s="424" t="s">
        <v>1629</v>
      </c>
      <c r="E712" s="424" t="s">
        <v>21510</v>
      </c>
      <c r="F712" s="425">
        <v>4285</v>
      </c>
      <c r="G712" s="426" t="s">
        <v>7550</v>
      </c>
      <c r="H712" s="423">
        <v>41172</v>
      </c>
      <c r="I712" s="425" t="s">
        <v>21407</v>
      </c>
      <c r="J712" s="423">
        <v>41185</v>
      </c>
      <c r="K712" s="427" t="s">
        <v>20880</v>
      </c>
      <c r="L712" s="434">
        <v>698024710</v>
      </c>
      <c r="M712" s="435" t="s">
        <v>20880</v>
      </c>
      <c r="N712" s="423">
        <v>41207</v>
      </c>
      <c r="O712" s="423">
        <v>41214</v>
      </c>
      <c r="P712" s="423" t="s">
        <v>21408</v>
      </c>
      <c r="Q712" s="423">
        <v>41255</v>
      </c>
      <c r="R712" s="433" t="s">
        <v>20881</v>
      </c>
    </row>
    <row r="713" spans="1:18">
      <c r="A713" s="422">
        <v>4284</v>
      </c>
      <c r="B713" s="423"/>
      <c r="C713" s="423"/>
      <c r="D713" s="424" t="s">
        <v>1629</v>
      </c>
      <c r="E713" s="424" t="s">
        <v>21511</v>
      </c>
      <c r="F713" s="425">
        <v>4284</v>
      </c>
      <c r="G713" s="426" t="s">
        <v>7427</v>
      </c>
      <c r="H713" s="423">
        <v>41171</v>
      </c>
      <c r="I713" s="425" t="s">
        <v>21407</v>
      </c>
      <c r="J713" s="423">
        <v>41185</v>
      </c>
      <c r="K713" s="427" t="s">
        <v>20880</v>
      </c>
      <c r="L713" s="434">
        <v>698024729</v>
      </c>
      <c r="M713" s="435" t="s">
        <v>20880</v>
      </c>
      <c r="N713" s="423">
        <v>41207</v>
      </c>
      <c r="O713" s="423">
        <v>41214</v>
      </c>
      <c r="P713" s="423" t="s">
        <v>21408</v>
      </c>
      <c r="Q713" s="423">
        <v>41255</v>
      </c>
      <c r="R713" s="433" t="s">
        <v>20881</v>
      </c>
    </row>
    <row r="714" spans="1:18">
      <c r="A714" s="422">
        <v>2993</v>
      </c>
      <c r="B714" s="423"/>
      <c r="C714" s="423"/>
      <c r="D714" s="424" t="s">
        <v>737</v>
      </c>
      <c r="E714" s="424" t="s">
        <v>21512</v>
      </c>
      <c r="F714" s="425">
        <v>792</v>
      </c>
      <c r="G714" s="426" t="s">
        <v>4089</v>
      </c>
      <c r="H714" s="423">
        <v>41163</v>
      </c>
      <c r="I714" s="425" t="s">
        <v>21407</v>
      </c>
      <c r="J714" s="423">
        <v>41185</v>
      </c>
      <c r="K714" s="427" t="s">
        <v>20880</v>
      </c>
      <c r="L714" s="434">
        <v>698024745</v>
      </c>
      <c r="M714" s="435" t="s">
        <v>20880</v>
      </c>
      <c r="N714" s="423">
        <v>41207</v>
      </c>
      <c r="O714" s="423">
        <v>41214</v>
      </c>
      <c r="P714" s="423" t="s">
        <v>21408</v>
      </c>
      <c r="Q714" s="423">
        <v>41255</v>
      </c>
      <c r="R714" s="433" t="s">
        <v>20881</v>
      </c>
    </row>
    <row r="715" spans="1:18">
      <c r="A715" s="422">
        <v>4362</v>
      </c>
      <c r="B715" s="423"/>
      <c r="C715" s="423"/>
      <c r="D715" s="424" t="s">
        <v>1612</v>
      </c>
      <c r="E715" s="424" t="s">
        <v>21513</v>
      </c>
      <c r="F715" s="425">
        <v>4362</v>
      </c>
      <c r="G715" s="426" t="s">
        <v>7236</v>
      </c>
      <c r="H715" s="423">
        <v>41166</v>
      </c>
      <c r="I715" s="425" t="s">
        <v>21407</v>
      </c>
      <c r="J715" s="423">
        <v>41185</v>
      </c>
      <c r="K715" s="427" t="s">
        <v>20880</v>
      </c>
      <c r="L715" s="434">
        <v>698024770</v>
      </c>
      <c r="M715" s="435" t="s">
        <v>20880</v>
      </c>
      <c r="N715" s="423">
        <v>41207</v>
      </c>
      <c r="O715" s="423">
        <v>41214</v>
      </c>
      <c r="P715" s="423" t="s">
        <v>21408</v>
      </c>
      <c r="Q715" s="423">
        <v>41255</v>
      </c>
      <c r="R715" s="433" t="s">
        <v>20881</v>
      </c>
    </row>
    <row r="716" spans="1:18">
      <c r="A716" s="422">
        <v>4360</v>
      </c>
      <c r="B716" s="423"/>
      <c r="C716" s="423"/>
      <c r="D716" s="424" t="s">
        <v>1612</v>
      </c>
      <c r="E716" s="424" t="s">
        <v>21514</v>
      </c>
      <c r="F716" s="425">
        <v>4360</v>
      </c>
      <c r="G716" s="426" t="s">
        <v>7238</v>
      </c>
      <c r="H716" s="423">
        <v>41170</v>
      </c>
      <c r="I716" s="425" t="s">
        <v>21407</v>
      </c>
      <c r="J716" s="423">
        <v>41185</v>
      </c>
      <c r="K716" s="427" t="s">
        <v>20880</v>
      </c>
      <c r="L716" s="434">
        <v>698024796</v>
      </c>
      <c r="M716" s="435" t="s">
        <v>20880</v>
      </c>
      <c r="N716" s="423">
        <v>41207</v>
      </c>
      <c r="O716" s="423">
        <v>41214</v>
      </c>
      <c r="P716" s="423" t="s">
        <v>21408</v>
      </c>
      <c r="Q716" s="423">
        <v>41255</v>
      </c>
      <c r="R716" s="433" t="s">
        <v>20881</v>
      </c>
    </row>
    <row r="717" spans="1:18">
      <c r="A717" s="422">
        <v>3093</v>
      </c>
      <c r="B717" s="423"/>
      <c r="C717" s="423"/>
      <c r="D717" s="424" t="s">
        <v>1173</v>
      </c>
      <c r="E717" s="424" t="s">
        <v>21515</v>
      </c>
      <c r="F717" s="425" t="s">
        <v>17025</v>
      </c>
      <c r="G717" s="426" t="s">
        <v>7380</v>
      </c>
      <c r="H717" s="423">
        <v>41170</v>
      </c>
      <c r="I717" s="425" t="s">
        <v>21407</v>
      </c>
      <c r="J717" s="423">
        <v>41185</v>
      </c>
      <c r="K717" s="427" t="s">
        <v>20880</v>
      </c>
      <c r="L717" s="434">
        <v>698024818</v>
      </c>
      <c r="M717" s="435" t="s">
        <v>20880</v>
      </c>
      <c r="N717" s="423">
        <v>41207</v>
      </c>
      <c r="O717" s="423">
        <v>41214</v>
      </c>
      <c r="P717" s="423" t="s">
        <v>21408</v>
      </c>
      <c r="Q717" s="423">
        <v>41255</v>
      </c>
      <c r="R717" s="433" t="s">
        <v>20881</v>
      </c>
    </row>
    <row r="718" spans="1:18">
      <c r="A718" s="422">
        <v>3600</v>
      </c>
      <c r="B718" s="423"/>
      <c r="C718" s="423"/>
      <c r="D718" s="424" t="s">
        <v>3262</v>
      </c>
      <c r="E718" s="424" t="s">
        <v>21516</v>
      </c>
      <c r="F718" s="425">
        <v>3600</v>
      </c>
      <c r="G718" s="426" t="s">
        <v>6860</v>
      </c>
      <c r="H718" s="423">
        <v>41157</v>
      </c>
      <c r="I718" s="425" t="s">
        <v>21407</v>
      </c>
      <c r="J718" s="423">
        <v>41185</v>
      </c>
      <c r="K718" s="427" t="s">
        <v>20880</v>
      </c>
      <c r="L718" s="434">
        <v>698060660</v>
      </c>
      <c r="M718" s="435" t="s">
        <v>20880</v>
      </c>
      <c r="N718" s="423">
        <v>41207</v>
      </c>
      <c r="O718" s="423">
        <v>41214</v>
      </c>
      <c r="P718" s="423" t="s">
        <v>21408</v>
      </c>
      <c r="Q718" s="423">
        <v>41255</v>
      </c>
      <c r="R718" s="433" t="s">
        <v>20881</v>
      </c>
    </row>
    <row r="719" spans="1:18">
      <c r="A719" s="422">
        <v>3603</v>
      </c>
      <c r="B719" s="423"/>
      <c r="C719" s="423"/>
      <c r="D719" s="424" t="s">
        <v>3271</v>
      </c>
      <c r="E719" s="424" t="s">
        <v>3273</v>
      </c>
      <c r="F719" s="425">
        <v>3603</v>
      </c>
      <c r="G719" s="426" t="s">
        <v>7185</v>
      </c>
      <c r="H719" s="423">
        <v>41165</v>
      </c>
      <c r="I719" s="425" t="s">
        <v>21407</v>
      </c>
      <c r="J719" s="423">
        <v>41185</v>
      </c>
      <c r="K719" s="427" t="s">
        <v>20880</v>
      </c>
      <c r="L719" s="434">
        <v>698024834</v>
      </c>
      <c r="M719" s="435" t="s">
        <v>20880</v>
      </c>
      <c r="N719" s="423">
        <v>41207</v>
      </c>
      <c r="O719" s="423">
        <v>41214</v>
      </c>
      <c r="P719" s="423" t="s">
        <v>21408</v>
      </c>
      <c r="Q719" s="423">
        <v>41255</v>
      </c>
      <c r="R719" s="433" t="s">
        <v>20881</v>
      </c>
    </row>
    <row r="720" spans="1:18">
      <c r="A720" s="422">
        <v>3677</v>
      </c>
      <c r="B720" s="423"/>
      <c r="C720" s="423"/>
      <c r="D720" s="424" t="s">
        <v>171</v>
      </c>
      <c r="E720" s="424" t="s">
        <v>21517</v>
      </c>
      <c r="F720" s="425">
        <v>3677</v>
      </c>
      <c r="G720" s="426" t="s">
        <v>5982</v>
      </c>
      <c r="H720" s="423">
        <v>41152</v>
      </c>
      <c r="I720" s="425" t="s">
        <v>21407</v>
      </c>
      <c r="J720" s="423">
        <v>41185</v>
      </c>
      <c r="K720" s="427" t="s">
        <v>20880</v>
      </c>
      <c r="L720" s="434">
        <v>698024893</v>
      </c>
      <c r="M720" s="435" t="s">
        <v>20880</v>
      </c>
      <c r="N720" s="423">
        <v>41207</v>
      </c>
      <c r="O720" s="423">
        <v>41214</v>
      </c>
      <c r="P720" s="423" t="s">
        <v>21408</v>
      </c>
      <c r="Q720" s="423">
        <v>41255</v>
      </c>
      <c r="R720" s="433" t="s">
        <v>20881</v>
      </c>
    </row>
    <row r="721" spans="1:18">
      <c r="A721" s="422">
        <v>3027</v>
      </c>
      <c r="B721" s="423"/>
      <c r="C721" s="423"/>
      <c r="D721" s="424" t="s">
        <v>823</v>
      </c>
      <c r="E721" s="424" t="s">
        <v>21518</v>
      </c>
      <c r="F721" s="425" t="s">
        <v>17026</v>
      </c>
      <c r="G721" s="426" t="s">
        <v>7508</v>
      </c>
      <c r="H721" s="423">
        <v>41171</v>
      </c>
      <c r="I721" s="425" t="s">
        <v>21407</v>
      </c>
      <c r="J721" s="423">
        <v>41185</v>
      </c>
      <c r="K721" s="427" t="s">
        <v>20880</v>
      </c>
      <c r="L721" s="434">
        <v>698024915</v>
      </c>
      <c r="M721" s="435" t="s">
        <v>20880</v>
      </c>
      <c r="N721" s="423">
        <v>41207</v>
      </c>
      <c r="O721" s="423">
        <v>41214</v>
      </c>
      <c r="P721" s="423" t="s">
        <v>21408</v>
      </c>
      <c r="Q721" s="423">
        <v>41255</v>
      </c>
      <c r="R721" s="433" t="s">
        <v>20881</v>
      </c>
    </row>
    <row r="722" spans="1:18">
      <c r="A722" s="422">
        <v>4280</v>
      </c>
      <c r="B722" s="423"/>
      <c r="C722" s="423"/>
      <c r="D722" s="424" t="s">
        <v>2446</v>
      </c>
      <c r="E722" s="424" t="s">
        <v>21519</v>
      </c>
      <c r="F722" s="426">
        <v>4280</v>
      </c>
      <c r="G722" s="426" t="s">
        <v>7987</v>
      </c>
      <c r="H722" s="423">
        <v>41180</v>
      </c>
      <c r="I722" s="425" t="s">
        <v>21407</v>
      </c>
      <c r="J722" s="423">
        <v>41185</v>
      </c>
      <c r="K722" s="427" t="s">
        <v>20880</v>
      </c>
      <c r="L722" s="436">
        <v>698024931</v>
      </c>
      <c r="M722" s="435" t="s">
        <v>20880</v>
      </c>
      <c r="N722" s="423">
        <v>41207</v>
      </c>
      <c r="O722" s="423">
        <v>41214</v>
      </c>
      <c r="P722" s="423" t="s">
        <v>21408</v>
      </c>
      <c r="Q722" s="423">
        <v>41255</v>
      </c>
      <c r="R722" s="433" t="s">
        <v>20881</v>
      </c>
    </row>
    <row r="723" spans="1:18">
      <c r="A723" s="422">
        <v>4294</v>
      </c>
      <c r="B723" s="423"/>
      <c r="C723" s="423"/>
      <c r="D723" s="424" t="s">
        <v>6689</v>
      </c>
      <c r="E723" s="424" t="s">
        <v>21520</v>
      </c>
      <c r="F723" s="426">
        <v>4294</v>
      </c>
      <c r="G723" s="426" t="s">
        <v>7983</v>
      </c>
      <c r="H723" s="423">
        <v>41180</v>
      </c>
      <c r="I723" s="425" t="s">
        <v>21407</v>
      </c>
      <c r="J723" s="423">
        <v>41185</v>
      </c>
      <c r="K723" s="427" t="s">
        <v>20880</v>
      </c>
      <c r="L723" s="436">
        <v>698060679</v>
      </c>
      <c r="M723" s="435" t="s">
        <v>20880</v>
      </c>
      <c r="N723" s="423">
        <v>41207</v>
      </c>
      <c r="O723" s="423">
        <v>41214</v>
      </c>
      <c r="P723" s="423" t="s">
        <v>21408</v>
      </c>
      <c r="Q723" s="423">
        <v>41255</v>
      </c>
      <c r="R723" s="433" t="s">
        <v>20881</v>
      </c>
    </row>
    <row r="724" spans="1:18">
      <c r="A724" s="422">
        <v>4290</v>
      </c>
      <c r="B724" s="423"/>
      <c r="C724" s="423"/>
      <c r="D724" s="424" t="s">
        <v>6689</v>
      </c>
      <c r="E724" s="424" t="s">
        <v>21521</v>
      </c>
      <c r="F724" s="426">
        <v>4290</v>
      </c>
      <c r="G724" s="426" t="s">
        <v>7858</v>
      </c>
      <c r="H724" s="423">
        <v>41180</v>
      </c>
      <c r="I724" s="425" t="s">
        <v>21407</v>
      </c>
      <c r="J724" s="423">
        <v>41185</v>
      </c>
      <c r="K724" s="427" t="s">
        <v>20880</v>
      </c>
      <c r="L724" s="436">
        <v>698060695</v>
      </c>
      <c r="M724" s="435" t="s">
        <v>20880</v>
      </c>
      <c r="N724" s="423">
        <v>41207</v>
      </c>
      <c r="O724" s="423">
        <v>41214</v>
      </c>
      <c r="P724" s="423" t="s">
        <v>21408</v>
      </c>
      <c r="Q724" s="423">
        <v>41255</v>
      </c>
      <c r="R724" s="433" t="s">
        <v>20881</v>
      </c>
    </row>
    <row r="725" spans="1:18">
      <c r="A725" s="437">
        <v>4291</v>
      </c>
      <c r="B725" s="423"/>
      <c r="C725" s="423"/>
      <c r="D725" s="426" t="s">
        <v>6689</v>
      </c>
      <c r="E725" s="426" t="s">
        <v>21522</v>
      </c>
      <c r="F725" s="426">
        <v>4291</v>
      </c>
      <c r="G725" s="426" t="s">
        <v>7991</v>
      </c>
      <c r="H725" s="423">
        <v>41180</v>
      </c>
      <c r="I725" s="425" t="s">
        <v>21407</v>
      </c>
      <c r="J725" s="423">
        <v>41185</v>
      </c>
      <c r="K725" s="427" t="s">
        <v>20880</v>
      </c>
      <c r="L725" s="436">
        <v>698060717</v>
      </c>
      <c r="M725" s="435" t="s">
        <v>20880</v>
      </c>
      <c r="N725" s="423">
        <v>41207</v>
      </c>
      <c r="O725" s="423">
        <v>41214</v>
      </c>
      <c r="P725" s="423" t="s">
        <v>21408</v>
      </c>
      <c r="Q725" s="423">
        <v>41255</v>
      </c>
      <c r="R725" s="438" t="s">
        <v>20881</v>
      </c>
    </row>
    <row r="726" spans="1:18">
      <c r="A726" s="422">
        <v>4230</v>
      </c>
      <c r="B726" s="430"/>
      <c r="C726" s="430"/>
      <c r="D726" s="424" t="s">
        <v>1725</v>
      </c>
      <c r="E726" s="424" t="s">
        <v>6596</v>
      </c>
      <c r="F726" s="424">
        <v>4230</v>
      </c>
      <c r="G726" s="424" t="s">
        <v>7981</v>
      </c>
      <c r="H726" s="430">
        <v>41180</v>
      </c>
      <c r="I726" s="429" t="s">
        <v>21407</v>
      </c>
      <c r="J726" s="430">
        <v>41185</v>
      </c>
      <c r="K726" s="439" t="s">
        <v>20880</v>
      </c>
      <c r="L726" s="431">
        <v>698025008</v>
      </c>
      <c r="M726" s="432" t="s">
        <v>20880</v>
      </c>
      <c r="N726" s="430">
        <v>41207</v>
      </c>
      <c r="O726" s="430">
        <v>41214</v>
      </c>
      <c r="P726" s="430" t="s">
        <v>21408</v>
      </c>
      <c r="Q726" s="430">
        <v>41255</v>
      </c>
      <c r="R726" s="433" t="s">
        <v>20881</v>
      </c>
    </row>
    <row r="727" spans="1:18">
      <c r="A727" s="422">
        <v>3030</v>
      </c>
      <c r="B727" s="430"/>
      <c r="C727" s="430"/>
      <c r="D727" s="424" t="s">
        <v>829</v>
      </c>
      <c r="E727" s="424" t="s">
        <v>21523</v>
      </c>
      <c r="F727" s="429" t="s">
        <v>17027</v>
      </c>
      <c r="G727" s="424" t="s">
        <v>7814</v>
      </c>
      <c r="H727" s="430">
        <v>41180</v>
      </c>
      <c r="I727" s="429" t="s">
        <v>21407</v>
      </c>
      <c r="J727" s="430">
        <v>41185</v>
      </c>
      <c r="K727" s="439" t="s">
        <v>20880</v>
      </c>
      <c r="L727" s="431">
        <v>698025024</v>
      </c>
      <c r="M727" s="432" t="s">
        <v>20880</v>
      </c>
      <c r="N727" s="430">
        <v>41207</v>
      </c>
      <c r="O727" s="430">
        <v>41214</v>
      </c>
      <c r="P727" s="430" t="s">
        <v>21408</v>
      </c>
      <c r="Q727" s="430">
        <v>41255</v>
      </c>
      <c r="R727" s="433" t="s">
        <v>20881</v>
      </c>
    </row>
    <row r="728" spans="1:18">
      <c r="A728" s="422">
        <v>3828</v>
      </c>
      <c r="B728" s="430"/>
      <c r="C728" s="430"/>
      <c r="D728" s="424" t="s">
        <v>17028</v>
      </c>
      <c r="E728" s="424" t="s">
        <v>21524</v>
      </c>
      <c r="F728" s="429" t="s">
        <v>17029</v>
      </c>
      <c r="G728" s="424" t="s">
        <v>6626</v>
      </c>
      <c r="H728" s="430">
        <v>41162</v>
      </c>
      <c r="I728" s="429" t="s">
        <v>21525</v>
      </c>
      <c r="J728" s="430">
        <v>41219</v>
      </c>
      <c r="K728" s="424"/>
      <c r="L728" s="431">
        <v>698214595</v>
      </c>
      <c r="M728" s="432" t="s">
        <v>20880</v>
      </c>
      <c r="N728" s="430">
        <v>41291</v>
      </c>
      <c r="O728" s="430">
        <v>41299</v>
      </c>
      <c r="P728" s="430" t="s">
        <v>21526</v>
      </c>
      <c r="Q728" s="430">
        <v>41338</v>
      </c>
      <c r="R728" s="433" t="s">
        <v>20881</v>
      </c>
    </row>
    <row r="729" spans="1:18">
      <c r="A729" s="422">
        <v>4000</v>
      </c>
      <c r="B729" s="430"/>
      <c r="C729" s="430"/>
      <c r="D729" s="424" t="s">
        <v>717</v>
      </c>
      <c r="E729" s="424" t="s">
        <v>21527</v>
      </c>
      <c r="F729" s="429" t="s">
        <v>17017</v>
      </c>
      <c r="G729" s="424" t="s">
        <v>7566</v>
      </c>
      <c r="H729" s="430">
        <v>41172</v>
      </c>
      <c r="I729" s="429" t="s">
        <v>21525</v>
      </c>
      <c r="J729" s="430">
        <v>41219</v>
      </c>
      <c r="K729" s="424"/>
      <c r="L729" s="431">
        <v>698214609</v>
      </c>
      <c r="M729" s="432" t="s">
        <v>20880</v>
      </c>
      <c r="N729" s="430">
        <v>41291</v>
      </c>
      <c r="O729" s="430">
        <v>41299</v>
      </c>
      <c r="P729" s="430" t="s">
        <v>21526</v>
      </c>
      <c r="Q729" s="430">
        <v>41338</v>
      </c>
      <c r="R729" s="433" t="s">
        <v>20881</v>
      </c>
    </row>
    <row r="730" spans="1:18">
      <c r="A730" s="422">
        <v>4133</v>
      </c>
      <c r="B730" s="430"/>
      <c r="C730" s="430"/>
      <c r="D730" s="424" t="s">
        <v>4749</v>
      </c>
      <c r="E730" s="424" t="s">
        <v>21528</v>
      </c>
      <c r="F730" s="429">
        <v>4133</v>
      </c>
      <c r="G730" s="424" t="s">
        <v>7583</v>
      </c>
      <c r="H730" s="430">
        <v>41173</v>
      </c>
      <c r="I730" s="429" t="s">
        <v>21525</v>
      </c>
      <c r="J730" s="430">
        <v>41219</v>
      </c>
      <c r="K730" s="424"/>
      <c r="L730" s="431">
        <v>698214617</v>
      </c>
      <c r="M730" s="432" t="s">
        <v>20880</v>
      </c>
      <c r="N730" s="430">
        <v>41291</v>
      </c>
      <c r="O730" s="430">
        <v>41299</v>
      </c>
      <c r="P730" s="430" t="s">
        <v>21526</v>
      </c>
      <c r="Q730" s="430">
        <v>41338</v>
      </c>
      <c r="R730" s="433" t="s">
        <v>20881</v>
      </c>
    </row>
    <row r="731" spans="1:18">
      <c r="A731" s="422">
        <v>4195</v>
      </c>
      <c r="B731" s="430"/>
      <c r="C731" s="430"/>
      <c r="D731" s="424" t="s">
        <v>164</v>
      </c>
      <c r="E731" s="424" t="s">
        <v>21529</v>
      </c>
      <c r="F731" s="429">
        <v>4195</v>
      </c>
      <c r="G731" s="424" t="s">
        <v>7600</v>
      </c>
      <c r="H731" s="430">
        <v>41173</v>
      </c>
      <c r="I731" s="429" t="s">
        <v>21525</v>
      </c>
      <c r="J731" s="430">
        <v>41219</v>
      </c>
      <c r="K731" s="424"/>
      <c r="L731" s="431">
        <v>698214625</v>
      </c>
      <c r="M731" s="432" t="s">
        <v>20880</v>
      </c>
      <c r="N731" s="430">
        <v>41291</v>
      </c>
      <c r="O731" s="430">
        <v>41299</v>
      </c>
      <c r="P731" s="430" t="s">
        <v>21526</v>
      </c>
      <c r="Q731" s="430">
        <v>41338</v>
      </c>
      <c r="R731" s="433" t="s">
        <v>20881</v>
      </c>
    </row>
    <row r="732" spans="1:18">
      <c r="A732" s="422">
        <v>4018</v>
      </c>
      <c r="B732" s="430"/>
      <c r="C732" s="430"/>
      <c r="D732" s="424" t="s">
        <v>717</v>
      </c>
      <c r="E732" s="424" t="s">
        <v>21530</v>
      </c>
      <c r="F732" s="429">
        <v>4018</v>
      </c>
      <c r="G732" s="424" t="s">
        <v>7834</v>
      </c>
      <c r="H732" s="430">
        <v>41178</v>
      </c>
      <c r="I732" s="429" t="s">
        <v>21525</v>
      </c>
      <c r="J732" s="430">
        <v>41219</v>
      </c>
      <c r="K732" s="424"/>
      <c r="L732" s="431">
        <v>698214633</v>
      </c>
      <c r="M732" s="432" t="s">
        <v>20880</v>
      </c>
      <c r="N732" s="430">
        <v>41291</v>
      </c>
      <c r="O732" s="430">
        <v>41299</v>
      </c>
      <c r="P732" s="430" t="s">
        <v>21526</v>
      </c>
      <c r="Q732" s="430">
        <v>41338</v>
      </c>
      <c r="R732" s="433" t="s">
        <v>20881</v>
      </c>
    </row>
    <row r="733" spans="1:18">
      <c r="A733" s="422">
        <v>4073</v>
      </c>
      <c r="B733" s="430"/>
      <c r="C733" s="430"/>
      <c r="D733" s="424" t="s">
        <v>302</v>
      </c>
      <c r="E733" s="424" t="s">
        <v>21462</v>
      </c>
      <c r="F733" s="429">
        <v>4073</v>
      </c>
      <c r="G733" s="424" t="s">
        <v>7674</v>
      </c>
      <c r="H733" s="430">
        <v>41178</v>
      </c>
      <c r="I733" s="429" t="s">
        <v>21525</v>
      </c>
      <c r="J733" s="430">
        <v>41219</v>
      </c>
      <c r="K733" s="424"/>
      <c r="L733" s="431">
        <v>698214641</v>
      </c>
      <c r="M733" s="432" t="s">
        <v>20880</v>
      </c>
      <c r="N733" s="430">
        <v>41291</v>
      </c>
      <c r="O733" s="430">
        <v>41299</v>
      </c>
      <c r="P733" s="430" t="s">
        <v>21526</v>
      </c>
      <c r="Q733" s="430">
        <v>41338</v>
      </c>
      <c r="R733" s="433" t="s">
        <v>20881</v>
      </c>
    </row>
    <row r="734" spans="1:18">
      <c r="A734" s="422">
        <v>4411</v>
      </c>
      <c r="B734" s="430"/>
      <c r="C734" s="430"/>
      <c r="D734" s="424" t="s">
        <v>1544</v>
      </c>
      <c r="E734" s="424" t="s">
        <v>21531</v>
      </c>
      <c r="F734" s="424">
        <v>4411</v>
      </c>
      <c r="G734" s="424" t="s">
        <v>8421</v>
      </c>
      <c r="H734" s="430"/>
      <c r="I734" s="429" t="s">
        <v>21525</v>
      </c>
      <c r="J734" s="430">
        <v>41219</v>
      </c>
      <c r="K734" s="424"/>
      <c r="L734" s="431">
        <v>698214676</v>
      </c>
      <c r="M734" s="432" t="s">
        <v>20880</v>
      </c>
      <c r="N734" s="430">
        <v>41291</v>
      </c>
      <c r="O734" s="430">
        <v>41299</v>
      </c>
      <c r="P734" s="430" t="s">
        <v>21526</v>
      </c>
      <c r="Q734" s="430">
        <v>41338</v>
      </c>
      <c r="R734" s="433" t="s">
        <v>20881</v>
      </c>
    </row>
    <row r="735" spans="1:18">
      <c r="A735" s="422">
        <v>3102</v>
      </c>
      <c r="B735" s="430"/>
      <c r="C735" s="430"/>
      <c r="D735" s="424" t="s">
        <v>1855</v>
      </c>
      <c r="E735" s="424" t="s">
        <v>21532</v>
      </c>
      <c r="F735" s="424">
        <v>887</v>
      </c>
      <c r="G735" s="424" t="s">
        <v>7815</v>
      </c>
      <c r="H735" s="430"/>
      <c r="I735" s="429" t="s">
        <v>21525</v>
      </c>
      <c r="J735" s="430">
        <v>41219</v>
      </c>
      <c r="K735" s="424"/>
      <c r="L735" s="431">
        <v>698214684</v>
      </c>
      <c r="M735" s="432" t="s">
        <v>20880</v>
      </c>
      <c r="N735" s="430">
        <v>41291</v>
      </c>
      <c r="O735" s="430">
        <v>41299</v>
      </c>
      <c r="P735" s="430" t="s">
        <v>21526</v>
      </c>
      <c r="Q735" s="430">
        <v>41338</v>
      </c>
      <c r="R735" s="433" t="s">
        <v>20881</v>
      </c>
    </row>
    <row r="736" spans="1:18">
      <c r="A736" s="422">
        <v>4499</v>
      </c>
      <c r="B736" s="430"/>
      <c r="C736" s="430"/>
      <c r="D736" s="424" t="s">
        <v>7699</v>
      </c>
      <c r="E736" s="424" t="s">
        <v>7700</v>
      </c>
      <c r="F736" s="424">
        <v>4499</v>
      </c>
      <c r="G736" s="424" t="s">
        <v>8429</v>
      </c>
      <c r="H736" s="430"/>
      <c r="I736" s="429" t="s">
        <v>21525</v>
      </c>
      <c r="J736" s="430">
        <v>41219</v>
      </c>
      <c r="K736" s="424"/>
      <c r="L736" s="431">
        <v>698214706</v>
      </c>
      <c r="M736" s="432" t="s">
        <v>20880</v>
      </c>
      <c r="N736" s="430">
        <v>41291</v>
      </c>
      <c r="O736" s="430">
        <v>41299</v>
      </c>
      <c r="P736" s="430" t="s">
        <v>21526</v>
      </c>
      <c r="Q736" s="430">
        <v>41338</v>
      </c>
      <c r="R736" s="433" t="s">
        <v>20881</v>
      </c>
    </row>
    <row r="737" spans="1:18">
      <c r="A737" s="422">
        <v>5386</v>
      </c>
      <c r="B737" s="430"/>
      <c r="C737" s="430"/>
      <c r="D737" s="424" t="s">
        <v>1531</v>
      </c>
      <c r="E737" s="424" t="s">
        <v>21533</v>
      </c>
      <c r="F737" s="424">
        <v>5386</v>
      </c>
      <c r="G737" s="424" t="s">
        <v>8624</v>
      </c>
      <c r="H737" s="430"/>
      <c r="I737" s="429" t="s">
        <v>21525</v>
      </c>
      <c r="J737" s="430">
        <v>41219</v>
      </c>
      <c r="K737" s="424"/>
      <c r="L737" s="431">
        <v>698214714</v>
      </c>
      <c r="M737" s="432" t="s">
        <v>20880</v>
      </c>
      <c r="N737" s="430">
        <v>41291</v>
      </c>
      <c r="O737" s="430">
        <v>41299</v>
      </c>
      <c r="P737" s="430" t="s">
        <v>21526</v>
      </c>
      <c r="Q737" s="430">
        <v>41338</v>
      </c>
      <c r="R737" s="433" t="s">
        <v>20881</v>
      </c>
    </row>
    <row r="738" spans="1:18">
      <c r="A738" s="422">
        <v>4150</v>
      </c>
      <c r="B738" s="430"/>
      <c r="C738" s="430"/>
      <c r="D738" s="424" t="s">
        <v>6198</v>
      </c>
      <c r="E738" s="424" t="s">
        <v>21534</v>
      </c>
      <c r="F738" s="424">
        <v>4150</v>
      </c>
      <c r="G738" s="424" t="s">
        <v>8153</v>
      </c>
      <c r="H738" s="430"/>
      <c r="I738" s="429" t="s">
        <v>21525</v>
      </c>
      <c r="J738" s="430">
        <v>41219</v>
      </c>
      <c r="K738" s="424"/>
      <c r="L738" s="431">
        <v>698214722</v>
      </c>
      <c r="M738" s="432" t="s">
        <v>20880</v>
      </c>
      <c r="N738" s="430">
        <v>41291</v>
      </c>
      <c r="O738" s="430">
        <v>41299</v>
      </c>
      <c r="P738" s="430" t="s">
        <v>21526</v>
      </c>
      <c r="Q738" s="430">
        <v>41338</v>
      </c>
      <c r="R738" s="433" t="s">
        <v>20881</v>
      </c>
    </row>
    <row r="739" spans="1:18">
      <c r="A739" s="422">
        <v>4151</v>
      </c>
      <c r="B739" s="430"/>
      <c r="C739" s="430"/>
      <c r="D739" s="424" t="s">
        <v>6198</v>
      </c>
      <c r="E739" s="424" t="s">
        <v>21535</v>
      </c>
      <c r="F739" s="424">
        <v>4151</v>
      </c>
      <c r="G739" s="424" t="s">
        <v>8265</v>
      </c>
      <c r="H739" s="430"/>
      <c r="I739" s="429" t="s">
        <v>21525</v>
      </c>
      <c r="J739" s="430">
        <v>41219</v>
      </c>
      <c r="K739" s="424"/>
      <c r="L739" s="431">
        <v>698214730</v>
      </c>
      <c r="M739" s="432" t="s">
        <v>20880</v>
      </c>
      <c r="N739" s="430">
        <v>41291</v>
      </c>
      <c r="O739" s="430">
        <v>41299</v>
      </c>
      <c r="P739" s="430" t="s">
        <v>21526</v>
      </c>
      <c r="Q739" s="430">
        <v>41338</v>
      </c>
      <c r="R739" s="433" t="s">
        <v>20881</v>
      </c>
    </row>
    <row r="740" spans="1:18">
      <c r="A740" s="422">
        <v>4432</v>
      </c>
      <c r="B740" s="430"/>
      <c r="C740" s="430"/>
      <c r="D740" s="424" t="s">
        <v>2040</v>
      </c>
      <c r="E740" s="424" t="s">
        <v>21536</v>
      </c>
      <c r="F740" s="424">
        <v>4432</v>
      </c>
      <c r="G740" s="424" t="s">
        <v>8276</v>
      </c>
      <c r="H740" s="430"/>
      <c r="I740" s="429" t="s">
        <v>21525</v>
      </c>
      <c r="J740" s="430">
        <v>41219</v>
      </c>
      <c r="K740" s="424"/>
      <c r="L740" s="431">
        <v>698339401</v>
      </c>
      <c r="M740" s="432" t="s">
        <v>20880</v>
      </c>
      <c r="N740" s="430">
        <v>41291</v>
      </c>
      <c r="O740" s="430">
        <v>41299</v>
      </c>
      <c r="P740" s="430" t="s">
        <v>21526</v>
      </c>
      <c r="Q740" s="430">
        <v>41338</v>
      </c>
      <c r="R740" s="433" t="s">
        <v>20881</v>
      </c>
    </row>
    <row r="741" spans="1:18">
      <c r="A741" s="422">
        <v>4154</v>
      </c>
      <c r="B741" s="430"/>
      <c r="C741" s="430"/>
      <c r="D741" s="424" t="s">
        <v>5902</v>
      </c>
      <c r="E741" s="424" t="s">
        <v>21537</v>
      </c>
      <c r="F741" s="424">
        <v>4154</v>
      </c>
      <c r="G741" s="424" t="s">
        <v>8154</v>
      </c>
      <c r="H741" s="430"/>
      <c r="I741" s="429" t="s">
        <v>21525</v>
      </c>
      <c r="J741" s="430">
        <v>41219</v>
      </c>
      <c r="K741" s="424"/>
      <c r="L741" s="431">
        <v>698214749</v>
      </c>
      <c r="M741" s="432" t="s">
        <v>20880</v>
      </c>
      <c r="N741" s="430">
        <v>41291</v>
      </c>
      <c r="O741" s="430">
        <v>41299</v>
      </c>
      <c r="P741" s="430" t="s">
        <v>21526</v>
      </c>
      <c r="Q741" s="430">
        <v>41338</v>
      </c>
      <c r="R741" s="433" t="s">
        <v>20881</v>
      </c>
    </row>
    <row r="742" spans="1:18">
      <c r="A742" s="422">
        <v>4504</v>
      </c>
      <c r="B742" s="430"/>
      <c r="C742" s="430"/>
      <c r="D742" s="424" t="s">
        <v>5902</v>
      </c>
      <c r="E742" s="424" t="s">
        <v>21538</v>
      </c>
      <c r="F742" s="424">
        <v>4504</v>
      </c>
      <c r="G742" s="424" t="s">
        <v>8174</v>
      </c>
      <c r="H742" s="430"/>
      <c r="I742" s="429" t="s">
        <v>21525</v>
      </c>
      <c r="J742" s="430">
        <v>41219</v>
      </c>
      <c r="K742" s="424"/>
      <c r="L742" s="431">
        <v>698214757</v>
      </c>
      <c r="M742" s="432" t="s">
        <v>20880</v>
      </c>
      <c r="N742" s="430">
        <v>41291</v>
      </c>
      <c r="O742" s="430">
        <v>41299</v>
      </c>
      <c r="P742" s="430" t="s">
        <v>21526</v>
      </c>
      <c r="Q742" s="430">
        <v>41338</v>
      </c>
      <c r="R742" s="433" t="s">
        <v>20881</v>
      </c>
    </row>
    <row r="743" spans="1:18">
      <c r="A743" s="422">
        <v>4277</v>
      </c>
      <c r="B743" s="430"/>
      <c r="C743" s="430"/>
      <c r="D743" s="424" t="s">
        <v>2609</v>
      </c>
      <c r="E743" s="424" t="s">
        <v>21539</v>
      </c>
      <c r="F743" s="424">
        <v>4277</v>
      </c>
      <c r="G743" s="424" t="s">
        <v>8882</v>
      </c>
      <c r="H743" s="430"/>
      <c r="I743" s="429" t="s">
        <v>21525</v>
      </c>
      <c r="J743" s="430">
        <v>41219</v>
      </c>
      <c r="K743" s="424"/>
      <c r="L743" s="431">
        <v>698214765</v>
      </c>
      <c r="M743" s="432" t="s">
        <v>20880</v>
      </c>
      <c r="N743" s="430">
        <v>41291</v>
      </c>
      <c r="O743" s="430">
        <v>41299</v>
      </c>
      <c r="P743" s="430" t="s">
        <v>21526</v>
      </c>
      <c r="Q743" s="430">
        <v>41338</v>
      </c>
      <c r="R743" s="433" t="s">
        <v>20881</v>
      </c>
    </row>
    <row r="744" spans="1:18">
      <c r="A744" s="422">
        <v>4276</v>
      </c>
      <c r="B744" s="430"/>
      <c r="C744" s="430"/>
      <c r="D744" s="424" t="s">
        <v>2609</v>
      </c>
      <c r="E744" s="424" t="s">
        <v>21540</v>
      </c>
      <c r="F744" s="424">
        <v>4276</v>
      </c>
      <c r="G744" s="424" t="s">
        <v>8608</v>
      </c>
      <c r="H744" s="430"/>
      <c r="I744" s="429" t="s">
        <v>21525</v>
      </c>
      <c r="J744" s="430">
        <v>41219</v>
      </c>
      <c r="K744" s="424"/>
      <c r="L744" s="431">
        <v>698214773</v>
      </c>
      <c r="M744" s="432" t="s">
        <v>20880</v>
      </c>
      <c r="N744" s="430">
        <v>41291</v>
      </c>
      <c r="O744" s="430">
        <v>41299</v>
      </c>
      <c r="P744" s="430" t="s">
        <v>21526</v>
      </c>
      <c r="Q744" s="430">
        <v>41338</v>
      </c>
      <c r="R744" s="433" t="s">
        <v>20881</v>
      </c>
    </row>
    <row r="745" spans="1:18">
      <c r="A745" s="422">
        <v>4506</v>
      </c>
      <c r="B745" s="430"/>
      <c r="C745" s="430"/>
      <c r="D745" s="424" t="s">
        <v>2609</v>
      </c>
      <c r="E745" s="424" t="s">
        <v>21541</v>
      </c>
      <c r="F745" s="424">
        <v>4506</v>
      </c>
      <c r="G745" s="424" t="s">
        <v>8618</v>
      </c>
      <c r="H745" s="430"/>
      <c r="I745" s="429" t="s">
        <v>21525</v>
      </c>
      <c r="J745" s="430">
        <v>41219</v>
      </c>
      <c r="K745" s="424"/>
      <c r="L745" s="431">
        <v>698214781</v>
      </c>
      <c r="M745" s="432" t="s">
        <v>20880</v>
      </c>
      <c r="N745" s="430">
        <v>41291</v>
      </c>
      <c r="O745" s="430">
        <v>41299</v>
      </c>
      <c r="P745" s="430" t="s">
        <v>21526</v>
      </c>
      <c r="Q745" s="430">
        <v>41338</v>
      </c>
      <c r="R745" s="433" t="s">
        <v>20881</v>
      </c>
    </row>
    <row r="746" spans="1:18">
      <c r="A746" s="422">
        <v>4163</v>
      </c>
      <c r="B746" s="430"/>
      <c r="C746" s="430"/>
      <c r="D746" s="424" t="s">
        <v>1816</v>
      </c>
      <c r="E746" s="424" t="s">
        <v>21542</v>
      </c>
      <c r="F746" s="424">
        <v>4163</v>
      </c>
      <c r="G746" s="424" t="s">
        <v>8142</v>
      </c>
      <c r="H746" s="430"/>
      <c r="I746" s="429" t="s">
        <v>21525</v>
      </c>
      <c r="J746" s="430">
        <v>41219</v>
      </c>
      <c r="K746" s="424"/>
      <c r="L746" s="431">
        <v>698214803</v>
      </c>
      <c r="M746" s="432" t="s">
        <v>20880</v>
      </c>
      <c r="N746" s="430">
        <v>41291</v>
      </c>
      <c r="O746" s="430">
        <v>41299</v>
      </c>
      <c r="P746" s="430" t="s">
        <v>21526</v>
      </c>
      <c r="Q746" s="430">
        <v>41338</v>
      </c>
      <c r="R746" s="433" t="s">
        <v>20881</v>
      </c>
    </row>
    <row r="747" spans="1:18">
      <c r="A747" s="422">
        <v>4159</v>
      </c>
      <c r="B747" s="430"/>
      <c r="C747" s="430"/>
      <c r="D747" s="424" t="s">
        <v>1816</v>
      </c>
      <c r="E747" s="424" t="s">
        <v>21543</v>
      </c>
      <c r="F747" s="424">
        <v>4159</v>
      </c>
      <c r="G747" s="424" t="s">
        <v>8156</v>
      </c>
      <c r="H747" s="430"/>
      <c r="I747" s="429" t="s">
        <v>21525</v>
      </c>
      <c r="J747" s="430">
        <v>41219</v>
      </c>
      <c r="K747" s="424"/>
      <c r="L747" s="431">
        <v>698214811</v>
      </c>
      <c r="M747" s="432" t="s">
        <v>20880</v>
      </c>
      <c r="N747" s="430">
        <v>41291</v>
      </c>
      <c r="O747" s="430">
        <v>41299</v>
      </c>
      <c r="P747" s="430" t="s">
        <v>21526</v>
      </c>
      <c r="Q747" s="430">
        <v>41338</v>
      </c>
      <c r="R747" s="433" t="s">
        <v>20881</v>
      </c>
    </row>
    <row r="748" spans="1:18">
      <c r="A748" s="422">
        <v>4160</v>
      </c>
      <c r="B748" s="430"/>
      <c r="C748" s="430"/>
      <c r="D748" s="424" t="s">
        <v>1816</v>
      </c>
      <c r="E748" s="424" t="s">
        <v>21544</v>
      </c>
      <c r="F748" s="424">
        <v>4160</v>
      </c>
      <c r="G748" s="424" t="s">
        <v>8157</v>
      </c>
      <c r="H748" s="430"/>
      <c r="I748" s="429" t="s">
        <v>21525</v>
      </c>
      <c r="J748" s="430">
        <v>41219</v>
      </c>
      <c r="K748" s="424"/>
      <c r="L748" s="431">
        <v>698214820</v>
      </c>
      <c r="M748" s="432" t="s">
        <v>20880</v>
      </c>
      <c r="N748" s="430">
        <v>41291</v>
      </c>
      <c r="O748" s="430">
        <v>41299</v>
      </c>
      <c r="P748" s="430" t="s">
        <v>21526</v>
      </c>
      <c r="Q748" s="430">
        <v>41338</v>
      </c>
      <c r="R748" s="433" t="s">
        <v>20881</v>
      </c>
    </row>
    <row r="749" spans="1:18">
      <c r="A749" s="422">
        <v>4161</v>
      </c>
      <c r="B749" s="430"/>
      <c r="C749" s="430"/>
      <c r="D749" s="424" t="s">
        <v>1816</v>
      </c>
      <c r="E749" s="424" t="s">
        <v>21545</v>
      </c>
      <c r="F749" s="424">
        <v>4161</v>
      </c>
      <c r="G749" s="424" t="s">
        <v>8268</v>
      </c>
      <c r="H749" s="430"/>
      <c r="I749" s="429" t="s">
        <v>21525</v>
      </c>
      <c r="J749" s="430">
        <v>41219</v>
      </c>
      <c r="K749" s="424"/>
      <c r="L749" s="431">
        <v>698214838</v>
      </c>
      <c r="M749" s="432" t="s">
        <v>20880</v>
      </c>
      <c r="N749" s="430">
        <v>41291</v>
      </c>
      <c r="O749" s="430">
        <v>41299</v>
      </c>
      <c r="P749" s="430" t="s">
        <v>21526</v>
      </c>
      <c r="Q749" s="430">
        <v>41338</v>
      </c>
      <c r="R749" s="433" t="s">
        <v>20881</v>
      </c>
    </row>
    <row r="750" spans="1:18">
      <c r="A750" s="422">
        <v>4162</v>
      </c>
      <c r="B750" s="430"/>
      <c r="C750" s="430"/>
      <c r="D750" s="424" t="s">
        <v>1816</v>
      </c>
      <c r="E750" s="424" t="s">
        <v>21546</v>
      </c>
      <c r="F750" s="424">
        <v>4162</v>
      </c>
      <c r="G750" s="424" t="s">
        <v>8158</v>
      </c>
      <c r="H750" s="430"/>
      <c r="I750" s="429" t="s">
        <v>21525</v>
      </c>
      <c r="J750" s="430">
        <v>41219</v>
      </c>
      <c r="K750" s="424"/>
      <c r="L750" s="431">
        <v>698214846</v>
      </c>
      <c r="M750" s="432" t="s">
        <v>20880</v>
      </c>
      <c r="N750" s="430">
        <v>41291</v>
      </c>
      <c r="O750" s="430">
        <v>41299</v>
      </c>
      <c r="P750" s="430" t="s">
        <v>21526</v>
      </c>
      <c r="Q750" s="430">
        <v>41338</v>
      </c>
      <c r="R750" s="433" t="s">
        <v>20881</v>
      </c>
    </row>
    <row r="751" spans="1:18">
      <c r="A751" s="422">
        <v>4439</v>
      </c>
      <c r="B751" s="430"/>
      <c r="C751" s="430"/>
      <c r="D751" s="424" t="s">
        <v>7242</v>
      </c>
      <c r="E751" s="424" t="s">
        <v>21547</v>
      </c>
      <c r="F751" s="424">
        <v>4439</v>
      </c>
      <c r="G751" s="424" t="s">
        <v>8171</v>
      </c>
      <c r="H751" s="430"/>
      <c r="I751" s="429" t="s">
        <v>21525</v>
      </c>
      <c r="J751" s="430">
        <v>41219</v>
      </c>
      <c r="K751" s="424"/>
      <c r="L751" s="431">
        <v>698214854</v>
      </c>
      <c r="M751" s="432" t="s">
        <v>20880</v>
      </c>
      <c r="N751" s="430">
        <v>41291</v>
      </c>
      <c r="O751" s="430">
        <v>41299</v>
      </c>
      <c r="P751" s="430" t="s">
        <v>21526</v>
      </c>
      <c r="Q751" s="430">
        <v>41338</v>
      </c>
      <c r="R751" s="433" t="s">
        <v>20881</v>
      </c>
    </row>
    <row r="752" spans="1:18">
      <c r="A752" s="422">
        <v>4440</v>
      </c>
      <c r="B752" s="430"/>
      <c r="C752" s="430"/>
      <c r="D752" s="424" t="s">
        <v>7242</v>
      </c>
      <c r="E752" s="424" t="s">
        <v>21548</v>
      </c>
      <c r="F752" s="424">
        <v>4440</v>
      </c>
      <c r="G752" s="424" t="s">
        <v>8278</v>
      </c>
      <c r="H752" s="430"/>
      <c r="I752" s="429" t="s">
        <v>21525</v>
      </c>
      <c r="J752" s="430">
        <v>41219</v>
      </c>
      <c r="K752" s="424"/>
      <c r="L752" s="431">
        <v>698214862</v>
      </c>
      <c r="M752" s="432" t="s">
        <v>20880</v>
      </c>
      <c r="N752" s="430">
        <v>41291</v>
      </c>
      <c r="O752" s="430">
        <v>41299</v>
      </c>
      <c r="P752" s="430" t="s">
        <v>21526</v>
      </c>
      <c r="Q752" s="430">
        <v>41338</v>
      </c>
      <c r="R752" s="433" t="s">
        <v>20881</v>
      </c>
    </row>
    <row r="753" spans="1:18">
      <c r="A753" s="422">
        <v>4442</v>
      </c>
      <c r="B753" s="430"/>
      <c r="C753" s="430"/>
      <c r="D753" s="424" t="s">
        <v>7242</v>
      </c>
      <c r="E753" s="424" t="s">
        <v>21549</v>
      </c>
      <c r="F753" s="424">
        <v>4442</v>
      </c>
      <c r="G753" s="424" t="s">
        <v>8280</v>
      </c>
      <c r="H753" s="430"/>
      <c r="I753" s="429" t="s">
        <v>21525</v>
      </c>
      <c r="J753" s="430">
        <v>41219</v>
      </c>
      <c r="K753" s="424"/>
      <c r="L753" s="431">
        <v>698339410</v>
      </c>
      <c r="M753" s="432" t="s">
        <v>20880</v>
      </c>
      <c r="N753" s="430">
        <v>41291</v>
      </c>
      <c r="O753" s="430">
        <v>41299</v>
      </c>
      <c r="P753" s="430" t="s">
        <v>21526</v>
      </c>
      <c r="Q753" s="430">
        <v>41338</v>
      </c>
      <c r="R753" s="433" t="s">
        <v>20881</v>
      </c>
    </row>
    <row r="754" spans="1:18">
      <c r="A754" s="422">
        <v>3662</v>
      </c>
      <c r="B754" s="430"/>
      <c r="C754" s="430"/>
      <c r="D754" s="424" t="s">
        <v>3942</v>
      </c>
      <c r="E754" s="424" t="s">
        <v>21550</v>
      </c>
      <c r="F754" s="424">
        <v>3662</v>
      </c>
      <c r="G754" s="424" t="s">
        <v>8494</v>
      </c>
      <c r="H754" s="430"/>
      <c r="I754" s="429" t="s">
        <v>21525</v>
      </c>
      <c r="J754" s="430">
        <v>41219</v>
      </c>
      <c r="K754" s="424"/>
      <c r="L754" s="431">
        <v>698214870</v>
      </c>
      <c r="M754" s="432" t="s">
        <v>20880</v>
      </c>
      <c r="N754" s="430">
        <v>41291</v>
      </c>
      <c r="O754" s="430">
        <v>41299</v>
      </c>
      <c r="P754" s="430" t="s">
        <v>21526</v>
      </c>
      <c r="Q754" s="430">
        <v>41338</v>
      </c>
      <c r="R754" s="433" t="s">
        <v>20881</v>
      </c>
    </row>
    <row r="755" spans="1:18">
      <c r="A755" s="422">
        <v>4203</v>
      </c>
      <c r="B755" s="430"/>
      <c r="C755" s="430"/>
      <c r="D755" s="424" t="s">
        <v>164</v>
      </c>
      <c r="E755" s="424" t="s">
        <v>21551</v>
      </c>
      <c r="F755" s="424">
        <v>4203</v>
      </c>
      <c r="G755" s="424" t="s">
        <v>8415</v>
      </c>
      <c r="H755" s="430"/>
      <c r="I755" s="429" t="s">
        <v>21525</v>
      </c>
      <c r="J755" s="430">
        <v>41219</v>
      </c>
      <c r="K755" s="424"/>
      <c r="L755" s="431">
        <v>698339436</v>
      </c>
      <c r="M755" s="432" t="s">
        <v>20880</v>
      </c>
      <c r="N755" s="430">
        <v>41291</v>
      </c>
      <c r="O755" s="430">
        <v>41299</v>
      </c>
      <c r="P755" s="430" t="s">
        <v>21526</v>
      </c>
      <c r="Q755" s="430">
        <v>41338</v>
      </c>
      <c r="R755" s="433" t="s">
        <v>20881</v>
      </c>
    </row>
    <row r="756" spans="1:18">
      <c r="A756" s="422">
        <v>4199</v>
      </c>
      <c r="B756" s="430"/>
      <c r="C756" s="430"/>
      <c r="D756" s="424" t="s">
        <v>164</v>
      </c>
      <c r="E756" s="424" t="s">
        <v>21552</v>
      </c>
      <c r="F756" s="424">
        <v>4199</v>
      </c>
      <c r="G756" s="424" t="s">
        <v>7545</v>
      </c>
      <c r="H756" s="430"/>
      <c r="I756" s="429" t="s">
        <v>21525</v>
      </c>
      <c r="J756" s="430">
        <v>41219</v>
      </c>
      <c r="K756" s="424"/>
      <c r="L756" s="431">
        <v>698214889</v>
      </c>
      <c r="M756" s="432" t="s">
        <v>20880</v>
      </c>
      <c r="N756" s="430">
        <v>41291</v>
      </c>
      <c r="O756" s="430">
        <v>41299</v>
      </c>
      <c r="P756" s="430" t="s">
        <v>21526</v>
      </c>
      <c r="Q756" s="430">
        <v>41338</v>
      </c>
      <c r="R756" s="433" t="s">
        <v>20881</v>
      </c>
    </row>
    <row r="757" spans="1:18">
      <c r="A757" s="422">
        <v>4378</v>
      </c>
      <c r="B757" s="430"/>
      <c r="C757" s="430"/>
      <c r="D757" s="424" t="s">
        <v>6872</v>
      </c>
      <c r="E757" s="424" t="s">
        <v>21553</v>
      </c>
      <c r="F757" s="424">
        <v>4378</v>
      </c>
      <c r="G757" s="424" t="s">
        <v>8934</v>
      </c>
      <c r="H757" s="430"/>
      <c r="I757" s="429" t="s">
        <v>21525</v>
      </c>
      <c r="J757" s="430">
        <v>41219</v>
      </c>
      <c r="K757" s="424"/>
      <c r="L757" s="431">
        <v>698214900</v>
      </c>
      <c r="M757" s="432" t="s">
        <v>20880</v>
      </c>
      <c r="N757" s="430">
        <v>41291</v>
      </c>
      <c r="O757" s="430">
        <v>41299</v>
      </c>
      <c r="P757" s="430" t="s">
        <v>21526</v>
      </c>
      <c r="Q757" s="430">
        <v>41338</v>
      </c>
      <c r="R757" s="433" t="s">
        <v>20881</v>
      </c>
    </row>
    <row r="758" spans="1:18">
      <c r="A758" s="422">
        <v>4190</v>
      </c>
      <c r="B758" s="430"/>
      <c r="C758" s="430"/>
      <c r="D758" s="424" t="s">
        <v>6341</v>
      </c>
      <c r="E758" s="424" t="s">
        <v>21554</v>
      </c>
      <c r="F758" s="424">
        <v>4190</v>
      </c>
      <c r="G758" s="424" t="s">
        <v>8554</v>
      </c>
      <c r="H758" s="430"/>
      <c r="I758" s="429" t="s">
        <v>21525</v>
      </c>
      <c r="J758" s="430">
        <v>41219</v>
      </c>
      <c r="K758" s="424"/>
      <c r="L758" s="431">
        <v>698214919</v>
      </c>
      <c r="M758" s="432" t="s">
        <v>20880</v>
      </c>
      <c r="N758" s="430">
        <v>41291</v>
      </c>
      <c r="O758" s="430">
        <v>41299</v>
      </c>
      <c r="P758" s="430" t="s">
        <v>21526</v>
      </c>
      <c r="Q758" s="430">
        <v>41338</v>
      </c>
      <c r="R758" s="433" t="s">
        <v>20881</v>
      </c>
    </row>
    <row r="759" spans="1:18">
      <c r="A759" s="422">
        <v>4189</v>
      </c>
      <c r="B759" s="430"/>
      <c r="C759" s="430"/>
      <c r="D759" s="424" t="s">
        <v>6341</v>
      </c>
      <c r="E759" s="424" t="s">
        <v>21555</v>
      </c>
      <c r="F759" s="424">
        <v>4189</v>
      </c>
      <c r="G759" s="424" t="s">
        <v>8556</v>
      </c>
      <c r="H759" s="430"/>
      <c r="I759" s="429" t="s">
        <v>21525</v>
      </c>
      <c r="J759" s="430">
        <v>41219</v>
      </c>
      <c r="K759" s="424"/>
      <c r="L759" s="431">
        <v>698214927</v>
      </c>
      <c r="M759" s="432" t="s">
        <v>20880</v>
      </c>
      <c r="N759" s="430">
        <v>41291</v>
      </c>
      <c r="O759" s="430">
        <v>41299</v>
      </c>
      <c r="P759" s="430" t="s">
        <v>21526</v>
      </c>
      <c r="Q759" s="430">
        <v>41338</v>
      </c>
      <c r="R759" s="433" t="s">
        <v>20881</v>
      </c>
    </row>
    <row r="760" spans="1:18">
      <c r="A760" s="422">
        <v>4188</v>
      </c>
      <c r="B760" s="430"/>
      <c r="C760" s="430"/>
      <c r="D760" s="424" t="s">
        <v>6341</v>
      </c>
      <c r="E760" s="424" t="s">
        <v>21556</v>
      </c>
      <c r="F760" s="424">
        <v>4188</v>
      </c>
      <c r="G760" s="424" t="s">
        <v>20788</v>
      </c>
      <c r="H760" s="430"/>
      <c r="I760" s="429" t="s">
        <v>21525</v>
      </c>
      <c r="J760" s="430">
        <v>41219</v>
      </c>
      <c r="K760" s="424"/>
      <c r="L760" s="431">
        <v>698214935</v>
      </c>
      <c r="M760" s="432" t="s">
        <v>20880</v>
      </c>
      <c r="N760" s="430">
        <v>41291</v>
      </c>
      <c r="O760" s="430">
        <v>41299</v>
      </c>
      <c r="P760" s="430" t="s">
        <v>21526</v>
      </c>
      <c r="Q760" s="430">
        <v>41338</v>
      </c>
      <c r="R760" s="433" t="s">
        <v>20881</v>
      </c>
    </row>
    <row r="761" spans="1:18">
      <c r="A761" s="422">
        <v>4187</v>
      </c>
      <c r="B761" s="430"/>
      <c r="C761" s="430"/>
      <c r="D761" s="424" t="s">
        <v>6341</v>
      </c>
      <c r="E761" s="424" t="s">
        <v>21557</v>
      </c>
      <c r="F761" s="424">
        <v>4187</v>
      </c>
      <c r="G761" s="424" t="s">
        <v>8558</v>
      </c>
      <c r="H761" s="430"/>
      <c r="I761" s="429" t="s">
        <v>21525</v>
      </c>
      <c r="J761" s="430">
        <v>41219</v>
      </c>
      <c r="K761" s="424"/>
      <c r="L761" s="431">
        <v>698214943</v>
      </c>
      <c r="M761" s="432" t="s">
        <v>20880</v>
      </c>
      <c r="N761" s="430">
        <v>41291</v>
      </c>
      <c r="O761" s="430">
        <v>41299</v>
      </c>
      <c r="P761" s="430" t="s">
        <v>21526</v>
      </c>
      <c r="Q761" s="430">
        <v>41338</v>
      </c>
      <c r="R761" s="433" t="s">
        <v>20881</v>
      </c>
    </row>
    <row r="762" spans="1:18">
      <c r="A762" s="422">
        <v>4186</v>
      </c>
      <c r="B762" s="430"/>
      <c r="C762" s="430"/>
      <c r="D762" s="424" t="s">
        <v>6341</v>
      </c>
      <c r="E762" s="424" t="s">
        <v>21558</v>
      </c>
      <c r="F762" s="424">
        <v>4186</v>
      </c>
      <c r="G762" s="424" t="s">
        <v>8495</v>
      </c>
      <c r="H762" s="430"/>
      <c r="I762" s="429" t="s">
        <v>21525</v>
      </c>
      <c r="J762" s="430">
        <v>41219</v>
      </c>
      <c r="K762" s="424"/>
      <c r="L762" s="431">
        <v>698214951</v>
      </c>
      <c r="M762" s="432" t="s">
        <v>20880</v>
      </c>
      <c r="N762" s="430">
        <v>41291</v>
      </c>
      <c r="O762" s="430">
        <v>41299</v>
      </c>
      <c r="P762" s="430" t="s">
        <v>21526</v>
      </c>
      <c r="Q762" s="430">
        <v>41338</v>
      </c>
      <c r="R762" s="433" t="s">
        <v>20881</v>
      </c>
    </row>
    <row r="763" spans="1:18">
      <c r="A763" s="422">
        <v>4091</v>
      </c>
      <c r="B763" s="430"/>
      <c r="C763" s="430"/>
      <c r="D763" s="424" t="s">
        <v>1066</v>
      </c>
      <c r="E763" s="424" t="s">
        <v>21559</v>
      </c>
      <c r="F763" s="424">
        <v>4091</v>
      </c>
      <c r="G763" s="424" t="s">
        <v>8877</v>
      </c>
      <c r="H763" s="430"/>
      <c r="I763" s="429" t="s">
        <v>21525</v>
      </c>
      <c r="J763" s="430">
        <v>41219</v>
      </c>
      <c r="K763" s="424"/>
      <c r="L763" s="431">
        <v>698214960</v>
      </c>
      <c r="M763" s="432" t="s">
        <v>20880</v>
      </c>
      <c r="N763" s="430">
        <v>41291</v>
      </c>
      <c r="O763" s="430">
        <v>41299</v>
      </c>
      <c r="P763" s="430" t="s">
        <v>21526</v>
      </c>
      <c r="Q763" s="430">
        <v>41338</v>
      </c>
      <c r="R763" s="433" t="s">
        <v>20881</v>
      </c>
    </row>
    <row r="764" spans="1:18">
      <c r="A764" s="422">
        <v>3995</v>
      </c>
      <c r="B764" s="430"/>
      <c r="C764" s="430"/>
      <c r="D764" s="424" t="s">
        <v>1661</v>
      </c>
      <c r="E764" s="424" t="s">
        <v>21560</v>
      </c>
      <c r="F764" s="424">
        <v>3995</v>
      </c>
      <c r="G764" s="424" t="s">
        <v>8869</v>
      </c>
      <c r="H764" s="430"/>
      <c r="I764" s="429" t="s">
        <v>21525</v>
      </c>
      <c r="J764" s="430">
        <v>41219</v>
      </c>
      <c r="K764" s="424"/>
      <c r="L764" s="431">
        <v>698214978</v>
      </c>
      <c r="M764" s="432" t="s">
        <v>20880</v>
      </c>
      <c r="N764" s="430">
        <v>41291</v>
      </c>
      <c r="O764" s="430">
        <v>41299</v>
      </c>
      <c r="P764" s="430" t="s">
        <v>21526</v>
      </c>
      <c r="Q764" s="430">
        <v>41338</v>
      </c>
      <c r="R764" s="433" t="s">
        <v>20881</v>
      </c>
    </row>
    <row r="765" spans="1:18">
      <c r="A765" s="422">
        <v>3996</v>
      </c>
      <c r="B765" s="430"/>
      <c r="C765" s="430"/>
      <c r="D765" s="424" t="s">
        <v>1661</v>
      </c>
      <c r="E765" s="424" t="s">
        <v>21561</v>
      </c>
      <c r="F765" s="424">
        <v>3996</v>
      </c>
      <c r="G765" s="424" t="s">
        <v>8871</v>
      </c>
      <c r="H765" s="430"/>
      <c r="I765" s="429" t="s">
        <v>21525</v>
      </c>
      <c r="J765" s="430">
        <v>41219</v>
      </c>
      <c r="K765" s="424"/>
      <c r="L765" s="431">
        <v>698214986</v>
      </c>
      <c r="M765" s="432" t="s">
        <v>20880</v>
      </c>
      <c r="N765" s="430">
        <v>41291</v>
      </c>
      <c r="O765" s="430">
        <v>41299</v>
      </c>
      <c r="P765" s="430" t="s">
        <v>21526</v>
      </c>
      <c r="Q765" s="430">
        <v>41338</v>
      </c>
      <c r="R765" s="433" t="s">
        <v>20881</v>
      </c>
    </row>
    <row r="766" spans="1:18">
      <c r="A766" s="422">
        <v>4002</v>
      </c>
      <c r="B766" s="430"/>
      <c r="C766" s="430"/>
      <c r="D766" s="424" t="s">
        <v>1661</v>
      </c>
      <c r="E766" s="424" t="s">
        <v>21562</v>
      </c>
      <c r="F766" s="424">
        <v>4002</v>
      </c>
      <c r="G766" s="424" t="s">
        <v>8604</v>
      </c>
      <c r="H766" s="430"/>
      <c r="I766" s="429" t="s">
        <v>21525</v>
      </c>
      <c r="J766" s="430">
        <v>41219</v>
      </c>
      <c r="K766" s="424"/>
      <c r="L766" s="431">
        <v>698214994</v>
      </c>
      <c r="M766" s="432" t="s">
        <v>20880</v>
      </c>
      <c r="N766" s="430">
        <v>41291</v>
      </c>
      <c r="O766" s="430">
        <v>41299</v>
      </c>
      <c r="P766" s="430" t="s">
        <v>21526</v>
      </c>
      <c r="Q766" s="430">
        <v>41338</v>
      </c>
      <c r="R766" s="433" t="s">
        <v>20881</v>
      </c>
    </row>
    <row r="767" spans="1:18">
      <c r="A767" s="422">
        <v>4008</v>
      </c>
      <c r="B767" s="430"/>
      <c r="C767" s="430"/>
      <c r="D767" s="424" t="s">
        <v>1661</v>
      </c>
      <c r="E767" s="424" t="s">
        <v>21563</v>
      </c>
      <c r="F767" s="424">
        <v>4008</v>
      </c>
      <c r="G767" s="424" t="s">
        <v>8875</v>
      </c>
      <c r="H767" s="430"/>
      <c r="I767" s="429" t="s">
        <v>21525</v>
      </c>
      <c r="J767" s="430">
        <v>41219</v>
      </c>
      <c r="K767" s="424"/>
      <c r="L767" s="431">
        <v>698215001</v>
      </c>
      <c r="M767" s="432" t="s">
        <v>20880</v>
      </c>
      <c r="N767" s="430">
        <v>41291</v>
      </c>
      <c r="O767" s="430">
        <v>41299</v>
      </c>
      <c r="P767" s="430" t="s">
        <v>21526</v>
      </c>
      <c r="Q767" s="430">
        <v>41338</v>
      </c>
      <c r="R767" s="433" t="s">
        <v>20881</v>
      </c>
    </row>
    <row r="768" spans="1:18">
      <c r="A768" s="422">
        <v>4012</v>
      </c>
      <c r="B768" s="430"/>
      <c r="C768" s="430"/>
      <c r="D768" s="424" t="s">
        <v>1661</v>
      </c>
      <c r="E768" s="424" t="s">
        <v>21564</v>
      </c>
      <c r="F768" s="424">
        <v>4012</v>
      </c>
      <c r="G768" s="424" t="s">
        <v>8915</v>
      </c>
      <c r="H768" s="430"/>
      <c r="I768" s="429" t="s">
        <v>21525</v>
      </c>
      <c r="J768" s="430">
        <v>41219</v>
      </c>
      <c r="K768" s="424"/>
      <c r="L768" s="431">
        <v>698219058</v>
      </c>
      <c r="M768" s="432" t="s">
        <v>20880</v>
      </c>
      <c r="N768" s="430">
        <v>41291</v>
      </c>
      <c r="O768" s="430">
        <v>41299</v>
      </c>
      <c r="P768" s="430" t="s">
        <v>21526</v>
      </c>
      <c r="Q768" s="430">
        <v>41338</v>
      </c>
      <c r="R768" s="433" t="s">
        <v>20881</v>
      </c>
    </row>
    <row r="769" spans="1:18">
      <c r="A769" s="422">
        <v>4013</v>
      </c>
      <c r="B769" s="430"/>
      <c r="C769" s="430"/>
      <c r="D769" s="424" t="s">
        <v>1661</v>
      </c>
      <c r="E769" s="424" t="s">
        <v>21565</v>
      </c>
      <c r="F769" s="424">
        <v>4013</v>
      </c>
      <c r="G769" s="424" t="s">
        <v>8606</v>
      </c>
      <c r="H769" s="430"/>
      <c r="I769" s="429" t="s">
        <v>21525</v>
      </c>
      <c r="J769" s="430">
        <v>41219</v>
      </c>
      <c r="K769" s="424"/>
      <c r="L769" s="431">
        <v>698215010</v>
      </c>
      <c r="M769" s="432" t="s">
        <v>20880</v>
      </c>
      <c r="N769" s="430">
        <v>41291</v>
      </c>
      <c r="O769" s="430">
        <v>41299</v>
      </c>
      <c r="P769" s="430" t="s">
        <v>21526</v>
      </c>
      <c r="Q769" s="430">
        <v>41338</v>
      </c>
      <c r="R769" s="433" t="s">
        <v>20881</v>
      </c>
    </row>
    <row r="770" spans="1:18">
      <c r="A770" s="422">
        <v>4015</v>
      </c>
      <c r="B770" s="430"/>
      <c r="C770" s="430"/>
      <c r="D770" s="424" t="s">
        <v>1661</v>
      </c>
      <c r="E770" s="424" t="s">
        <v>21566</v>
      </c>
      <c r="F770" s="424">
        <v>4015</v>
      </c>
      <c r="G770" s="424" t="s">
        <v>8635</v>
      </c>
      <c r="H770" s="430"/>
      <c r="I770" s="429" t="s">
        <v>21525</v>
      </c>
      <c r="J770" s="430">
        <v>41219</v>
      </c>
      <c r="K770" s="424"/>
      <c r="L770" s="431">
        <v>698215028</v>
      </c>
      <c r="M770" s="432" t="s">
        <v>20880</v>
      </c>
      <c r="N770" s="430">
        <v>41291</v>
      </c>
      <c r="O770" s="430">
        <v>41299</v>
      </c>
      <c r="P770" s="430" t="s">
        <v>21526</v>
      </c>
      <c r="Q770" s="430">
        <v>41338</v>
      </c>
      <c r="R770" s="433" t="s">
        <v>20881</v>
      </c>
    </row>
    <row r="771" spans="1:18">
      <c r="A771" s="422">
        <v>4282</v>
      </c>
      <c r="B771" s="430"/>
      <c r="C771" s="430"/>
      <c r="D771" s="424" t="s">
        <v>2446</v>
      </c>
      <c r="E771" s="424" t="s">
        <v>21567</v>
      </c>
      <c r="F771" s="424">
        <v>4282</v>
      </c>
      <c r="G771" s="424" t="s">
        <v>7854</v>
      </c>
      <c r="H771" s="430"/>
      <c r="I771" s="429" t="s">
        <v>21525</v>
      </c>
      <c r="J771" s="430">
        <v>41219</v>
      </c>
      <c r="K771" s="424"/>
      <c r="L771" s="431">
        <v>698215044</v>
      </c>
      <c r="M771" s="432" t="s">
        <v>20880</v>
      </c>
      <c r="N771" s="430">
        <v>41291</v>
      </c>
      <c r="O771" s="430">
        <v>41299</v>
      </c>
      <c r="P771" s="430" t="s">
        <v>21526</v>
      </c>
      <c r="Q771" s="430">
        <v>41338</v>
      </c>
      <c r="R771" s="433" t="s">
        <v>20881</v>
      </c>
    </row>
    <row r="772" spans="1:18">
      <c r="A772" s="422">
        <v>4281</v>
      </c>
      <c r="B772" s="430"/>
      <c r="C772" s="430"/>
      <c r="D772" s="424" t="s">
        <v>2446</v>
      </c>
      <c r="E772" s="424" t="s">
        <v>21568</v>
      </c>
      <c r="F772" s="424">
        <v>4281</v>
      </c>
      <c r="G772" s="424" t="s">
        <v>7985</v>
      </c>
      <c r="H772" s="430"/>
      <c r="I772" s="429" t="s">
        <v>21525</v>
      </c>
      <c r="J772" s="430">
        <v>41219</v>
      </c>
      <c r="K772" s="424"/>
      <c r="L772" s="431">
        <v>698215060</v>
      </c>
      <c r="M772" s="432" t="s">
        <v>20880</v>
      </c>
      <c r="N772" s="430">
        <v>41291</v>
      </c>
      <c r="O772" s="430">
        <v>41299</v>
      </c>
      <c r="P772" s="430" t="s">
        <v>21526</v>
      </c>
      <c r="Q772" s="430">
        <v>41338</v>
      </c>
      <c r="R772" s="433" t="s">
        <v>20881</v>
      </c>
    </row>
    <row r="773" spans="1:18">
      <c r="A773" s="422">
        <v>4279</v>
      </c>
      <c r="B773" s="430"/>
      <c r="C773" s="430"/>
      <c r="D773" s="424" t="s">
        <v>2446</v>
      </c>
      <c r="E773" s="424" t="s">
        <v>21569</v>
      </c>
      <c r="F773" s="424">
        <v>4279</v>
      </c>
      <c r="G773" s="424" t="s">
        <v>7989</v>
      </c>
      <c r="H773" s="430"/>
      <c r="I773" s="429" t="s">
        <v>21525</v>
      </c>
      <c r="J773" s="430">
        <v>41219</v>
      </c>
      <c r="K773" s="424"/>
      <c r="L773" s="431">
        <v>698215079</v>
      </c>
      <c r="M773" s="432" t="s">
        <v>20880</v>
      </c>
      <c r="N773" s="430">
        <v>41291</v>
      </c>
      <c r="O773" s="430">
        <v>41299</v>
      </c>
      <c r="P773" s="430" t="s">
        <v>21526</v>
      </c>
      <c r="Q773" s="430">
        <v>41338</v>
      </c>
      <c r="R773" s="433" t="s">
        <v>20881</v>
      </c>
    </row>
    <row r="774" spans="1:18">
      <c r="A774" s="422">
        <v>3520</v>
      </c>
      <c r="B774" s="430"/>
      <c r="C774" s="430"/>
      <c r="D774" s="424" t="s">
        <v>2828</v>
      </c>
      <c r="E774" s="424" t="s">
        <v>2990</v>
      </c>
      <c r="F774" s="424">
        <v>3520</v>
      </c>
      <c r="G774" s="424" t="s">
        <v>8923</v>
      </c>
      <c r="H774" s="430"/>
      <c r="I774" s="429" t="s">
        <v>21525</v>
      </c>
      <c r="J774" s="430">
        <v>41219</v>
      </c>
      <c r="K774" s="424"/>
      <c r="L774" s="431">
        <v>698215095</v>
      </c>
      <c r="M774" s="432" t="s">
        <v>20880</v>
      </c>
      <c r="N774" s="430">
        <v>41291</v>
      </c>
      <c r="O774" s="430">
        <v>41299</v>
      </c>
      <c r="P774" s="430" t="s">
        <v>21526</v>
      </c>
      <c r="Q774" s="430">
        <v>41338</v>
      </c>
      <c r="R774" s="433" t="s">
        <v>20881</v>
      </c>
    </row>
    <row r="775" spans="1:18">
      <c r="A775" s="422">
        <v>3522</v>
      </c>
      <c r="B775" s="430"/>
      <c r="C775" s="430"/>
      <c r="D775" s="424" t="s">
        <v>2828</v>
      </c>
      <c r="E775" s="424" t="s">
        <v>2995</v>
      </c>
      <c r="F775" s="424">
        <v>3522</v>
      </c>
      <c r="G775" s="424" t="s">
        <v>8864</v>
      </c>
      <c r="H775" s="430"/>
      <c r="I775" s="429" t="s">
        <v>21525</v>
      </c>
      <c r="J775" s="430">
        <v>41219</v>
      </c>
      <c r="K775" s="424"/>
      <c r="L775" s="431">
        <v>698215109</v>
      </c>
      <c r="M775" s="432" t="s">
        <v>20880</v>
      </c>
      <c r="N775" s="430">
        <v>41291</v>
      </c>
      <c r="O775" s="430">
        <v>41299</v>
      </c>
      <c r="P775" s="430" t="s">
        <v>21526</v>
      </c>
      <c r="Q775" s="430">
        <v>41338</v>
      </c>
      <c r="R775" s="433" t="s">
        <v>20881</v>
      </c>
    </row>
    <row r="776" spans="1:18">
      <c r="A776" s="422">
        <v>3525</v>
      </c>
      <c r="B776" s="430"/>
      <c r="C776" s="430"/>
      <c r="D776" s="424" t="s">
        <v>2828</v>
      </c>
      <c r="E776" s="424" t="s">
        <v>2998</v>
      </c>
      <c r="F776" s="424">
        <v>3525</v>
      </c>
      <c r="G776" s="424" t="s">
        <v>8925</v>
      </c>
      <c r="H776" s="430"/>
      <c r="I776" s="429" t="s">
        <v>21525</v>
      </c>
      <c r="J776" s="430">
        <v>41219</v>
      </c>
      <c r="K776" s="424"/>
      <c r="L776" s="431">
        <v>698215141</v>
      </c>
      <c r="M776" s="432" t="s">
        <v>20880</v>
      </c>
      <c r="N776" s="430">
        <v>41291</v>
      </c>
      <c r="O776" s="430">
        <v>41299</v>
      </c>
      <c r="P776" s="430" t="s">
        <v>21526</v>
      </c>
      <c r="Q776" s="430">
        <v>41338</v>
      </c>
      <c r="R776" s="433" t="s">
        <v>20881</v>
      </c>
    </row>
    <row r="777" spans="1:18">
      <c r="A777" s="422">
        <v>4567</v>
      </c>
      <c r="B777" s="430"/>
      <c r="C777" s="430"/>
      <c r="D777" s="424" t="s">
        <v>7962</v>
      </c>
      <c r="E777" s="424" t="s">
        <v>21570</v>
      </c>
      <c r="F777" s="424">
        <v>4567</v>
      </c>
      <c r="G777" s="424" t="s">
        <v>8896</v>
      </c>
      <c r="H777" s="430"/>
      <c r="I777" s="429" t="s">
        <v>21525</v>
      </c>
      <c r="J777" s="430">
        <v>41219</v>
      </c>
      <c r="K777" s="424"/>
      <c r="L777" s="431">
        <v>698215150</v>
      </c>
      <c r="M777" s="432" t="s">
        <v>20880</v>
      </c>
      <c r="N777" s="430">
        <v>41291</v>
      </c>
      <c r="O777" s="430">
        <v>41299</v>
      </c>
      <c r="P777" s="430" t="s">
        <v>21526</v>
      </c>
      <c r="Q777" s="430">
        <v>41338</v>
      </c>
      <c r="R777" s="433" t="s">
        <v>20881</v>
      </c>
    </row>
    <row r="778" spans="1:18">
      <c r="A778" s="422">
        <v>4568</v>
      </c>
      <c r="B778" s="430"/>
      <c r="C778" s="430"/>
      <c r="D778" s="424" t="s">
        <v>7962</v>
      </c>
      <c r="E778" s="424" t="s">
        <v>7967</v>
      </c>
      <c r="F778" s="424">
        <v>4568</v>
      </c>
      <c r="G778" s="424" t="s">
        <v>8640</v>
      </c>
      <c r="H778" s="430"/>
      <c r="I778" s="429" t="s">
        <v>21525</v>
      </c>
      <c r="J778" s="430">
        <v>41219</v>
      </c>
      <c r="K778" s="424"/>
      <c r="L778" s="431">
        <v>698339444</v>
      </c>
      <c r="M778" s="432" t="s">
        <v>20880</v>
      </c>
      <c r="N778" s="430">
        <v>41291</v>
      </c>
      <c r="O778" s="430">
        <v>41299</v>
      </c>
      <c r="P778" s="430" t="s">
        <v>21526</v>
      </c>
      <c r="Q778" s="430">
        <v>41338</v>
      </c>
      <c r="R778" s="433" t="s">
        <v>20881</v>
      </c>
    </row>
    <row r="779" spans="1:18">
      <c r="A779" s="422">
        <v>4569</v>
      </c>
      <c r="B779" s="430"/>
      <c r="C779" s="430"/>
      <c r="D779" s="424" t="s">
        <v>7962</v>
      </c>
      <c r="E779" s="424" t="s">
        <v>7970</v>
      </c>
      <c r="F779" s="424">
        <v>4569</v>
      </c>
      <c r="G779" s="424" t="s">
        <v>8620</v>
      </c>
      <c r="H779" s="430"/>
      <c r="I779" s="429" t="s">
        <v>21525</v>
      </c>
      <c r="J779" s="430">
        <v>41219</v>
      </c>
      <c r="K779" s="424"/>
      <c r="L779" s="431">
        <v>698215192</v>
      </c>
      <c r="M779" s="432" t="s">
        <v>20880</v>
      </c>
      <c r="N779" s="430">
        <v>41291</v>
      </c>
      <c r="O779" s="430">
        <v>41299</v>
      </c>
      <c r="P779" s="430" t="s">
        <v>21526</v>
      </c>
      <c r="Q779" s="430">
        <v>41338</v>
      </c>
      <c r="R779" s="433" t="s">
        <v>20881</v>
      </c>
    </row>
    <row r="780" spans="1:18">
      <c r="A780" s="422">
        <v>4570</v>
      </c>
      <c r="B780" s="430"/>
      <c r="C780" s="430"/>
      <c r="D780" s="424" t="s">
        <v>7962</v>
      </c>
      <c r="E780" s="424" t="s">
        <v>21571</v>
      </c>
      <c r="F780" s="424">
        <v>4570</v>
      </c>
      <c r="G780" s="424" t="s">
        <v>8898</v>
      </c>
      <c r="H780" s="430"/>
      <c r="I780" s="429" t="s">
        <v>21525</v>
      </c>
      <c r="J780" s="430">
        <v>41219</v>
      </c>
      <c r="K780" s="424"/>
      <c r="L780" s="431">
        <v>698216539</v>
      </c>
      <c r="M780" s="432" t="s">
        <v>20880</v>
      </c>
      <c r="N780" s="430">
        <v>41291</v>
      </c>
      <c r="O780" s="430">
        <v>41299</v>
      </c>
      <c r="P780" s="430" t="s">
        <v>21526</v>
      </c>
      <c r="Q780" s="430">
        <v>41338</v>
      </c>
      <c r="R780" s="433" t="s">
        <v>20881</v>
      </c>
    </row>
    <row r="781" spans="1:18">
      <c r="A781" s="422">
        <v>4571</v>
      </c>
      <c r="B781" s="430"/>
      <c r="C781" s="430"/>
      <c r="D781" s="424" t="s">
        <v>7962</v>
      </c>
      <c r="E781" s="424" t="s">
        <v>21572</v>
      </c>
      <c r="F781" s="424">
        <v>4571</v>
      </c>
      <c r="G781" s="424" t="s">
        <v>8622</v>
      </c>
      <c r="H781" s="430"/>
      <c r="I781" s="429" t="s">
        <v>21525</v>
      </c>
      <c r="J781" s="430">
        <v>41219</v>
      </c>
      <c r="K781" s="424"/>
      <c r="L781" s="431">
        <v>698216547</v>
      </c>
      <c r="M781" s="432" t="s">
        <v>20880</v>
      </c>
      <c r="N781" s="430">
        <v>41291</v>
      </c>
      <c r="O781" s="430">
        <v>41299</v>
      </c>
      <c r="P781" s="430" t="s">
        <v>21526</v>
      </c>
      <c r="Q781" s="430">
        <v>41338</v>
      </c>
      <c r="R781" s="433" t="s">
        <v>20881</v>
      </c>
    </row>
    <row r="782" spans="1:18">
      <c r="A782" s="422">
        <v>3764</v>
      </c>
      <c r="B782" s="430"/>
      <c r="C782" s="430"/>
      <c r="D782" s="424" t="s">
        <v>3438</v>
      </c>
      <c r="E782" s="424" t="s">
        <v>21573</v>
      </c>
      <c r="F782" s="424">
        <v>3764</v>
      </c>
      <c r="G782" s="424" t="s">
        <v>8407</v>
      </c>
      <c r="H782" s="430"/>
      <c r="I782" s="429" t="s">
        <v>21525</v>
      </c>
      <c r="J782" s="430">
        <v>41219</v>
      </c>
      <c r="K782" s="424"/>
      <c r="L782" s="431">
        <v>698216555</v>
      </c>
      <c r="M782" s="432" t="s">
        <v>20880</v>
      </c>
      <c r="N782" s="430">
        <v>41291</v>
      </c>
      <c r="O782" s="430">
        <v>41299</v>
      </c>
      <c r="P782" s="430" t="s">
        <v>21526</v>
      </c>
      <c r="Q782" s="430">
        <v>41338</v>
      </c>
      <c r="R782" s="433" t="s">
        <v>20881</v>
      </c>
    </row>
    <row r="783" spans="1:18">
      <c r="A783" s="422">
        <v>3889</v>
      </c>
      <c r="B783" s="430"/>
      <c r="C783" s="430"/>
      <c r="D783" s="424" t="s">
        <v>165</v>
      </c>
      <c r="E783" s="424" t="s">
        <v>4981</v>
      </c>
      <c r="F783" s="424">
        <v>3889</v>
      </c>
      <c r="G783" s="424" t="s">
        <v>8260</v>
      </c>
      <c r="H783" s="430"/>
      <c r="I783" s="429" t="s">
        <v>21525</v>
      </c>
      <c r="J783" s="430">
        <v>41219</v>
      </c>
      <c r="K783" s="424"/>
      <c r="L783" s="431">
        <v>698216563</v>
      </c>
      <c r="M783" s="432" t="s">
        <v>20880</v>
      </c>
      <c r="N783" s="430">
        <v>41291</v>
      </c>
      <c r="O783" s="430">
        <v>41299</v>
      </c>
      <c r="P783" s="430" t="s">
        <v>21526</v>
      </c>
      <c r="Q783" s="430">
        <v>41338</v>
      </c>
      <c r="R783" s="433" t="s">
        <v>20881</v>
      </c>
    </row>
    <row r="784" spans="1:18">
      <c r="A784" s="422">
        <v>4246</v>
      </c>
      <c r="B784" s="430"/>
      <c r="C784" s="430"/>
      <c r="D784" s="424" t="s">
        <v>6549</v>
      </c>
      <c r="E784" s="424" t="s">
        <v>21574</v>
      </c>
      <c r="F784" s="424">
        <v>4246</v>
      </c>
      <c r="G784" s="424" t="s">
        <v>7603</v>
      </c>
      <c r="H784" s="430"/>
      <c r="I784" s="429" t="s">
        <v>21525</v>
      </c>
      <c r="J784" s="430">
        <v>41219</v>
      </c>
      <c r="K784" s="424"/>
      <c r="L784" s="431">
        <v>698339479</v>
      </c>
      <c r="M784" s="432" t="s">
        <v>20880</v>
      </c>
      <c r="N784" s="430">
        <v>41291</v>
      </c>
      <c r="O784" s="430">
        <v>41299</v>
      </c>
      <c r="P784" s="430" t="s">
        <v>21526</v>
      </c>
      <c r="Q784" s="430">
        <v>41338</v>
      </c>
      <c r="R784" s="433" t="s">
        <v>20881</v>
      </c>
    </row>
    <row r="785" spans="1:18">
      <c r="A785" s="422">
        <v>4455</v>
      </c>
      <c r="B785" s="430"/>
      <c r="C785" s="430"/>
      <c r="D785" s="424" t="s">
        <v>7446</v>
      </c>
      <c r="E785" s="424" t="s">
        <v>21575</v>
      </c>
      <c r="F785" s="424">
        <v>4455</v>
      </c>
      <c r="G785" s="424" t="s">
        <v>8424</v>
      </c>
      <c r="H785" s="430"/>
      <c r="I785" s="429" t="s">
        <v>21525</v>
      </c>
      <c r="J785" s="430">
        <v>41219</v>
      </c>
      <c r="K785" s="424"/>
      <c r="L785" s="431">
        <v>698216580</v>
      </c>
      <c r="M785" s="432" t="s">
        <v>20880</v>
      </c>
      <c r="N785" s="430">
        <v>41291</v>
      </c>
      <c r="O785" s="430">
        <v>41299</v>
      </c>
      <c r="P785" s="430" t="s">
        <v>21526</v>
      </c>
      <c r="Q785" s="430">
        <v>41338</v>
      </c>
      <c r="R785" s="433" t="s">
        <v>20881</v>
      </c>
    </row>
    <row r="786" spans="1:18">
      <c r="A786" s="422">
        <v>4456</v>
      </c>
      <c r="B786" s="430"/>
      <c r="C786" s="430"/>
      <c r="D786" s="424" t="s">
        <v>7446</v>
      </c>
      <c r="E786" s="424" t="s">
        <v>21576</v>
      </c>
      <c r="F786" s="424">
        <v>4456</v>
      </c>
      <c r="G786" s="424" t="s">
        <v>8486</v>
      </c>
      <c r="H786" s="430"/>
      <c r="I786" s="429" t="s">
        <v>21525</v>
      </c>
      <c r="J786" s="430">
        <v>41219</v>
      </c>
      <c r="K786" s="424"/>
      <c r="L786" s="431">
        <v>698216598</v>
      </c>
      <c r="M786" s="432" t="s">
        <v>20880</v>
      </c>
      <c r="N786" s="430">
        <v>41291</v>
      </c>
      <c r="O786" s="430">
        <v>41299</v>
      </c>
      <c r="P786" s="430" t="s">
        <v>21526</v>
      </c>
      <c r="Q786" s="430">
        <v>41338</v>
      </c>
      <c r="R786" s="433" t="s">
        <v>20881</v>
      </c>
    </row>
    <row r="787" spans="1:18">
      <c r="A787" s="422">
        <v>4454</v>
      </c>
      <c r="B787" s="430"/>
      <c r="C787" s="430"/>
      <c r="D787" s="424" t="s">
        <v>7446</v>
      </c>
      <c r="E787" s="424" t="s">
        <v>21577</v>
      </c>
      <c r="F787" s="424">
        <v>4454</v>
      </c>
      <c r="G787" s="424" t="s">
        <v>8455</v>
      </c>
      <c r="H787" s="430"/>
      <c r="I787" s="429" t="s">
        <v>21525</v>
      </c>
      <c r="J787" s="430">
        <v>41219</v>
      </c>
      <c r="K787" s="424"/>
      <c r="L787" s="431">
        <v>698216601</v>
      </c>
      <c r="M787" s="432" t="s">
        <v>20880</v>
      </c>
      <c r="N787" s="430">
        <v>41291</v>
      </c>
      <c r="O787" s="430">
        <v>41299</v>
      </c>
      <c r="P787" s="430" t="s">
        <v>21526</v>
      </c>
      <c r="Q787" s="430">
        <v>41338</v>
      </c>
      <c r="R787" s="433" t="s">
        <v>20881</v>
      </c>
    </row>
    <row r="788" spans="1:18">
      <c r="A788" s="422">
        <v>4453</v>
      </c>
      <c r="B788" s="430"/>
      <c r="C788" s="430"/>
      <c r="D788" s="424" t="s">
        <v>7446</v>
      </c>
      <c r="E788" s="424" t="s">
        <v>21578</v>
      </c>
      <c r="F788" s="424">
        <v>4453</v>
      </c>
      <c r="G788" s="424" t="s">
        <v>8425</v>
      </c>
      <c r="H788" s="430"/>
      <c r="I788" s="429" t="s">
        <v>21525</v>
      </c>
      <c r="J788" s="430">
        <v>41219</v>
      </c>
      <c r="K788" s="424"/>
      <c r="L788" s="431">
        <v>698216610</v>
      </c>
      <c r="M788" s="432" t="s">
        <v>20880</v>
      </c>
      <c r="N788" s="430">
        <v>41291</v>
      </c>
      <c r="O788" s="430">
        <v>41299</v>
      </c>
      <c r="P788" s="430" t="s">
        <v>21526</v>
      </c>
      <c r="Q788" s="430">
        <v>41338</v>
      </c>
      <c r="R788" s="433" t="s">
        <v>20881</v>
      </c>
    </row>
    <row r="789" spans="1:18">
      <c r="A789" s="422">
        <v>4452</v>
      </c>
      <c r="B789" s="430"/>
      <c r="C789" s="430"/>
      <c r="D789" s="424" t="s">
        <v>7446</v>
      </c>
      <c r="E789" s="424" t="s">
        <v>21579</v>
      </c>
      <c r="F789" s="424">
        <v>4452</v>
      </c>
      <c r="G789" s="424" t="s">
        <v>8426</v>
      </c>
      <c r="H789" s="430"/>
      <c r="I789" s="429" t="s">
        <v>21525</v>
      </c>
      <c r="J789" s="430">
        <v>41219</v>
      </c>
      <c r="K789" s="424"/>
      <c r="L789" s="431">
        <v>698216628</v>
      </c>
      <c r="M789" s="432" t="s">
        <v>20880</v>
      </c>
      <c r="N789" s="430">
        <v>41291</v>
      </c>
      <c r="O789" s="430">
        <v>41299</v>
      </c>
      <c r="P789" s="430" t="s">
        <v>21526</v>
      </c>
      <c r="Q789" s="430">
        <v>41338</v>
      </c>
      <c r="R789" s="433" t="s">
        <v>20881</v>
      </c>
    </row>
    <row r="790" spans="1:18">
      <c r="A790" s="422">
        <v>4451</v>
      </c>
      <c r="B790" s="430"/>
      <c r="C790" s="430"/>
      <c r="D790" s="424" t="s">
        <v>7446</v>
      </c>
      <c r="E790" s="424" t="s">
        <v>21580</v>
      </c>
      <c r="F790" s="424">
        <v>4451</v>
      </c>
      <c r="G790" s="424" t="s">
        <v>8427</v>
      </c>
      <c r="H790" s="430"/>
      <c r="I790" s="429" t="s">
        <v>21525</v>
      </c>
      <c r="J790" s="430">
        <v>41219</v>
      </c>
      <c r="K790" s="424"/>
      <c r="L790" s="431">
        <v>698216636</v>
      </c>
      <c r="M790" s="432" t="s">
        <v>20880</v>
      </c>
      <c r="N790" s="430">
        <v>41291</v>
      </c>
      <c r="O790" s="430">
        <v>41299</v>
      </c>
      <c r="P790" s="430" t="s">
        <v>21526</v>
      </c>
      <c r="Q790" s="430">
        <v>41338</v>
      </c>
      <c r="R790" s="433" t="s">
        <v>20881</v>
      </c>
    </row>
    <row r="791" spans="1:18">
      <c r="A791" s="422">
        <v>4450</v>
      </c>
      <c r="B791" s="430"/>
      <c r="C791" s="430"/>
      <c r="D791" s="424" t="s">
        <v>7446</v>
      </c>
      <c r="E791" s="424" t="s">
        <v>21581</v>
      </c>
      <c r="F791" s="424">
        <v>4450</v>
      </c>
      <c r="G791" s="424" t="s">
        <v>8489</v>
      </c>
      <c r="H791" s="430"/>
      <c r="I791" s="429" t="s">
        <v>21525</v>
      </c>
      <c r="J791" s="430">
        <v>41219</v>
      </c>
      <c r="K791" s="424"/>
      <c r="L791" s="431">
        <v>698216644</v>
      </c>
      <c r="M791" s="432" t="s">
        <v>20880</v>
      </c>
      <c r="N791" s="430">
        <v>41291</v>
      </c>
      <c r="O791" s="430">
        <v>41299</v>
      </c>
      <c r="P791" s="430" t="s">
        <v>21526</v>
      </c>
      <c r="Q791" s="430">
        <v>41338</v>
      </c>
      <c r="R791" s="433" t="s">
        <v>20881</v>
      </c>
    </row>
    <row r="792" spans="1:18">
      <c r="A792" s="422">
        <v>3882</v>
      </c>
      <c r="B792" s="430"/>
      <c r="C792" s="430"/>
      <c r="D792" s="424" t="s">
        <v>4752</v>
      </c>
      <c r="E792" s="424" t="s">
        <v>21582</v>
      </c>
      <c r="F792" s="424">
        <v>3882</v>
      </c>
      <c r="G792" s="424" t="s">
        <v>8132</v>
      </c>
      <c r="H792" s="430"/>
      <c r="I792" s="429" t="s">
        <v>21525</v>
      </c>
      <c r="J792" s="430">
        <v>41219</v>
      </c>
      <c r="K792" s="424"/>
      <c r="L792" s="431">
        <v>698216652</v>
      </c>
      <c r="M792" s="432" t="s">
        <v>20880</v>
      </c>
      <c r="N792" s="430">
        <v>41291</v>
      </c>
      <c r="O792" s="430">
        <v>41299</v>
      </c>
      <c r="P792" s="430" t="s">
        <v>21526</v>
      </c>
      <c r="Q792" s="430">
        <v>41338</v>
      </c>
      <c r="R792" s="433" t="s">
        <v>20881</v>
      </c>
    </row>
    <row r="793" spans="1:18">
      <c r="A793" s="422">
        <v>4215</v>
      </c>
      <c r="B793" s="430"/>
      <c r="C793" s="430"/>
      <c r="D793" s="424" t="s">
        <v>4752</v>
      </c>
      <c r="E793" s="424" t="s">
        <v>21583</v>
      </c>
      <c r="F793" s="424">
        <v>4215</v>
      </c>
      <c r="G793" s="424" t="s">
        <v>8162</v>
      </c>
      <c r="H793" s="430"/>
      <c r="I793" s="429" t="s">
        <v>21525</v>
      </c>
      <c r="J793" s="430">
        <v>41219</v>
      </c>
      <c r="K793" s="424"/>
      <c r="L793" s="431">
        <v>698216660</v>
      </c>
      <c r="M793" s="432" t="s">
        <v>20880</v>
      </c>
      <c r="N793" s="430">
        <v>41291</v>
      </c>
      <c r="O793" s="430">
        <v>41299</v>
      </c>
      <c r="P793" s="430" t="s">
        <v>21526</v>
      </c>
      <c r="Q793" s="430">
        <v>41338</v>
      </c>
      <c r="R793" s="433" t="s">
        <v>20881</v>
      </c>
    </row>
    <row r="794" spans="1:18">
      <c r="A794" s="422">
        <v>4217</v>
      </c>
      <c r="B794" s="430"/>
      <c r="C794" s="430"/>
      <c r="D794" s="424" t="s">
        <v>4752</v>
      </c>
      <c r="E794" s="424" t="s">
        <v>21584</v>
      </c>
      <c r="F794" s="424">
        <v>4217</v>
      </c>
      <c r="G794" s="424" t="s">
        <v>20798</v>
      </c>
      <c r="H794" s="430"/>
      <c r="I794" s="429" t="s">
        <v>21525</v>
      </c>
      <c r="J794" s="430">
        <v>41219</v>
      </c>
      <c r="K794" s="424"/>
      <c r="L794" s="431">
        <v>698216679</v>
      </c>
      <c r="M794" s="432" t="s">
        <v>20880</v>
      </c>
      <c r="N794" s="430">
        <v>41291</v>
      </c>
      <c r="O794" s="430">
        <v>41299</v>
      </c>
      <c r="P794" s="430" t="s">
        <v>21526</v>
      </c>
      <c r="Q794" s="430">
        <v>41338</v>
      </c>
      <c r="R794" s="433" t="s">
        <v>20881</v>
      </c>
    </row>
    <row r="795" spans="1:18">
      <c r="A795" s="422">
        <v>4216</v>
      </c>
      <c r="B795" s="430"/>
      <c r="C795" s="430"/>
      <c r="D795" s="424" t="s">
        <v>4752</v>
      </c>
      <c r="E795" s="424" t="s">
        <v>21585</v>
      </c>
      <c r="F795" s="424">
        <v>4216</v>
      </c>
      <c r="G795" s="424" t="s">
        <v>8164</v>
      </c>
      <c r="H795" s="430"/>
      <c r="I795" s="429" t="s">
        <v>21525</v>
      </c>
      <c r="J795" s="430">
        <v>41219</v>
      </c>
      <c r="K795" s="424"/>
      <c r="L795" s="431">
        <v>698216687</v>
      </c>
      <c r="M795" s="432" t="s">
        <v>20880</v>
      </c>
      <c r="N795" s="430">
        <v>41291</v>
      </c>
      <c r="O795" s="430">
        <v>41299</v>
      </c>
      <c r="P795" s="430" t="s">
        <v>21526</v>
      </c>
      <c r="Q795" s="430">
        <v>41338</v>
      </c>
      <c r="R795" s="433" t="s">
        <v>20881</v>
      </c>
    </row>
    <row r="796" spans="1:18">
      <c r="A796" s="422">
        <v>4213</v>
      </c>
      <c r="B796" s="430"/>
      <c r="C796" s="430"/>
      <c r="D796" s="424" t="s">
        <v>4752</v>
      </c>
      <c r="E796" s="424" t="s">
        <v>21586</v>
      </c>
      <c r="F796" s="424">
        <v>4213</v>
      </c>
      <c r="G796" s="424" t="s">
        <v>8166</v>
      </c>
      <c r="H796" s="430"/>
      <c r="I796" s="429" t="s">
        <v>21525</v>
      </c>
      <c r="J796" s="430">
        <v>41219</v>
      </c>
      <c r="K796" s="424"/>
      <c r="L796" s="431">
        <v>698216695</v>
      </c>
      <c r="M796" s="432" t="s">
        <v>20880</v>
      </c>
      <c r="N796" s="430">
        <v>41291</v>
      </c>
      <c r="O796" s="430">
        <v>41299</v>
      </c>
      <c r="P796" s="430" t="s">
        <v>21526</v>
      </c>
      <c r="Q796" s="430">
        <v>41338</v>
      </c>
      <c r="R796" s="433" t="s">
        <v>20881</v>
      </c>
    </row>
    <row r="797" spans="1:18">
      <c r="A797" s="422">
        <v>4396</v>
      </c>
      <c r="B797" s="430"/>
      <c r="C797" s="430"/>
      <c r="D797" s="424" t="s">
        <v>1918</v>
      </c>
      <c r="E797" s="424" t="s">
        <v>21587</v>
      </c>
      <c r="F797" s="424">
        <v>4396</v>
      </c>
      <c r="G797" s="424" t="s">
        <v>8568</v>
      </c>
      <c r="H797" s="430"/>
      <c r="I797" s="429" t="s">
        <v>21525</v>
      </c>
      <c r="J797" s="430">
        <v>41219</v>
      </c>
      <c r="K797" s="424"/>
      <c r="L797" s="431">
        <v>698216709</v>
      </c>
      <c r="M797" s="432" t="s">
        <v>20880</v>
      </c>
      <c r="N797" s="430">
        <v>41291</v>
      </c>
      <c r="O797" s="430">
        <v>41299</v>
      </c>
      <c r="P797" s="430" t="s">
        <v>21526</v>
      </c>
      <c r="Q797" s="430">
        <v>41338</v>
      </c>
      <c r="R797" s="433" t="s">
        <v>20881</v>
      </c>
    </row>
    <row r="798" spans="1:18">
      <c r="A798" s="422">
        <v>4393</v>
      </c>
      <c r="B798" s="430"/>
      <c r="C798" s="430"/>
      <c r="D798" s="424" t="s">
        <v>1918</v>
      </c>
      <c r="E798" s="424" t="s">
        <v>21588</v>
      </c>
      <c r="F798" s="424">
        <v>4393</v>
      </c>
      <c r="G798" s="424" t="s">
        <v>8422</v>
      </c>
      <c r="H798" s="430"/>
      <c r="I798" s="429" t="s">
        <v>21525</v>
      </c>
      <c r="J798" s="430">
        <v>41219</v>
      </c>
      <c r="K798" s="424"/>
      <c r="L798" s="431">
        <v>698216717</v>
      </c>
      <c r="M798" s="432" t="s">
        <v>20880</v>
      </c>
      <c r="N798" s="430">
        <v>41291</v>
      </c>
      <c r="O798" s="430">
        <v>41299</v>
      </c>
      <c r="P798" s="430" t="s">
        <v>21526</v>
      </c>
      <c r="Q798" s="430">
        <v>41338</v>
      </c>
      <c r="R798" s="433" t="s">
        <v>20881</v>
      </c>
    </row>
    <row r="799" spans="1:18">
      <c r="A799" s="422">
        <v>4392</v>
      </c>
      <c r="B799" s="430"/>
      <c r="C799" s="430"/>
      <c r="D799" s="424" t="s">
        <v>1918</v>
      </c>
      <c r="E799" s="424" t="s">
        <v>21589</v>
      </c>
      <c r="F799" s="424">
        <v>4392</v>
      </c>
      <c r="G799" s="424" t="s">
        <v>8423</v>
      </c>
      <c r="H799" s="430"/>
      <c r="I799" s="429" t="s">
        <v>21525</v>
      </c>
      <c r="J799" s="430">
        <v>41219</v>
      </c>
      <c r="K799" s="424"/>
      <c r="L799" s="431">
        <v>698339487</v>
      </c>
      <c r="M799" s="432" t="s">
        <v>20880</v>
      </c>
      <c r="N799" s="430">
        <v>41291</v>
      </c>
      <c r="O799" s="430">
        <v>41299</v>
      </c>
      <c r="P799" s="430" t="s">
        <v>21526</v>
      </c>
      <c r="Q799" s="430">
        <v>41338</v>
      </c>
      <c r="R799" s="433" t="s">
        <v>20881</v>
      </c>
    </row>
    <row r="800" spans="1:18">
      <c r="A800" s="422">
        <v>4126</v>
      </c>
      <c r="B800" s="430"/>
      <c r="C800" s="430"/>
      <c r="D800" s="424" t="s">
        <v>4750</v>
      </c>
      <c r="E800" s="424" t="s">
        <v>6025</v>
      </c>
      <c r="F800" s="424">
        <v>4126</v>
      </c>
      <c r="G800" s="424" t="s">
        <v>8137</v>
      </c>
      <c r="H800" s="430"/>
      <c r="I800" s="429" t="s">
        <v>21525</v>
      </c>
      <c r="J800" s="430">
        <v>41219</v>
      </c>
      <c r="K800" s="424"/>
      <c r="L800" s="431">
        <v>698216725</v>
      </c>
      <c r="M800" s="432" t="s">
        <v>20880</v>
      </c>
      <c r="N800" s="430">
        <v>41291</v>
      </c>
      <c r="O800" s="430">
        <v>41299</v>
      </c>
      <c r="P800" s="430" t="s">
        <v>21526</v>
      </c>
      <c r="Q800" s="430">
        <v>41338</v>
      </c>
      <c r="R800" s="433" t="s">
        <v>20881</v>
      </c>
    </row>
    <row r="801" spans="1:18">
      <c r="A801" s="422">
        <v>4121</v>
      </c>
      <c r="B801" s="430"/>
      <c r="C801" s="430"/>
      <c r="D801" s="424" t="s">
        <v>4750</v>
      </c>
      <c r="E801" s="424" t="s">
        <v>6067</v>
      </c>
      <c r="F801" s="424">
        <v>4121</v>
      </c>
      <c r="G801" s="424" t="s">
        <v>8138</v>
      </c>
      <c r="H801" s="430"/>
      <c r="I801" s="429" t="s">
        <v>21525</v>
      </c>
      <c r="J801" s="430">
        <v>41219</v>
      </c>
      <c r="K801" s="424"/>
      <c r="L801" s="431">
        <v>698216733</v>
      </c>
      <c r="M801" s="432" t="s">
        <v>20880</v>
      </c>
      <c r="N801" s="430">
        <v>41291</v>
      </c>
      <c r="O801" s="430">
        <v>41299</v>
      </c>
      <c r="P801" s="430" t="s">
        <v>21526</v>
      </c>
      <c r="Q801" s="430">
        <v>41338</v>
      </c>
      <c r="R801" s="433" t="s">
        <v>20881</v>
      </c>
    </row>
    <row r="802" spans="1:18">
      <c r="A802" s="422">
        <v>4120</v>
      </c>
      <c r="B802" s="430"/>
      <c r="C802" s="430"/>
      <c r="D802" s="424" t="s">
        <v>4750</v>
      </c>
      <c r="E802" s="424" t="s">
        <v>21590</v>
      </c>
      <c r="F802" s="424">
        <v>4120</v>
      </c>
      <c r="G802" s="424" t="s">
        <v>8140</v>
      </c>
      <c r="H802" s="430"/>
      <c r="I802" s="429" t="s">
        <v>21525</v>
      </c>
      <c r="J802" s="430">
        <v>41219</v>
      </c>
      <c r="K802" s="424"/>
      <c r="L802" s="431">
        <v>698216741</v>
      </c>
      <c r="M802" s="432" t="s">
        <v>20880</v>
      </c>
      <c r="N802" s="430">
        <v>41291</v>
      </c>
      <c r="O802" s="430">
        <v>41299</v>
      </c>
      <c r="P802" s="430" t="s">
        <v>21526</v>
      </c>
      <c r="Q802" s="430">
        <v>41338</v>
      </c>
      <c r="R802" s="433" t="s">
        <v>20881</v>
      </c>
    </row>
    <row r="803" spans="1:18">
      <c r="A803" s="422">
        <v>3210</v>
      </c>
      <c r="B803" s="430"/>
      <c r="C803" s="430"/>
      <c r="D803" s="424" t="s">
        <v>2043</v>
      </c>
      <c r="E803" s="424" t="s">
        <v>21591</v>
      </c>
      <c r="F803" s="424">
        <v>945</v>
      </c>
      <c r="G803" s="424" t="s">
        <v>8550</v>
      </c>
      <c r="H803" s="430"/>
      <c r="I803" s="429" t="s">
        <v>21525</v>
      </c>
      <c r="J803" s="430">
        <v>41219</v>
      </c>
      <c r="K803" s="424"/>
      <c r="L803" s="431">
        <v>698216750</v>
      </c>
      <c r="M803" s="432" t="s">
        <v>20880</v>
      </c>
      <c r="N803" s="430">
        <v>41291</v>
      </c>
      <c r="O803" s="430">
        <v>41299</v>
      </c>
      <c r="P803" s="430" t="s">
        <v>21526</v>
      </c>
      <c r="Q803" s="430">
        <v>41338</v>
      </c>
      <c r="R803" s="433" t="s">
        <v>20881</v>
      </c>
    </row>
    <row r="804" spans="1:18">
      <c r="A804" s="422">
        <v>3969</v>
      </c>
      <c r="B804" s="430"/>
      <c r="C804" s="430"/>
      <c r="D804" s="424" t="s">
        <v>169</v>
      </c>
      <c r="E804" s="424" t="s">
        <v>21592</v>
      </c>
      <c r="F804" s="424">
        <v>3969</v>
      </c>
      <c r="G804" s="424" t="s">
        <v>8410</v>
      </c>
      <c r="H804" s="430"/>
      <c r="I804" s="429" t="s">
        <v>21525</v>
      </c>
      <c r="J804" s="430">
        <v>41219</v>
      </c>
      <c r="K804" s="424"/>
      <c r="L804" s="431">
        <v>698216768</v>
      </c>
      <c r="M804" s="432" t="s">
        <v>20880</v>
      </c>
      <c r="N804" s="430">
        <v>41291</v>
      </c>
      <c r="O804" s="430">
        <v>41299</v>
      </c>
      <c r="P804" s="430" t="s">
        <v>21526</v>
      </c>
      <c r="Q804" s="430">
        <v>41338</v>
      </c>
      <c r="R804" s="433" t="s">
        <v>20881</v>
      </c>
    </row>
    <row r="805" spans="1:18">
      <c r="A805" s="422">
        <v>5155</v>
      </c>
      <c r="B805" s="430"/>
      <c r="C805" s="430"/>
      <c r="D805" s="424" t="s">
        <v>7994</v>
      </c>
      <c r="E805" s="424" t="s">
        <v>21593</v>
      </c>
      <c r="F805" s="424">
        <v>5155</v>
      </c>
      <c r="G805" s="424" t="s">
        <v>8642</v>
      </c>
      <c r="H805" s="430"/>
      <c r="I805" s="429" t="s">
        <v>21525</v>
      </c>
      <c r="J805" s="430">
        <v>41219</v>
      </c>
      <c r="K805" s="424"/>
      <c r="L805" s="431">
        <v>698216776</v>
      </c>
      <c r="M805" s="432" t="s">
        <v>20880</v>
      </c>
      <c r="N805" s="430">
        <v>41291</v>
      </c>
      <c r="O805" s="430">
        <v>41299</v>
      </c>
      <c r="P805" s="430" t="s">
        <v>21526</v>
      </c>
      <c r="Q805" s="430">
        <v>41338</v>
      </c>
      <c r="R805" s="433" t="s">
        <v>20881</v>
      </c>
    </row>
    <row r="806" spans="1:18">
      <c r="A806" s="422">
        <v>5156</v>
      </c>
      <c r="B806" s="430"/>
      <c r="C806" s="430"/>
      <c r="D806" s="424" t="s">
        <v>7994</v>
      </c>
      <c r="E806" s="424" t="s">
        <v>21594</v>
      </c>
      <c r="F806" s="424">
        <v>5156</v>
      </c>
      <c r="G806" s="424" t="s">
        <v>8901</v>
      </c>
      <c r="H806" s="430"/>
      <c r="I806" s="429" t="s">
        <v>21525</v>
      </c>
      <c r="J806" s="430">
        <v>41219</v>
      </c>
      <c r="K806" s="424"/>
      <c r="L806" s="431">
        <v>698216784</v>
      </c>
      <c r="M806" s="432" t="s">
        <v>20880</v>
      </c>
      <c r="N806" s="430">
        <v>41291</v>
      </c>
      <c r="O806" s="430">
        <v>41299</v>
      </c>
      <c r="P806" s="430" t="s">
        <v>21526</v>
      </c>
      <c r="Q806" s="430">
        <v>41338</v>
      </c>
      <c r="R806" s="433" t="s">
        <v>20881</v>
      </c>
    </row>
    <row r="807" spans="1:18">
      <c r="A807" s="422">
        <v>3885</v>
      </c>
      <c r="B807" s="430"/>
      <c r="C807" s="430"/>
      <c r="D807" s="424" t="s">
        <v>1725</v>
      </c>
      <c r="E807" s="424" t="s">
        <v>21595</v>
      </c>
      <c r="F807" s="424">
        <v>3885</v>
      </c>
      <c r="G807" s="424" t="s">
        <v>7825</v>
      </c>
      <c r="H807" s="430"/>
      <c r="I807" s="429" t="s">
        <v>21525</v>
      </c>
      <c r="J807" s="430">
        <v>41219</v>
      </c>
      <c r="K807" s="424"/>
      <c r="L807" s="431">
        <v>698216792</v>
      </c>
      <c r="M807" s="432" t="s">
        <v>20880</v>
      </c>
      <c r="N807" s="430">
        <v>41291</v>
      </c>
      <c r="O807" s="430">
        <v>41299</v>
      </c>
      <c r="P807" s="430" t="s">
        <v>21526</v>
      </c>
      <c r="Q807" s="430">
        <v>41338</v>
      </c>
      <c r="R807" s="433" t="s">
        <v>20881</v>
      </c>
    </row>
    <row r="808" spans="1:18">
      <c r="A808" s="422">
        <v>4231</v>
      </c>
      <c r="B808" s="430"/>
      <c r="C808" s="430"/>
      <c r="D808" s="424" t="s">
        <v>1725</v>
      </c>
      <c r="E808" s="424" t="s">
        <v>6582</v>
      </c>
      <c r="F808" s="424">
        <v>4231</v>
      </c>
      <c r="G808" s="424" t="s">
        <v>7848</v>
      </c>
      <c r="H808" s="430"/>
      <c r="I808" s="429" t="s">
        <v>21525</v>
      </c>
      <c r="J808" s="430">
        <v>41219</v>
      </c>
      <c r="K808" s="424"/>
      <c r="L808" s="431">
        <v>698216806</v>
      </c>
      <c r="M808" s="432" t="s">
        <v>20880</v>
      </c>
      <c r="N808" s="430">
        <v>41291</v>
      </c>
      <c r="O808" s="430">
        <v>41299</v>
      </c>
      <c r="P808" s="430" t="s">
        <v>21526</v>
      </c>
      <c r="Q808" s="430">
        <v>41338</v>
      </c>
      <c r="R808" s="433" t="s">
        <v>20881</v>
      </c>
    </row>
    <row r="809" spans="1:18">
      <c r="A809" s="422">
        <v>4322</v>
      </c>
      <c r="B809" s="430"/>
      <c r="C809" s="430"/>
      <c r="D809" s="424" t="s">
        <v>6978</v>
      </c>
      <c r="E809" s="424" t="s">
        <v>21596</v>
      </c>
      <c r="F809" s="424">
        <v>4322</v>
      </c>
      <c r="G809" s="424" t="s">
        <v>8941</v>
      </c>
      <c r="H809" s="430"/>
      <c r="I809" s="429" t="s">
        <v>21525</v>
      </c>
      <c r="J809" s="430">
        <v>41219</v>
      </c>
      <c r="K809" s="424"/>
      <c r="L809" s="431">
        <v>698216814</v>
      </c>
      <c r="M809" s="432" t="s">
        <v>20880</v>
      </c>
      <c r="N809" s="430">
        <v>41291</v>
      </c>
      <c r="O809" s="430">
        <v>41299</v>
      </c>
      <c r="P809" s="430" t="s">
        <v>21526</v>
      </c>
      <c r="Q809" s="430">
        <v>41338</v>
      </c>
      <c r="R809" s="433" t="s">
        <v>20881</v>
      </c>
    </row>
    <row r="810" spans="1:18">
      <c r="A810" s="422">
        <v>4329</v>
      </c>
      <c r="B810" s="430"/>
      <c r="C810" s="430"/>
      <c r="D810" s="424" t="s">
        <v>6978</v>
      </c>
      <c r="E810" s="424" t="s">
        <v>21597</v>
      </c>
      <c r="F810" s="424">
        <v>4329</v>
      </c>
      <c r="G810" s="424" t="s">
        <v>8943</v>
      </c>
      <c r="H810" s="430"/>
      <c r="I810" s="429" t="s">
        <v>21525</v>
      </c>
      <c r="J810" s="430">
        <v>41219</v>
      </c>
      <c r="K810" s="424"/>
      <c r="L810" s="431">
        <v>698216822</v>
      </c>
      <c r="M810" s="432" t="s">
        <v>20880</v>
      </c>
      <c r="N810" s="430">
        <v>41291</v>
      </c>
      <c r="O810" s="430">
        <v>41299</v>
      </c>
      <c r="P810" s="430" t="s">
        <v>21526</v>
      </c>
      <c r="Q810" s="430">
        <v>41338</v>
      </c>
      <c r="R810" s="433" t="s">
        <v>20881</v>
      </c>
    </row>
    <row r="811" spans="1:18">
      <c r="A811" s="422">
        <v>4328</v>
      </c>
      <c r="B811" s="430"/>
      <c r="C811" s="430"/>
      <c r="D811" s="424" t="s">
        <v>6978</v>
      </c>
      <c r="E811" s="424" t="s">
        <v>21598</v>
      </c>
      <c r="F811" s="424">
        <v>4328</v>
      </c>
      <c r="G811" s="424" t="s">
        <v>8945</v>
      </c>
      <c r="H811" s="430"/>
      <c r="I811" s="429" t="s">
        <v>21525</v>
      </c>
      <c r="J811" s="430">
        <v>41219</v>
      </c>
      <c r="K811" s="424"/>
      <c r="L811" s="431">
        <v>698216830</v>
      </c>
      <c r="M811" s="432" t="s">
        <v>20880</v>
      </c>
      <c r="N811" s="430">
        <v>41291</v>
      </c>
      <c r="O811" s="430">
        <v>41299</v>
      </c>
      <c r="P811" s="430" t="s">
        <v>21526</v>
      </c>
      <c r="Q811" s="430">
        <v>41338</v>
      </c>
      <c r="R811" s="433" t="s">
        <v>20881</v>
      </c>
    </row>
    <row r="812" spans="1:18">
      <c r="A812" s="422">
        <v>4335</v>
      </c>
      <c r="B812" s="430"/>
      <c r="C812" s="430"/>
      <c r="D812" s="424" t="s">
        <v>1929</v>
      </c>
      <c r="E812" s="424" t="s">
        <v>21599</v>
      </c>
      <c r="F812" s="424">
        <v>4335</v>
      </c>
      <c r="G812" s="424" t="s">
        <v>8638</v>
      </c>
      <c r="H812" s="430"/>
      <c r="I812" s="429" t="s">
        <v>21525</v>
      </c>
      <c r="J812" s="430">
        <v>41219</v>
      </c>
      <c r="K812" s="424"/>
      <c r="L812" s="431">
        <v>698216849</v>
      </c>
      <c r="M812" s="432" t="s">
        <v>20880</v>
      </c>
      <c r="N812" s="430">
        <v>41291</v>
      </c>
      <c r="O812" s="430">
        <v>41299</v>
      </c>
      <c r="P812" s="430" t="s">
        <v>21526</v>
      </c>
      <c r="Q812" s="430">
        <v>41338</v>
      </c>
      <c r="R812" s="433" t="s">
        <v>20881</v>
      </c>
    </row>
    <row r="813" spans="1:18">
      <c r="A813" s="422">
        <v>4334</v>
      </c>
      <c r="B813" s="430"/>
      <c r="C813" s="430"/>
      <c r="D813" s="424" t="s">
        <v>1929</v>
      </c>
      <c r="E813" s="424" t="s">
        <v>21600</v>
      </c>
      <c r="F813" s="424">
        <v>4334</v>
      </c>
      <c r="G813" s="424" t="s">
        <v>8561</v>
      </c>
      <c r="H813" s="430"/>
      <c r="I813" s="429" t="s">
        <v>21525</v>
      </c>
      <c r="J813" s="430">
        <v>41219</v>
      </c>
      <c r="K813" s="424"/>
      <c r="L813" s="431">
        <v>698216857</v>
      </c>
      <c r="M813" s="432" t="s">
        <v>20880</v>
      </c>
      <c r="N813" s="430">
        <v>41291</v>
      </c>
      <c r="O813" s="430">
        <v>41299</v>
      </c>
      <c r="P813" s="430" t="s">
        <v>21526</v>
      </c>
      <c r="Q813" s="430">
        <v>41338</v>
      </c>
      <c r="R813" s="433" t="s">
        <v>20881</v>
      </c>
    </row>
    <row r="814" spans="1:18">
      <c r="A814" s="422">
        <v>4333</v>
      </c>
      <c r="B814" s="430"/>
      <c r="C814" s="430"/>
      <c r="D814" s="424" t="s">
        <v>1929</v>
      </c>
      <c r="E814" s="424" t="s">
        <v>21601</v>
      </c>
      <c r="F814" s="424">
        <v>4333</v>
      </c>
      <c r="G814" s="424" t="s">
        <v>8563</v>
      </c>
      <c r="H814" s="430"/>
      <c r="I814" s="429" t="s">
        <v>21525</v>
      </c>
      <c r="J814" s="430">
        <v>41219</v>
      </c>
      <c r="K814" s="424"/>
      <c r="L814" s="431">
        <v>698216865</v>
      </c>
      <c r="M814" s="432" t="s">
        <v>20880</v>
      </c>
      <c r="N814" s="430">
        <v>41291</v>
      </c>
      <c r="O814" s="430">
        <v>41299</v>
      </c>
      <c r="P814" s="430" t="s">
        <v>21526</v>
      </c>
      <c r="Q814" s="430">
        <v>41338</v>
      </c>
      <c r="R814" s="433" t="s">
        <v>20881</v>
      </c>
    </row>
    <row r="815" spans="1:18">
      <c r="A815" s="422">
        <v>4332</v>
      </c>
      <c r="B815" s="430"/>
      <c r="C815" s="430"/>
      <c r="D815" s="424" t="s">
        <v>1929</v>
      </c>
      <c r="E815" s="424" t="s">
        <v>21602</v>
      </c>
      <c r="F815" s="424">
        <v>4332</v>
      </c>
      <c r="G815" s="424" t="s">
        <v>8418</v>
      </c>
      <c r="H815" s="430"/>
      <c r="I815" s="429" t="s">
        <v>21525</v>
      </c>
      <c r="J815" s="430">
        <v>41219</v>
      </c>
      <c r="K815" s="424"/>
      <c r="L815" s="431">
        <v>698216873</v>
      </c>
      <c r="M815" s="432" t="s">
        <v>20880</v>
      </c>
      <c r="N815" s="430">
        <v>41291</v>
      </c>
      <c r="O815" s="430">
        <v>41299</v>
      </c>
      <c r="P815" s="430" t="s">
        <v>21526</v>
      </c>
      <c r="Q815" s="430">
        <v>41338</v>
      </c>
      <c r="R815" s="433" t="s">
        <v>20881</v>
      </c>
    </row>
    <row r="816" spans="1:18">
      <c r="A816" s="422">
        <v>4168</v>
      </c>
      <c r="B816" s="430"/>
      <c r="C816" s="430"/>
      <c r="D816" s="424" t="s">
        <v>4747</v>
      </c>
      <c r="E816" s="424" t="s">
        <v>21603</v>
      </c>
      <c r="F816" s="424">
        <v>4168</v>
      </c>
      <c r="G816" s="424" t="s">
        <v>8145</v>
      </c>
      <c r="H816" s="430"/>
      <c r="I816" s="429" t="s">
        <v>21525</v>
      </c>
      <c r="J816" s="430">
        <v>41219</v>
      </c>
      <c r="K816" s="424"/>
      <c r="L816" s="431">
        <v>698216890</v>
      </c>
      <c r="M816" s="432" t="s">
        <v>20880</v>
      </c>
      <c r="N816" s="430">
        <v>41291</v>
      </c>
      <c r="O816" s="430">
        <v>41299</v>
      </c>
      <c r="P816" s="430" t="s">
        <v>21526</v>
      </c>
      <c r="Q816" s="430">
        <v>41338</v>
      </c>
      <c r="R816" s="433" t="s">
        <v>20881</v>
      </c>
    </row>
    <row r="817" spans="1:18">
      <c r="A817" s="422">
        <v>4171</v>
      </c>
      <c r="B817" s="430"/>
      <c r="C817" s="430"/>
      <c r="D817" s="424" t="s">
        <v>4747</v>
      </c>
      <c r="E817" s="424" t="s">
        <v>21604</v>
      </c>
      <c r="F817" s="424">
        <v>4171</v>
      </c>
      <c r="G817" s="424" t="s">
        <v>7842</v>
      </c>
      <c r="H817" s="430"/>
      <c r="I817" s="429" t="s">
        <v>21525</v>
      </c>
      <c r="J817" s="430">
        <v>41219</v>
      </c>
      <c r="K817" s="424"/>
      <c r="L817" s="431">
        <v>698339495</v>
      </c>
      <c r="M817" s="432" t="s">
        <v>20880</v>
      </c>
      <c r="N817" s="430">
        <v>41291</v>
      </c>
      <c r="O817" s="430">
        <v>41299</v>
      </c>
      <c r="P817" s="430" t="s">
        <v>21526</v>
      </c>
      <c r="Q817" s="430">
        <v>41338</v>
      </c>
      <c r="R817" s="433" t="s">
        <v>20881</v>
      </c>
    </row>
    <row r="818" spans="1:18">
      <c r="A818" s="422">
        <v>4172</v>
      </c>
      <c r="B818" s="430"/>
      <c r="C818" s="430"/>
      <c r="D818" s="424" t="s">
        <v>4747</v>
      </c>
      <c r="E818" s="424" t="s">
        <v>21605</v>
      </c>
      <c r="F818" s="424">
        <v>4172</v>
      </c>
      <c r="G818" s="424" t="s">
        <v>8147</v>
      </c>
      <c r="H818" s="430"/>
      <c r="I818" s="429" t="s">
        <v>21525</v>
      </c>
      <c r="J818" s="430">
        <v>41219</v>
      </c>
      <c r="K818" s="424"/>
      <c r="L818" s="431">
        <v>698218922</v>
      </c>
      <c r="M818" s="432" t="s">
        <v>20880</v>
      </c>
      <c r="N818" s="430">
        <v>41291</v>
      </c>
      <c r="O818" s="430">
        <v>41299</v>
      </c>
      <c r="P818" s="430" t="s">
        <v>21526</v>
      </c>
      <c r="Q818" s="430">
        <v>41338</v>
      </c>
      <c r="R818" s="433" t="s">
        <v>20881</v>
      </c>
    </row>
    <row r="819" spans="1:18">
      <c r="A819" s="422">
        <v>4173</v>
      </c>
      <c r="B819" s="430"/>
      <c r="C819" s="430"/>
      <c r="D819" s="424" t="s">
        <v>4747</v>
      </c>
      <c r="E819" s="424" t="s">
        <v>21606</v>
      </c>
      <c r="F819" s="424">
        <v>4173</v>
      </c>
      <c r="G819" s="424" t="s">
        <v>8149</v>
      </c>
      <c r="H819" s="430"/>
      <c r="I819" s="429" t="s">
        <v>21525</v>
      </c>
      <c r="J819" s="430">
        <v>41219</v>
      </c>
      <c r="K819" s="424"/>
      <c r="L819" s="431">
        <v>698216903</v>
      </c>
      <c r="M819" s="432" t="s">
        <v>20880</v>
      </c>
      <c r="N819" s="430">
        <v>41291</v>
      </c>
      <c r="O819" s="430">
        <v>41299</v>
      </c>
      <c r="P819" s="430" t="s">
        <v>21526</v>
      </c>
      <c r="Q819" s="430">
        <v>41338</v>
      </c>
      <c r="R819" s="433" t="s">
        <v>20881</v>
      </c>
    </row>
    <row r="820" spans="1:18">
      <c r="A820" s="422">
        <v>4174</v>
      </c>
      <c r="B820" s="430"/>
      <c r="C820" s="430"/>
      <c r="D820" s="424" t="s">
        <v>4747</v>
      </c>
      <c r="E820" s="424" t="s">
        <v>21607</v>
      </c>
      <c r="F820" s="424">
        <v>4174</v>
      </c>
      <c r="G820" s="424" t="s">
        <v>8151</v>
      </c>
      <c r="H820" s="430"/>
      <c r="I820" s="429" t="s">
        <v>21525</v>
      </c>
      <c r="J820" s="430">
        <v>41219</v>
      </c>
      <c r="K820" s="424"/>
      <c r="L820" s="431">
        <v>698216911</v>
      </c>
      <c r="M820" s="432" t="s">
        <v>20880</v>
      </c>
      <c r="N820" s="430">
        <v>41291</v>
      </c>
      <c r="O820" s="430">
        <v>41299</v>
      </c>
      <c r="P820" s="430" t="s">
        <v>21526</v>
      </c>
      <c r="Q820" s="430">
        <v>41338</v>
      </c>
      <c r="R820" s="433" t="s">
        <v>20881</v>
      </c>
    </row>
    <row r="821" spans="1:18">
      <c r="A821" s="422">
        <v>4169</v>
      </c>
      <c r="B821" s="430"/>
      <c r="C821" s="430"/>
      <c r="D821" s="424" t="s">
        <v>4747</v>
      </c>
      <c r="E821" s="424" t="s">
        <v>21608</v>
      </c>
      <c r="F821" s="424">
        <v>4169</v>
      </c>
      <c r="G821" s="424" t="s">
        <v>8152</v>
      </c>
      <c r="H821" s="430"/>
      <c r="I821" s="429" t="s">
        <v>21525</v>
      </c>
      <c r="J821" s="430">
        <v>41219</v>
      </c>
      <c r="K821" s="424"/>
      <c r="L821" s="431">
        <v>698216920</v>
      </c>
      <c r="M821" s="432" t="s">
        <v>20880</v>
      </c>
      <c r="N821" s="430">
        <v>41291</v>
      </c>
      <c r="O821" s="430">
        <v>41299</v>
      </c>
      <c r="P821" s="430" t="s">
        <v>21526</v>
      </c>
      <c r="Q821" s="430">
        <v>41338</v>
      </c>
      <c r="R821" s="433" t="s">
        <v>20881</v>
      </c>
    </row>
    <row r="822" spans="1:18">
      <c r="A822" s="422">
        <v>4175</v>
      </c>
      <c r="B822" s="430"/>
      <c r="C822" s="430"/>
      <c r="D822" s="424" t="s">
        <v>4747</v>
      </c>
      <c r="E822" s="424" t="s">
        <v>21609</v>
      </c>
      <c r="F822" s="424">
        <v>4175</v>
      </c>
      <c r="G822" s="424" t="s">
        <v>8159</v>
      </c>
      <c r="H822" s="430"/>
      <c r="I822" s="429" t="s">
        <v>21525</v>
      </c>
      <c r="J822" s="430">
        <v>41219</v>
      </c>
      <c r="K822" s="424"/>
      <c r="L822" s="431">
        <v>698218906</v>
      </c>
      <c r="M822" s="432" t="s">
        <v>20880</v>
      </c>
      <c r="N822" s="430">
        <v>41291</v>
      </c>
      <c r="O822" s="430">
        <v>41299</v>
      </c>
      <c r="P822" s="430" t="s">
        <v>21526</v>
      </c>
      <c r="Q822" s="430">
        <v>41338</v>
      </c>
      <c r="R822" s="433" t="s">
        <v>20881</v>
      </c>
    </row>
    <row r="823" spans="1:18">
      <c r="A823" s="422">
        <v>4177</v>
      </c>
      <c r="B823" s="430"/>
      <c r="C823" s="430"/>
      <c r="D823" s="424" t="s">
        <v>4747</v>
      </c>
      <c r="E823" s="424" t="s">
        <v>21610</v>
      </c>
      <c r="F823" s="424">
        <v>4177</v>
      </c>
      <c r="G823" s="424" t="s">
        <v>8160</v>
      </c>
      <c r="H823" s="430"/>
      <c r="I823" s="429" t="s">
        <v>21525</v>
      </c>
      <c r="J823" s="430">
        <v>41219</v>
      </c>
      <c r="K823" s="424"/>
      <c r="L823" s="431">
        <v>698339509</v>
      </c>
      <c r="M823" s="432" t="s">
        <v>20880</v>
      </c>
      <c r="N823" s="430">
        <v>41291</v>
      </c>
      <c r="O823" s="430">
        <v>41299</v>
      </c>
      <c r="P823" s="430" t="s">
        <v>21526</v>
      </c>
      <c r="Q823" s="430">
        <v>41338</v>
      </c>
      <c r="R823" s="433" t="s">
        <v>20881</v>
      </c>
    </row>
    <row r="824" spans="1:18">
      <c r="A824" s="422">
        <v>4359</v>
      </c>
      <c r="B824" s="430"/>
      <c r="C824" s="430"/>
      <c r="D824" s="424" t="s">
        <v>6983</v>
      </c>
      <c r="E824" s="424" t="s">
        <v>21611</v>
      </c>
      <c r="F824" s="424">
        <v>4359</v>
      </c>
      <c r="G824" s="424" t="s">
        <v>8611</v>
      </c>
      <c r="H824" s="430"/>
      <c r="I824" s="429" t="s">
        <v>21525</v>
      </c>
      <c r="J824" s="430">
        <v>41219</v>
      </c>
      <c r="K824" s="424"/>
      <c r="L824" s="431">
        <v>698216938</v>
      </c>
      <c r="M824" s="432" t="s">
        <v>20880</v>
      </c>
      <c r="N824" s="430">
        <v>41291</v>
      </c>
      <c r="O824" s="430">
        <v>41299</v>
      </c>
      <c r="P824" s="430" t="s">
        <v>21526</v>
      </c>
      <c r="Q824" s="430">
        <v>41338</v>
      </c>
      <c r="R824" s="433" t="s">
        <v>20881</v>
      </c>
    </row>
    <row r="825" spans="1:18">
      <c r="A825" s="422">
        <v>3034</v>
      </c>
      <c r="B825" s="430"/>
      <c r="C825" s="430"/>
      <c r="D825" s="424" t="s">
        <v>835</v>
      </c>
      <c r="E825" s="424" t="s">
        <v>21612</v>
      </c>
      <c r="F825" s="424">
        <v>829</v>
      </c>
      <c r="G825" s="424" t="s">
        <v>5133</v>
      </c>
      <c r="H825" s="430"/>
      <c r="I825" s="429" t="s">
        <v>21525</v>
      </c>
      <c r="J825" s="430">
        <v>41219</v>
      </c>
      <c r="K825" s="424"/>
      <c r="L825" s="431">
        <v>698216954</v>
      </c>
      <c r="M825" s="432" t="s">
        <v>20880</v>
      </c>
      <c r="N825" s="430">
        <v>41291</v>
      </c>
      <c r="O825" s="430">
        <v>41299</v>
      </c>
      <c r="P825" s="430" t="s">
        <v>21526</v>
      </c>
      <c r="Q825" s="430">
        <v>41338</v>
      </c>
      <c r="R825" s="433" t="s">
        <v>20881</v>
      </c>
    </row>
    <row r="826" spans="1:18">
      <c r="A826" s="422">
        <v>4238</v>
      </c>
      <c r="B826" s="430"/>
      <c r="C826" s="430"/>
      <c r="D826" s="424" t="s">
        <v>3261</v>
      </c>
      <c r="E826" s="424" t="s">
        <v>21613</v>
      </c>
      <c r="F826" s="424">
        <v>4238</v>
      </c>
      <c r="G826" s="424" t="s">
        <v>8930</v>
      </c>
      <c r="H826" s="430"/>
      <c r="I826" s="429" t="s">
        <v>21525</v>
      </c>
      <c r="J826" s="430">
        <v>41219</v>
      </c>
      <c r="K826" s="424"/>
      <c r="L826" s="431">
        <v>698216962</v>
      </c>
      <c r="M826" s="432" t="s">
        <v>20880</v>
      </c>
      <c r="N826" s="430">
        <v>41291</v>
      </c>
      <c r="O826" s="430">
        <v>41299</v>
      </c>
      <c r="P826" s="430" t="s">
        <v>21526</v>
      </c>
      <c r="Q826" s="430">
        <v>41338</v>
      </c>
      <c r="R826" s="433" t="s">
        <v>20881</v>
      </c>
    </row>
    <row r="827" spans="1:18">
      <c r="A827" s="422">
        <v>4240</v>
      </c>
      <c r="B827" s="430"/>
      <c r="C827" s="430"/>
      <c r="D827" s="424" t="s">
        <v>3261</v>
      </c>
      <c r="E827" s="424" t="s">
        <v>21614</v>
      </c>
      <c r="F827" s="424">
        <v>4240</v>
      </c>
      <c r="G827" s="424" t="s">
        <v>8932</v>
      </c>
      <c r="H827" s="430"/>
      <c r="I827" s="429" t="s">
        <v>21525</v>
      </c>
      <c r="J827" s="430">
        <v>41219</v>
      </c>
      <c r="K827" s="424"/>
      <c r="L827" s="431">
        <v>698216970</v>
      </c>
      <c r="M827" s="432" t="s">
        <v>20880</v>
      </c>
      <c r="N827" s="430">
        <v>41291</v>
      </c>
      <c r="O827" s="430">
        <v>41299</v>
      </c>
      <c r="P827" s="430" t="s">
        <v>21526</v>
      </c>
      <c r="Q827" s="430">
        <v>41338</v>
      </c>
      <c r="R827" s="433" t="s">
        <v>20881</v>
      </c>
    </row>
    <row r="828" spans="1:18">
      <c r="A828" s="422">
        <v>4642</v>
      </c>
      <c r="B828" s="430"/>
      <c r="C828" s="430"/>
      <c r="D828" s="424" t="s">
        <v>8756</v>
      </c>
      <c r="E828" s="424" t="s">
        <v>21615</v>
      </c>
      <c r="F828" s="424">
        <v>4642</v>
      </c>
      <c r="G828" s="424" t="s">
        <v>8917</v>
      </c>
      <c r="H828" s="430"/>
      <c r="I828" s="429" t="s">
        <v>21525</v>
      </c>
      <c r="J828" s="430">
        <v>41219</v>
      </c>
      <c r="K828" s="424"/>
      <c r="L828" s="431">
        <v>698216989</v>
      </c>
      <c r="M828" s="432" t="s">
        <v>20880</v>
      </c>
      <c r="N828" s="430">
        <v>41291</v>
      </c>
      <c r="O828" s="430">
        <v>41299</v>
      </c>
      <c r="P828" s="430" t="s">
        <v>21526</v>
      </c>
      <c r="Q828" s="430">
        <v>41338</v>
      </c>
      <c r="R828" s="433" t="s">
        <v>20881</v>
      </c>
    </row>
    <row r="829" spans="1:18">
      <c r="A829" s="422">
        <v>3690</v>
      </c>
      <c r="B829" s="430"/>
      <c r="C829" s="430"/>
      <c r="D829" s="424" t="s">
        <v>171</v>
      </c>
      <c r="E829" s="424" t="s">
        <v>21616</v>
      </c>
      <c r="F829" s="424">
        <v>3690</v>
      </c>
      <c r="G829" s="424" t="s">
        <v>8633</v>
      </c>
      <c r="H829" s="430"/>
      <c r="I829" s="429" t="s">
        <v>21525</v>
      </c>
      <c r="J829" s="430">
        <v>41219</v>
      </c>
      <c r="K829" s="424"/>
      <c r="L829" s="431">
        <v>698339525</v>
      </c>
      <c r="M829" s="432" t="s">
        <v>20880</v>
      </c>
      <c r="N829" s="430">
        <v>41291</v>
      </c>
      <c r="O829" s="430">
        <v>41299</v>
      </c>
      <c r="P829" s="430" t="s">
        <v>21526</v>
      </c>
      <c r="Q829" s="430">
        <v>41338</v>
      </c>
      <c r="R829" s="433" t="s">
        <v>20881</v>
      </c>
    </row>
    <row r="830" spans="1:18">
      <c r="A830" s="422">
        <v>3681</v>
      </c>
      <c r="B830" s="430"/>
      <c r="C830" s="430"/>
      <c r="D830" s="424" t="s">
        <v>171</v>
      </c>
      <c r="E830" s="424" t="s">
        <v>21617</v>
      </c>
      <c r="F830" s="424">
        <v>3681</v>
      </c>
      <c r="G830" s="424" t="s">
        <v>8928</v>
      </c>
      <c r="H830" s="430"/>
      <c r="I830" s="429" t="s">
        <v>21525</v>
      </c>
      <c r="J830" s="430">
        <v>41219</v>
      </c>
      <c r="K830" s="424"/>
      <c r="L830" s="431">
        <v>698339533</v>
      </c>
      <c r="M830" s="432" t="s">
        <v>20880</v>
      </c>
      <c r="N830" s="430">
        <v>41291</v>
      </c>
      <c r="O830" s="430">
        <v>41299</v>
      </c>
      <c r="P830" s="430" t="s">
        <v>21526</v>
      </c>
      <c r="Q830" s="430">
        <v>41338</v>
      </c>
      <c r="R830" s="433" t="s">
        <v>20881</v>
      </c>
    </row>
    <row r="831" spans="1:18">
      <c r="A831" s="422">
        <v>3695</v>
      </c>
      <c r="B831" s="430"/>
      <c r="C831" s="430"/>
      <c r="D831" s="424" t="s">
        <v>171</v>
      </c>
      <c r="E831" s="424" t="s">
        <v>21618</v>
      </c>
      <c r="F831" s="424">
        <v>3695</v>
      </c>
      <c r="G831" s="424" t="s">
        <v>8912</v>
      </c>
      <c r="H831" s="430"/>
      <c r="I831" s="429" t="s">
        <v>21525</v>
      </c>
      <c r="J831" s="430">
        <v>41219</v>
      </c>
      <c r="K831" s="424"/>
      <c r="L831" s="431">
        <v>698339541</v>
      </c>
      <c r="M831" s="432" t="s">
        <v>20880</v>
      </c>
      <c r="N831" s="430">
        <v>41291</v>
      </c>
      <c r="O831" s="430">
        <v>41299</v>
      </c>
      <c r="P831" s="430" t="s">
        <v>21526</v>
      </c>
      <c r="Q831" s="430">
        <v>41338</v>
      </c>
      <c r="R831" s="433" t="s">
        <v>20881</v>
      </c>
    </row>
    <row r="832" spans="1:18">
      <c r="A832" s="422">
        <v>3697</v>
      </c>
      <c r="B832" s="430"/>
      <c r="C832" s="430"/>
      <c r="D832" s="424" t="s">
        <v>171</v>
      </c>
      <c r="E832" s="424" t="s">
        <v>21619</v>
      </c>
      <c r="F832" s="424">
        <v>3697</v>
      </c>
      <c r="G832" s="424" t="s">
        <v>8578</v>
      </c>
      <c r="H832" s="430"/>
      <c r="I832" s="429" t="s">
        <v>21525</v>
      </c>
      <c r="J832" s="430">
        <v>41219</v>
      </c>
      <c r="K832" s="424"/>
      <c r="L832" s="431">
        <v>698339550</v>
      </c>
      <c r="M832" s="432" t="s">
        <v>20880</v>
      </c>
      <c r="N832" s="430">
        <v>41291</v>
      </c>
      <c r="O832" s="430">
        <v>41299</v>
      </c>
      <c r="P832" s="430" t="s">
        <v>21526</v>
      </c>
      <c r="Q832" s="430">
        <v>41338</v>
      </c>
      <c r="R832" s="433" t="s">
        <v>20881</v>
      </c>
    </row>
    <row r="833" spans="1:18">
      <c r="A833" s="422">
        <v>3676</v>
      </c>
      <c r="B833" s="430"/>
      <c r="C833" s="430"/>
      <c r="D833" s="424" t="s">
        <v>171</v>
      </c>
      <c r="E833" s="424" t="s">
        <v>21620</v>
      </c>
      <c r="F833" s="424">
        <v>3676</v>
      </c>
      <c r="G833" s="424" t="s">
        <v>8601</v>
      </c>
      <c r="H833" s="430"/>
      <c r="I833" s="429" t="s">
        <v>21525</v>
      </c>
      <c r="J833" s="430">
        <v>41219</v>
      </c>
      <c r="K833" s="424"/>
      <c r="L833" s="431">
        <v>698339576</v>
      </c>
      <c r="M833" s="432" t="s">
        <v>20880</v>
      </c>
      <c r="N833" s="430">
        <v>41291</v>
      </c>
      <c r="O833" s="430">
        <v>41299</v>
      </c>
      <c r="P833" s="430" t="s">
        <v>21526</v>
      </c>
      <c r="Q833" s="430">
        <v>41338</v>
      </c>
      <c r="R833" s="433" t="s">
        <v>20881</v>
      </c>
    </row>
    <row r="834" spans="1:18">
      <c r="A834" s="422">
        <v>3684</v>
      </c>
      <c r="B834" s="430"/>
      <c r="C834" s="430"/>
      <c r="D834" s="424" t="s">
        <v>171</v>
      </c>
      <c r="E834" s="424" t="s">
        <v>21621</v>
      </c>
      <c r="F834" s="424">
        <v>3684</v>
      </c>
      <c r="G834" s="424" t="s">
        <v>8866</v>
      </c>
      <c r="H834" s="430"/>
      <c r="I834" s="429" t="s">
        <v>21525</v>
      </c>
      <c r="J834" s="430">
        <v>41219</v>
      </c>
      <c r="K834" s="424"/>
      <c r="L834" s="431">
        <v>698339584</v>
      </c>
      <c r="M834" s="432" t="s">
        <v>20880</v>
      </c>
      <c r="N834" s="430">
        <v>41291</v>
      </c>
      <c r="O834" s="430">
        <v>41299</v>
      </c>
      <c r="P834" s="430" t="s">
        <v>21526</v>
      </c>
      <c r="Q834" s="430">
        <v>41338</v>
      </c>
      <c r="R834" s="433" t="s">
        <v>20881</v>
      </c>
    </row>
    <row r="835" spans="1:18">
      <c r="A835" s="422">
        <v>3683</v>
      </c>
      <c r="B835" s="430"/>
      <c r="C835" s="430"/>
      <c r="D835" s="424" t="s">
        <v>171</v>
      </c>
      <c r="E835" s="424" t="s">
        <v>21622</v>
      </c>
      <c r="F835" s="424">
        <v>3683</v>
      </c>
      <c r="G835" s="424" t="s">
        <v>20785</v>
      </c>
      <c r="H835" s="430"/>
      <c r="I835" s="429" t="s">
        <v>21525</v>
      </c>
      <c r="J835" s="430">
        <v>41219</v>
      </c>
      <c r="K835" s="424"/>
      <c r="L835" s="431">
        <v>698339606</v>
      </c>
      <c r="M835" s="432" t="s">
        <v>20880</v>
      </c>
      <c r="N835" s="430">
        <v>41291</v>
      </c>
      <c r="O835" s="430">
        <v>41299</v>
      </c>
      <c r="P835" s="430" t="s">
        <v>21526</v>
      </c>
      <c r="Q835" s="430">
        <v>41338</v>
      </c>
      <c r="R835" s="433" t="s">
        <v>20881</v>
      </c>
    </row>
    <row r="836" spans="1:18">
      <c r="A836" s="422">
        <v>4371</v>
      </c>
      <c r="B836" s="430"/>
      <c r="C836" s="430"/>
      <c r="D836" s="424" t="s">
        <v>6895</v>
      </c>
      <c r="E836" s="424" t="s">
        <v>21623</v>
      </c>
      <c r="F836" s="424">
        <v>4371</v>
      </c>
      <c r="G836" s="424" t="s">
        <v>8937</v>
      </c>
      <c r="H836" s="430"/>
      <c r="I836" s="429" t="s">
        <v>21525</v>
      </c>
      <c r="J836" s="430">
        <v>41219</v>
      </c>
      <c r="K836" s="424"/>
      <c r="L836" s="431">
        <v>698218892</v>
      </c>
      <c r="M836" s="432" t="s">
        <v>20880</v>
      </c>
      <c r="N836" s="430">
        <v>41291</v>
      </c>
      <c r="O836" s="430">
        <v>41299</v>
      </c>
      <c r="P836" s="430" t="s">
        <v>21526</v>
      </c>
      <c r="Q836" s="430">
        <v>41338</v>
      </c>
      <c r="R836" s="433" t="s">
        <v>20881</v>
      </c>
    </row>
    <row r="837" spans="1:18">
      <c r="A837" s="422">
        <v>3320</v>
      </c>
      <c r="B837" s="440"/>
      <c r="C837" s="440"/>
      <c r="D837" s="424" t="s">
        <v>1544</v>
      </c>
      <c r="E837" s="424" t="s">
        <v>4492</v>
      </c>
      <c r="F837" s="424">
        <v>3320</v>
      </c>
      <c r="G837" s="424" t="s">
        <v>9209</v>
      </c>
      <c r="H837" s="440"/>
      <c r="I837" s="429" t="s">
        <v>21624</v>
      </c>
      <c r="J837" s="430">
        <v>41334</v>
      </c>
      <c r="K837" s="424"/>
      <c r="L837" s="431">
        <v>698586530</v>
      </c>
      <c r="M837" s="432" t="s">
        <v>20880</v>
      </c>
      <c r="N837" s="430">
        <v>41365</v>
      </c>
      <c r="O837" s="440"/>
      <c r="P837" s="440"/>
      <c r="Q837" s="430">
        <v>41414</v>
      </c>
      <c r="R837" s="433" t="s">
        <v>20880</v>
      </c>
    </row>
    <row r="838" spans="1:18">
      <c r="A838" s="422">
        <v>4493</v>
      </c>
      <c r="B838" s="440"/>
      <c r="C838" s="440"/>
      <c r="D838" s="424" t="s">
        <v>7648</v>
      </c>
      <c r="E838" s="424" t="s">
        <v>21625</v>
      </c>
      <c r="F838" s="424">
        <v>4493</v>
      </c>
      <c r="G838" s="424" t="s">
        <v>11529</v>
      </c>
      <c r="H838" s="440"/>
      <c r="I838" s="429" t="s">
        <v>21624</v>
      </c>
      <c r="J838" s="430">
        <v>41334</v>
      </c>
      <c r="K838" s="424"/>
      <c r="L838" s="431">
        <v>698586573</v>
      </c>
      <c r="M838" s="432" t="s">
        <v>20880</v>
      </c>
      <c r="N838" s="430">
        <v>41365</v>
      </c>
      <c r="O838" s="440"/>
      <c r="P838" s="440"/>
      <c r="Q838" s="430">
        <v>41414</v>
      </c>
      <c r="R838" s="433" t="s">
        <v>20880</v>
      </c>
    </row>
    <row r="839" spans="1:18">
      <c r="A839" s="422">
        <v>4494</v>
      </c>
      <c r="B839" s="440"/>
      <c r="C839" s="440"/>
      <c r="D839" s="424" t="s">
        <v>7652</v>
      </c>
      <c r="E839" s="424" t="s">
        <v>7654</v>
      </c>
      <c r="F839" s="424">
        <v>4494</v>
      </c>
      <c r="G839" s="424" t="s">
        <v>9000</v>
      </c>
      <c r="H839" s="440"/>
      <c r="I839" s="429" t="s">
        <v>21624</v>
      </c>
      <c r="J839" s="430">
        <v>41334</v>
      </c>
      <c r="K839" s="424"/>
      <c r="L839" s="431">
        <v>698586603</v>
      </c>
      <c r="M839" s="432" t="s">
        <v>20880</v>
      </c>
      <c r="N839" s="430">
        <v>41365</v>
      </c>
      <c r="O839" s="440"/>
      <c r="P839" s="440"/>
      <c r="Q839" s="430">
        <v>41414</v>
      </c>
      <c r="R839" s="433" t="s">
        <v>20880</v>
      </c>
    </row>
    <row r="840" spans="1:18">
      <c r="A840" s="422">
        <v>3866</v>
      </c>
      <c r="B840" s="440"/>
      <c r="C840" s="440"/>
      <c r="D840" s="424" t="s">
        <v>1855</v>
      </c>
      <c r="E840" s="424" t="s">
        <v>4789</v>
      </c>
      <c r="F840" s="424">
        <v>3866</v>
      </c>
      <c r="G840" s="424" t="s">
        <v>7822</v>
      </c>
      <c r="H840" s="440"/>
      <c r="I840" s="429" t="s">
        <v>21624</v>
      </c>
      <c r="J840" s="430">
        <v>41334</v>
      </c>
      <c r="K840" s="424"/>
      <c r="L840" s="431">
        <v>698586611</v>
      </c>
      <c r="M840" s="432" t="s">
        <v>20880</v>
      </c>
      <c r="N840" s="430">
        <v>41365</v>
      </c>
      <c r="O840" s="440"/>
      <c r="P840" s="440"/>
      <c r="Q840" s="430">
        <v>41414</v>
      </c>
      <c r="R840" s="433" t="s">
        <v>20880</v>
      </c>
    </row>
    <row r="841" spans="1:18">
      <c r="A841" s="422">
        <v>3850</v>
      </c>
      <c r="B841" s="440"/>
      <c r="C841" s="440"/>
      <c r="D841" s="424" t="s">
        <v>2099</v>
      </c>
      <c r="E841" s="424" t="s">
        <v>21626</v>
      </c>
      <c r="F841" s="424">
        <v>3850</v>
      </c>
      <c r="G841" s="424" t="s">
        <v>8975</v>
      </c>
      <c r="H841" s="440"/>
      <c r="I841" s="429" t="s">
        <v>21624</v>
      </c>
      <c r="J841" s="430">
        <v>41334</v>
      </c>
      <c r="K841" s="424"/>
      <c r="L841" s="431">
        <v>698606558</v>
      </c>
      <c r="M841" s="432" t="s">
        <v>20880</v>
      </c>
      <c r="N841" s="430">
        <v>41365</v>
      </c>
      <c r="O841" s="440"/>
      <c r="P841" s="440"/>
      <c r="Q841" s="430">
        <v>41414</v>
      </c>
      <c r="R841" s="433" t="s">
        <v>20880</v>
      </c>
    </row>
    <row r="842" spans="1:18">
      <c r="A842" s="422">
        <v>3853</v>
      </c>
      <c r="B842" s="440"/>
      <c r="C842" s="440"/>
      <c r="D842" s="424" t="s">
        <v>2099</v>
      </c>
      <c r="E842" s="424" t="s">
        <v>21627</v>
      </c>
      <c r="F842" s="424">
        <v>3853</v>
      </c>
      <c r="G842" s="424" t="s">
        <v>5994</v>
      </c>
      <c r="H842" s="440"/>
      <c r="I842" s="429" t="s">
        <v>21624</v>
      </c>
      <c r="J842" s="430">
        <v>41334</v>
      </c>
      <c r="K842" s="424"/>
      <c r="L842" s="431">
        <v>698586654</v>
      </c>
      <c r="M842" s="432" t="s">
        <v>20880</v>
      </c>
      <c r="N842" s="430">
        <v>41365</v>
      </c>
      <c r="O842" s="440"/>
      <c r="P842" s="440"/>
      <c r="Q842" s="430">
        <v>41414</v>
      </c>
      <c r="R842" s="433" t="s">
        <v>20880</v>
      </c>
    </row>
    <row r="843" spans="1:18">
      <c r="A843" s="422">
        <v>5556</v>
      </c>
      <c r="B843" s="440"/>
      <c r="C843" s="440"/>
      <c r="D843" s="424" t="s">
        <v>9163</v>
      </c>
      <c r="E843" s="424" t="s">
        <v>21628</v>
      </c>
      <c r="F843" s="424">
        <v>5556</v>
      </c>
      <c r="G843" s="424" t="s">
        <v>11804</v>
      </c>
      <c r="H843" s="440"/>
      <c r="I843" s="429" t="s">
        <v>21624</v>
      </c>
      <c r="J843" s="430">
        <v>41334</v>
      </c>
      <c r="K843" s="424"/>
      <c r="L843" s="431">
        <v>698586697</v>
      </c>
      <c r="M843" s="432" t="s">
        <v>20880</v>
      </c>
      <c r="N843" s="430">
        <v>41365</v>
      </c>
      <c r="O843" s="440"/>
      <c r="P843" s="440"/>
      <c r="Q843" s="430">
        <v>41414</v>
      </c>
      <c r="R843" s="433" t="s">
        <v>20880</v>
      </c>
    </row>
    <row r="844" spans="1:18">
      <c r="A844" s="422">
        <v>5552</v>
      </c>
      <c r="B844" s="440"/>
      <c r="C844" s="440"/>
      <c r="D844" s="424" t="s">
        <v>1531</v>
      </c>
      <c r="E844" s="424" t="s">
        <v>21629</v>
      </c>
      <c r="F844" s="424">
        <v>5552</v>
      </c>
      <c r="G844" s="424" t="s">
        <v>9370</v>
      </c>
      <c r="H844" s="440"/>
      <c r="I844" s="429" t="s">
        <v>21624</v>
      </c>
      <c r="J844" s="430">
        <v>41334</v>
      </c>
      <c r="K844" s="424"/>
      <c r="L844" s="431">
        <v>698586700</v>
      </c>
      <c r="M844" s="432" t="s">
        <v>20880</v>
      </c>
      <c r="N844" s="430">
        <v>41365</v>
      </c>
      <c r="O844" s="440"/>
      <c r="P844" s="440"/>
      <c r="Q844" s="430">
        <v>41414</v>
      </c>
      <c r="R844" s="433" t="s">
        <v>20880</v>
      </c>
    </row>
    <row r="845" spans="1:18">
      <c r="A845" s="422">
        <v>5555</v>
      </c>
      <c r="B845" s="440"/>
      <c r="C845" s="440"/>
      <c r="D845" s="424" t="s">
        <v>3946</v>
      </c>
      <c r="E845" s="424" t="s">
        <v>21630</v>
      </c>
      <c r="F845" s="424">
        <v>5555</v>
      </c>
      <c r="G845" s="424" t="s">
        <v>9247</v>
      </c>
      <c r="H845" s="440"/>
      <c r="I845" s="429" t="s">
        <v>21624</v>
      </c>
      <c r="J845" s="430">
        <v>41334</v>
      </c>
      <c r="K845" s="424"/>
      <c r="L845" s="431">
        <v>698626192</v>
      </c>
      <c r="M845" s="432" t="s">
        <v>20880</v>
      </c>
      <c r="N845" s="430">
        <v>41365</v>
      </c>
      <c r="O845" s="440"/>
      <c r="P845" s="440"/>
      <c r="Q845" s="430">
        <v>41414</v>
      </c>
      <c r="R845" s="433" t="s">
        <v>20880</v>
      </c>
    </row>
    <row r="846" spans="1:18">
      <c r="A846" s="422">
        <v>5558</v>
      </c>
      <c r="B846" s="440"/>
      <c r="C846" s="440"/>
      <c r="D846" s="424" t="s">
        <v>3946</v>
      </c>
      <c r="E846" s="424" t="s">
        <v>9102</v>
      </c>
      <c r="F846" s="424">
        <v>5558</v>
      </c>
      <c r="G846" s="424" t="s">
        <v>9249</v>
      </c>
      <c r="H846" s="440"/>
      <c r="I846" s="429" t="s">
        <v>21624</v>
      </c>
      <c r="J846" s="430">
        <v>41334</v>
      </c>
      <c r="K846" s="424"/>
      <c r="L846" s="431">
        <v>698626214</v>
      </c>
      <c r="M846" s="432" t="s">
        <v>20880</v>
      </c>
      <c r="N846" s="430">
        <v>41365</v>
      </c>
      <c r="O846" s="440"/>
      <c r="P846" s="440"/>
      <c r="Q846" s="430">
        <v>41414</v>
      </c>
      <c r="R846" s="433" t="s">
        <v>20880</v>
      </c>
    </row>
    <row r="847" spans="1:18">
      <c r="A847" s="422">
        <v>3053</v>
      </c>
      <c r="B847" s="440"/>
      <c r="C847" s="440"/>
      <c r="D847" s="424" t="s">
        <v>993</v>
      </c>
      <c r="E847" s="424" t="s">
        <v>21631</v>
      </c>
      <c r="F847" s="424">
        <v>847</v>
      </c>
      <c r="G847" s="424" t="s">
        <v>9728</v>
      </c>
      <c r="H847" s="440"/>
      <c r="I847" s="429" t="s">
        <v>21624</v>
      </c>
      <c r="J847" s="430">
        <v>41334</v>
      </c>
      <c r="K847" s="424"/>
      <c r="L847" s="431">
        <v>698586808</v>
      </c>
      <c r="M847" s="432" t="s">
        <v>20880</v>
      </c>
      <c r="N847" s="430">
        <v>41365</v>
      </c>
      <c r="O847" s="440"/>
      <c r="P847" s="440"/>
      <c r="Q847" s="430">
        <v>41414</v>
      </c>
      <c r="R847" s="433" t="s">
        <v>20880</v>
      </c>
    </row>
    <row r="848" spans="1:18">
      <c r="A848" s="422">
        <v>4271</v>
      </c>
      <c r="B848" s="440"/>
      <c r="C848" s="440"/>
      <c r="D848" s="424" t="s">
        <v>6757</v>
      </c>
      <c r="E848" s="424" t="s">
        <v>21632</v>
      </c>
      <c r="F848" s="424">
        <v>4271</v>
      </c>
      <c r="G848" s="424" t="s">
        <v>8885</v>
      </c>
      <c r="H848" s="440"/>
      <c r="I848" s="429" t="s">
        <v>21624</v>
      </c>
      <c r="J848" s="430">
        <v>41334</v>
      </c>
      <c r="K848" s="424"/>
      <c r="L848" s="431">
        <v>698586816</v>
      </c>
      <c r="M848" s="432" t="s">
        <v>20880</v>
      </c>
      <c r="N848" s="430">
        <v>41365</v>
      </c>
      <c r="O848" s="440"/>
      <c r="P848" s="440"/>
      <c r="Q848" s="430">
        <v>41414</v>
      </c>
      <c r="R848" s="433" t="s">
        <v>20880</v>
      </c>
    </row>
    <row r="849" spans="1:18">
      <c r="A849" s="422">
        <v>3106</v>
      </c>
      <c r="B849" s="440"/>
      <c r="C849" s="440"/>
      <c r="D849" s="424" t="s">
        <v>1087</v>
      </c>
      <c r="E849" s="424" t="s">
        <v>2726</v>
      </c>
      <c r="F849" s="424">
        <v>891</v>
      </c>
      <c r="G849" s="424" t="s">
        <v>9262</v>
      </c>
      <c r="H849" s="440"/>
      <c r="I849" s="429" t="s">
        <v>21624</v>
      </c>
      <c r="J849" s="430">
        <v>41334</v>
      </c>
      <c r="K849" s="424"/>
      <c r="L849" s="431">
        <v>698586832</v>
      </c>
      <c r="M849" s="432" t="s">
        <v>20880</v>
      </c>
      <c r="N849" s="430">
        <v>41365</v>
      </c>
      <c r="O849" s="440"/>
      <c r="P849" s="440"/>
      <c r="Q849" s="430">
        <v>41414</v>
      </c>
      <c r="R849" s="433" t="s">
        <v>20880</v>
      </c>
    </row>
    <row r="850" spans="1:18">
      <c r="A850" s="422">
        <v>4434</v>
      </c>
      <c r="B850" s="440"/>
      <c r="C850" s="440"/>
      <c r="D850" s="424" t="s">
        <v>7254</v>
      </c>
      <c r="E850" s="424" t="s">
        <v>21633</v>
      </c>
      <c r="F850" s="424">
        <v>4434</v>
      </c>
      <c r="G850" s="424" t="s">
        <v>9473</v>
      </c>
      <c r="H850" s="440"/>
      <c r="I850" s="429" t="s">
        <v>21624</v>
      </c>
      <c r="J850" s="430">
        <v>41334</v>
      </c>
      <c r="K850" s="424"/>
      <c r="L850" s="431">
        <v>698586840</v>
      </c>
      <c r="M850" s="432" t="s">
        <v>20880</v>
      </c>
      <c r="N850" s="430">
        <v>41365</v>
      </c>
      <c r="O850" s="440"/>
      <c r="P850" s="440"/>
      <c r="Q850" s="430">
        <v>41414</v>
      </c>
      <c r="R850" s="433" t="s">
        <v>20880</v>
      </c>
    </row>
    <row r="851" spans="1:18">
      <c r="A851" s="422">
        <v>4435</v>
      </c>
      <c r="B851" s="440"/>
      <c r="C851" s="440"/>
      <c r="D851" s="424" t="s">
        <v>7254</v>
      </c>
      <c r="E851" s="424" t="s">
        <v>21634</v>
      </c>
      <c r="F851" s="424">
        <v>4435</v>
      </c>
      <c r="G851" s="424" t="s">
        <v>11376</v>
      </c>
      <c r="H851" s="440"/>
      <c r="I851" s="429" t="s">
        <v>21624</v>
      </c>
      <c r="J851" s="430">
        <v>41334</v>
      </c>
      <c r="K851" s="424"/>
      <c r="L851" s="431">
        <v>698586867</v>
      </c>
      <c r="M851" s="432" t="s">
        <v>20880</v>
      </c>
      <c r="N851" s="430">
        <v>41365</v>
      </c>
      <c r="O851" s="440"/>
      <c r="P851" s="440"/>
      <c r="Q851" s="430">
        <v>41414</v>
      </c>
      <c r="R851" s="433" t="s">
        <v>20880</v>
      </c>
    </row>
    <row r="852" spans="1:18">
      <c r="A852" s="422">
        <v>4433</v>
      </c>
      <c r="B852" s="440"/>
      <c r="C852" s="440"/>
      <c r="D852" s="424" t="s">
        <v>7254</v>
      </c>
      <c r="E852" s="424" t="s">
        <v>21635</v>
      </c>
      <c r="F852" s="424">
        <v>4433</v>
      </c>
      <c r="G852" s="424" t="s">
        <v>11380</v>
      </c>
      <c r="H852" s="440"/>
      <c r="I852" s="429" t="s">
        <v>21624</v>
      </c>
      <c r="J852" s="430">
        <v>41334</v>
      </c>
      <c r="K852" s="424"/>
      <c r="L852" s="431">
        <v>698586875</v>
      </c>
      <c r="M852" s="432" t="s">
        <v>20880</v>
      </c>
      <c r="N852" s="430">
        <v>41365</v>
      </c>
      <c r="O852" s="440"/>
      <c r="P852" s="440"/>
      <c r="Q852" s="430">
        <v>41414</v>
      </c>
      <c r="R852" s="433" t="s">
        <v>20880</v>
      </c>
    </row>
    <row r="853" spans="1:18">
      <c r="A853" s="422">
        <v>4502</v>
      </c>
      <c r="B853" s="440"/>
      <c r="C853" s="440"/>
      <c r="D853" s="424" t="s">
        <v>7711</v>
      </c>
      <c r="E853" s="424" t="s">
        <v>21636</v>
      </c>
      <c r="F853" s="424">
        <v>4502</v>
      </c>
      <c r="G853" s="424" t="s">
        <v>11544</v>
      </c>
      <c r="H853" s="440"/>
      <c r="I853" s="429" t="s">
        <v>21624</v>
      </c>
      <c r="J853" s="430">
        <v>41334</v>
      </c>
      <c r="K853" s="424"/>
      <c r="L853" s="431">
        <v>698586883</v>
      </c>
      <c r="M853" s="432" t="s">
        <v>20880</v>
      </c>
      <c r="N853" s="430">
        <v>41365</v>
      </c>
      <c r="O853" s="440"/>
      <c r="P853" s="440"/>
      <c r="Q853" s="430">
        <v>41414</v>
      </c>
      <c r="R853" s="433" t="s">
        <v>20880</v>
      </c>
    </row>
    <row r="854" spans="1:18">
      <c r="A854" s="422">
        <v>4503</v>
      </c>
      <c r="B854" s="440"/>
      <c r="C854" s="440"/>
      <c r="D854" s="424" t="s">
        <v>7713</v>
      </c>
      <c r="E854" s="424" t="s">
        <v>21637</v>
      </c>
      <c r="F854" s="424">
        <v>4503</v>
      </c>
      <c r="G854" s="424" t="s">
        <v>9002</v>
      </c>
      <c r="H854" s="440"/>
      <c r="I854" s="429" t="s">
        <v>21624</v>
      </c>
      <c r="J854" s="430">
        <v>41334</v>
      </c>
      <c r="K854" s="424"/>
      <c r="L854" s="431">
        <v>698586905</v>
      </c>
      <c r="M854" s="432" t="s">
        <v>20880</v>
      </c>
      <c r="N854" s="430">
        <v>41365</v>
      </c>
      <c r="O854" s="440"/>
      <c r="P854" s="440"/>
      <c r="Q854" s="430">
        <v>41414</v>
      </c>
      <c r="R854" s="433" t="s">
        <v>20880</v>
      </c>
    </row>
    <row r="855" spans="1:18">
      <c r="A855" s="422">
        <v>3984</v>
      </c>
      <c r="B855" s="440"/>
      <c r="C855" s="440"/>
      <c r="D855" s="424" t="s">
        <v>162</v>
      </c>
      <c r="E855" s="424" t="s">
        <v>21638</v>
      </c>
      <c r="F855" s="424">
        <v>3984</v>
      </c>
      <c r="G855" s="424" t="s">
        <v>9281</v>
      </c>
      <c r="H855" s="440"/>
      <c r="I855" s="429" t="s">
        <v>21624</v>
      </c>
      <c r="J855" s="430">
        <v>41334</v>
      </c>
      <c r="K855" s="424"/>
      <c r="L855" s="431">
        <v>698586913</v>
      </c>
      <c r="M855" s="432" t="s">
        <v>20880</v>
      </c>
      <c r="N855" s="430">
        <v>41365</v>
      </c>
      <c r="O855" s="440"/>
      <c r="P855" s="440"/>
      <c r="Q855" s="430">
        <v>41414</v>
      </c>
      <c r="R855" s="433" t="s">
        <v>20880</v>
      </c>
    </row>
    <row r="856" spans="1:18">
      <c r="A856" s="422">
        <v>3983</v>
      </c>
      <c r="B856" s="440"/>
      <c r="C856" s="440"/>
      <c r="D856" s="424" t="s">
        <v>162</v>
      </c>
      <c r="E856" s="424" t="s">
        <v>21639</v>
      </c>
      <c r="F856" s="424">
        <v>3983</v>
      </c>
      <c r="G856" s="424" t="s">
        <v>9283</v>
      </c>
      <c r="H856" s="440"/>
      <c r="I856" s="429" t="s">
        <v>21624</v>
      </c>
      <c r="J856" s="430">
        <v>41334</v>
      </c>
      <c r="K856" s="424"/>
      <c r="L856" s="431">
        <v>698586930</v>
      </c>
      <c r="M856" s="432" t="s">
        <v>20880</v>
      </c>
      <c r="N856" s="430">
        <v>41365</v>
      </c>
      <c r="O856" s="440"/>
      <c r="P856" s="440"/>
      <c r="Q856" s="430">
        <v>41414</v>
      </c>
      <c r="R856" s="433" t="s">
        <v>20880</v>
      </c>
    </row>
    <row r="857" spans="1:18">
      <c r="A857" s="422">
        <v>5538</v>
      </c>
      <c r="B857" s="440"/>
      <c r="C857" s="440"/>
      <c r="D857" s="424" t="s">
        <v>162</v>
      </c>
      <c r="E857" s="424" t="s">
        <v>21640</v>
      </c>
      <c r="F857" s="424">
        <v>5538</v>
      </c>
      <c r="G857" s="424" t="s">
        <v>9365</v>
      </c>
      <c r="H857" s="440"/>
      <c r="I857" s="429" t="s">
        <v>21624</v>
      </c>
      <c r="J857" s="430">
        <v>41334</v>
      </c>
      <c r="K857" s="424"/>
      <c r="L857" s="431">
        <v>698586956</v>
      </c>
      <c r="M857" s="432" t="s">
        <v>20880</v>
      </c>
      <c r="N857" s="430">
        <v>41365</v>
      </c>
      <c r="O857" s="440"/>
      <c r="P857" s="440"/>
      <c r="Q857" s="430">
        <v>41414</v>
      </c>
      <c r="R857" s="433" t="s">
        <v>20880</v>
      </c>
    </row>
    <row r="858" spans="1:18">
      <c r="A858" s="422">
        <v>5539</v>
      </c>
      <c r="B858" s="440"/>
      <c r="C858" s="440"/>
      <c r="D858" s="424" t="s">
        <v>162</v>
      </c>
      <c r="E858" s="424" t="s">
        <v>21641</v>
      </c>
      <c r="F858" s="424">
        <v>5539</v>
      </c>
      <c r="G858" s="424" t="s">
        <v>9372</v>
      </c>
      <c r="H858" s="440"/>
      <c r="I858" s="429" t="s">
        <v>21624</v>
      </c>
      <c r="J858" s="430">
        <v>41334</v>
      </c>
      <c r="K858" s="424"/>
      <c r="L858" s="431">
        <v>698586972</v>
      </c>
      <c r="M858" s="432" t="s">
        <v>20880</v>
      </c>
      <c r="N858" s="430">
        <v>41365</v>
      </c>
      <c r="O858" s="440"/>
      <c r="P858" s="440"/>
      <c r="Q858" s="430">
        <v>41414</v>
      </c>
      <c r="R858" s="433" t="s">
        <v>20880</v>
      </c>
    </row>
    <row r="859" spans="1:18">
      <c r="A859" s="422">
        <v>4079</v>
      </c>
      <c r="B859" s="440"/>
      <c r="C859" s="440"/>
      <c r="D859" s="424" t="s">
        <v>5902</v>
      </c>
      <c r="E859" s="424" t="s">
        <v>21642</v>
      </c>
      <c r="F859" s="424">
        <v>4079</v>
      </c>
      <c r="G859" s="424" t="s">
        <v>6309</v>
      </c>
      <c r="H859" s="440"/>
      <c r="I859" s="429" t="s">
        <v>21624</v>
      </c>
      <c r="J859" s="430">
        <v>41334</v>
      </c>
      <c r="K859" s="424"/>
      <c r="L859" s="431">
        <v>698586999</v>
      </c>
      <c r="M859" s="432" t="s">
        <v>20880</v>
      </c>
      <c r="N859" s="430">
        <v>41365</v>
      </c>
      <c r="O859" s="440"/>
      <c r="P859" s="440"/>
      <c r="Q859" s="430">
        <v>41414</v>
      </c>
      <c r="R859" s="433" t="s">
        <v>20880</v>
      </c>
    </row>
    <row r="860" spans="1:18">
      <c r="A860" s="422">
        <v>4389</v>
      </c>
      <c r="B860" s="440"/>
      <c r="C860" s="440"/>
      <c r="D860" s="424" t="s">
        <v>7361</v>
      </c>
      <c r="E860" s="424" t="s">
        <v>21643</v>
      </c>
      <c r="F860" s="424">
        <v>4389</v>
      </c>
      <c r="G860" s="424" t="s">
        <v>9475</v>
      </c>
      <c r="H860" s="440"/>
      <c r="I860" s="429" t="s">
        <v>21624</v>
      </c>
      <c r="J860" s="430">
        <v>41334</v>
      </c>
      <c r="K860" s="424"/>
      <c r="L860" s="431">
        <v>698587006</v>
      </c>
      <c r="M860" s="432" t="s">
        <v>20880</v>
      </c>
      <c r="N860" s="430">
        <v>41365</v>
      </c>
      <c r="O860" s="440"/>
      <c r="P860" s="440"/>
      <c r="Q860" s="430">
        <v>41414</v>
      </c>
      <c r="R860" s="433" t="s">
        <v>20880</v>
      </c>
    </row>
    <row r="861" spans="1:18">
      <c r="A861" s="422">
        <v>4387</v>
      </c>
      <c r="B861" s="440"/>
      <c r="C861" s="440"/>
      <c r="D861" s="424" t="s">
        <v>7361</v>
      </c>
      <c r="E861" s="424" t="s">
        <v>21644</v>
      </c>
      <c r="F861" s="424">
        <v>4387</v>
      </c>
      <c r="G861" s="424" t="s">
        <v>9331</v>
      </c>
      <c r="H861" s="440"/>
      <c r="I861" s="429" t="s">
        <v>21624</v>
      </c>
      <c r="J861" s="430">
        <v>41334</v>
      </c>
      <c r="K861" s="424"/>
      <c r="L861" s="431">
        <v>698587030</v>
      </c>
      <c r="M861" s="432" t="s">
        <v>20880</v>
      </c>
      <c r="N861" s="430">
        <v>41365</v>
      </c>
      <c r="O861" s="440"/>
      <c r="P861" s="440"/>
      <c r="Q861" s="430">
        <v>41414</v>
      </c>
      <c r="R861" s="433" t="s">
        <v>20880</v>
      </c>
    </row>
    <row r="862" spans="1:18">
      <c r="A862" s="422">
        <v>4437</v>
      </c>
      <c r="B862" s="440"/>
      <c r="C862" s="440"/>
      <c r="D862" s="424" t="s">
        <v>1815</v>
      </c>
      <c r="E862" s="424" t="s">
        <v>21645</v>
      </c>
      <c r="F862" s="424">
        <v>4437</v>
      </c>
      <c r="G862" s="424" t="s">
        <v>9219</v>
      </c>
      <c r="H862" s="440"/>
      <c r="I862" s="429" t="s">
        <v>21624</v>
      </c>
      <c r="J862" s="430">
        <v>41334</v>
      </c>
      <c r="K862" s="424"/>
      <c r="L862" s="431">
        <v>698587065</v>
      </c>
      <c r="M862" s="432" t="s">
        <v>20880</v>
      </c>
      <c r="N862" s="430">
        <v>41365</v>
      </c>
      <c r="O862" s="440"/>
      <c r="P862" s="440"/>
      <c r="Q862" s="430">
        <v>41414</v>
      </c>
      <c r="R862" s="433" t="s">
        <v>20880</v>
      </c>
    </row>
    <row r="863" spans="1:18">
      <c r="A863" s="422">
        <v>4436</v>
      </c>
      <c r="B863" s="440"/>
      <c r="C863" s="440"/>
      <c r="D863" s="424" t="s">
        <v>1815</v>
      </c>
      <c r="E863" s="424" t="s">
        <v>7253</v>
      </c>
      <c r="F863" s="424">
        <v>4436</v>
      </c>
      <c r="G863" s="424" t="s">
        <v>9220</v>
      </c>
      <c r="H863" s="440"/>
      <c r="I863" s="429" t="s">
        <v>21624</v>
      </c>
      <c r="J863" s="430">
        <v>41334</v>
      </c>
      <c r="K863" s="424"/>
      <c r="L863" s="431">
        <v>698587090</v>
      </c>
      <c r="M863" s="432" t="s">
        <v>20880</v>
      </c>
      <c r="N863" s="430">
        <v>41365</v>
      </c>
      <c r="O863" s="440"/>
      <c r="P863" s="440"/>
      <c r="Q863" s="430">
        <v>41414</v>
      </c>
      <c r="R863" s="433" t="s">
        <v>20880</v>
      </c>
    </row>
    <row r="864" spans="1:18">
      <c r="A864" s="422">
        <v>4438</v>
      </c>
      <c r="B864" s="440"/>
      <c r="C864" s="440"/>
      <c r="D864" s="424" t="s">
        <v>1815</v>
      </c>
      <c r="E864" s="424" t="s">
        <v>21646</v>
      </c>
      <c r="F864" s="424">
        <v>4438</v>
      </c>
      <c r="G864" s="424" t="s">
        <v>9225</v>
      </c>
      <c r="H864" s="440"/>
      <c r="I864" s="429" t="s">
        <v>21624</v>
      </c>
      <c r="J864" s="430">
        <v>41334</v>
      </c>
      <c r="K864" s="424"/>
      <c r="L864" s="431">
        <v>698587103</v>
      </c>
      <c r="M864" s="432" t="s">
        <v>20880</v>
      </c>
      <c r="N864" s="430">
        <v>41365</v>
      </c>
      <c r="O864" s="440"/>
      <c r="P864" s="440"/>
      <c r="Q864" s="430">
        <v>41414</v>
      </c>
      <c r="R864" s="433" t="s">
        <v>20880</v>
      </c>
    </row>
    <row r="865" spans="1:18">
      <c r="A865" s="422">
        <v>4080</v>
      </c>
      <c r="B865" s="440"/>
      <c r="C865" s="440"/>
      <c r="D865" s="424" t="s">
        <v>5894</v>
      </c>
      <c r="E865" s="424" t="s">
        <v>21647</v>
      </c>
      <c r="F865" s="424">
        <v>4080</v>
      </c>
      <c r="G865" s="424" t="s">
        <v>8979</v>
      </c>
      <c r="H865" s="440"/>
      <c r="I865" s="429" t="s">
        <v>21624</v>
      </c>
      <c r="J865" s="430">
        <v>41334</v>
      </c>
      <c r="K865" s="424"/>
      <c r="L865" s="431">
        <v>698587120</v>
      </c>
      <c r="M865" s="432" t="s">
        <v>20880</v>
      </c>
      <c r="N865" s="430">
        <v>41365</v>
      </c>
      <c r="O865" s="440"/>
      <c r="P865" s="440"/>
      <c r="Q865" s="430">
        <v>41414</v>
      </c>
      <c r="R865" s="433" t="s">
        <v>20880</v>
      </c>
    </row>
    <row r="866" spans="1:18">
      <c r="A866" s="422">
        <v>4509</v>
      </c>
      <c r="B866" s="440"/>
      <c r="C866" s="440"/>
      <c r="D866" s="424" t="s">
        <v>5894</v>
      </c>
      <c r="E866" s="424" t="s">
        <v>21648</v>
      </c>
      <c r="F866" s="424">
        <v>4509</v>
      </c>
      <c r="G866" s="424" t="s">
        <v>9004</v>
      </c>
      <c r="H866" s="440"/>
      <c r="I866" s="429" t="s">
        <v>21624</v>
      </c>
      <c r="J866" s="430">
        <v>41334</v>
      </c>
      <c r="K866" s="424"/>
      <c r="L866" s="431">
        <v>698587146</v>
      </c>
      <c r="M866" s="432" t="s">
        <v>20880</v>
      </c>
      <c r="N866" s="430">
        <v>41365</v>
      </c>
      <c r="O866" s="440"/>
      <c r="P866" s="440"/>
      <c r="Q866" s="430">
        <v>41414</v>
      </c>
      <c r="R866" s="433" t="s">
        <v>20880</v>
      </c>
    </row>
    <row r="867" spans="1:18">
      <c r="A867" s="422">
        <v>4534</v>
      </c>
      <c r="B867" s="440"/>
      <c r="C867" s="440"/>
      <c r="D867" s="424" t="s">
        <v>7879</v>
      </c>
      <c r="E867" s="424" t="s">
        <v>21649</v>
      </c>
      <c r="F867" s="424">
        <v>4534</v>
      </c>
      <c r="G867" s="424" t="s">
        <v>9140</v>
      </c>
      <c r="H867" s="440"/>
      <c r="I867" s="429" t="s">
        <v>21624</v>
      </c>
      <c r="J867" s="430">
        <v>41334</v>
      </c>
      <c r="K867" s="424"/>
      <c r="L867" s="431">
        <v>698587154</v>
      </c>
      <c r="M867" s="432" t="s">
        <v>20880</v>
      </c>
      <c r="N867" s="430">
        <v>41365</v>
      </c>
      <c r="O867" s="440"/>
      <c r="P867" s="440"/>
      <c r="Q867" s="430">
        <v>41414</v>
      </c>
      <c r="R867" s="433" t="s">
        <v>20880</v>
      </c>
    </row>
    <row r="868" spans="1:18">
      <c r="A868" s="422">
        <v>4535</v>
      </c>
      <c r="B868" s="440"/>
      <c r="C868" s="440"/>
      <c r="D868" s="424" t="s">
        <v>7879</v>
      </c>
      <c r="E868" s="424" t="s">
        <v>21650</v>
      </c>
      <c r="F868" s="424">
        <v>4535</v>
      </c>
      <c r="G868" s="424" t="s">
        <v>9142</v>
      </c>
      <c r="H868" s="440"/>
      <c r="I868" s="429" t="s">
        <v>21624</v>
      </c>
      <c r="J868" s="430">
        <v>41334</v>
      </c>
      <c r="K868" s="424"/>
      <c r="L868" s="431">
        <v>698587162</v>
      </c>
      <c r="M868" s="432" t="s">
        <v>20880</v>
      </c>
      <c r="N868" s="430">
        <v>41365</v>
      </c>
      <c r="O868" s="440"/>
      <c r="P868" s="440"/>
      <c r="Q868" s="430">
        <v>41414</v>
      </c>
      <c r="R868" s="433" t="s">
        <v>20880</v>
      </c>
    </row>
    <row r="869" spans="1:18">
      <c r="A869" s="422">
        <v>4536</v>
      </c>
      <c r="B869" s="440"/>
      <c r="C869" s="440"/>
      <c r="D869" s="424" t="s">
        <v>7879</v>
      </c>
      <c r="E869" s="424" t="s">
        <v>21651</v>
      </c>
      <c r="F869" s="424">
        <v>4536</v>
      </c>
      <c r="G869" s="424" t="s">
        <v>9008</v>
      </c>
      <c r="H869" s="440"/>
      <c r="I869" s="429" t="s">
        <v>21624</v>
      </c>
      <c r="J869" s="430">
        <v>41334</v>
      </c>
      <c r="K869" s="424"/>
      <c r="L869" s="431">
        <v>698587170</v>
      </c>
      <c r="M869" s="432" t="s">
        <v>20880</v>
      </c>
      <c r="N869" s="430">
        <v>41365</v>
      </c>
      <c r="O869" s="440"/>
      <c r="P869" s="440"/>
      <c r="Q869" s="430">
        <v>41414</v>
      </c>
      <c r="R869" s="433" t="s">
        <v>20880</v>
      </c>
    </row>
    <row r="870" spans="1:18">
      <c r="A870" s="422">
        <v>4537</v>
      </c>
      <c r="B870" s="440"/>
      <c r="C870" s="440"/>
      <c r="D870" s="424" t="s">
        <v>7879</v>
      </c>
      <c r="E870" s="424" t="s">
        <v>21652</v>
      </c>
      <c r="F870" s="424">
        <v>4537</v>
      </c>
      <c r="G870" s="424" t="s">
        <v>9010</v>
      </c>
      <c r="H870" s="440"/>
      <c r="I870" s="429" t="s">
        <v>21624</v>
      </c>
      <c r="J870" s="430">
        <v>41334</v>
      </c>
      <c r="K870" s="424"/>
      <c r="L870" s="431">
        <v>698587197</v>
      </c>
      <c r="M870" s="432" t="s">
        <v>20880</v>
      </c>
      <c r="N870" s="430">
        <v>41365</v>
      </c>
      <c r="O870" s="440"/>
      <c r="P870" s="440"/>
      <c r="Q870" s="430">
        <v>41414</v>
      </c>
      <c r="R870" s="433" t="s">
        <v>20880</v>
      </c>
    </row>
    <row r="871" spans="1:18">
      <c r="A871" s="422">
        <v>4538</v>
      </c>
      <c r="B871" s="440"/>
      <c r="C871" s="440"/>
      <c r="D871" s="424" t="s">
        <v>7879</v>
      </c>
      <c r="E871" s="424" t="s">
        <v>21653</v>
      </c>
      <c r="F871" s="424">
        <v>4538</v>
      </c>
      <c r="G871" s="424" t="s">
        <v>9012</v>
      </c>
      <c r="H871" s="440"/>
      <c r="I871" s="429" t="s">
        <v>21624</v>
      </c>
      <c r="J871" s="430">
        <v>41334</v>
      </c>
      <c r="K871" s="424"/>
      <c r="L871" s="431">
        <v>698587219</v>
      </c>
      <c r="M871" s="432" t="s">
        <v>20880</v>
      </c>
      <c r="N871" s="430">
        <v>41365</v>
      </c>
      <c r="O871" s="440"/>
      <c r="P871" s="440"/>
      <c r="Q871" s="430">
        <v>41414</v>
      </c>
      <c r="R871" s="433" t="s">
        <v>20880</v>
      </c>
    </row>
    <row r="872" spans="1:18">
      <c r="A872" s="422">
        <v>4539</v>
      </c>
      <c r="B872" s="440"/>
      <c r="C872" s="440"/>
      <c r="D872" s="424" t="s">
        <v>7879</v>
      </c>
      <c r="E872" s="424" t="s">
        <v>21654</v>
      </c>
      <c r="F872" s="424">
        <v>4539</v>
      </c>
      <c r="G872" s="424" t="s">
        <v>9014</v>
      </c>
      <c r="H872" s="440"/>
      <c r="I872" s="429" t="s">
        <v>21624</v>
      </c>
      <c r="J872" s="430">
        <v>41334</v>
      </c>
      <c r="K872" s="424"/>
      <c r="L872" s="431">
        <v>698691970</v>
      </c>
      <c r="M872" s="432" t="s">
        <v>20880</v>
      </c>
      <c r="N872" s="430">
        <v>41365</v>
      </c>
      <c r="O872" s="440"/>
      <c r="P872" s="440"/>
      <c r="Q872" s="430">
        <v>41414</v>
      </c>
      <c r="R872" s="433" t="s">
        <v>20880</v>
      </c>
    </row>
    <row r="873" spans="1:18">
      <c r="A873" s="422">
        <v>4540</v>
      </c>
      <c r="B873" s="440"/>
      <c r="C873" s="440"/>
      <c r="D873" s="424" t="s">
        <v>188</v>
      </c>
      <c r="E873" s="424" t="s">
        <v>7897</v>
      </c>
      <c r="F873" s="424">
        <v>4540</v>
      </c>
      <c r="G873" s="424" t="s">
        <v>9227</v>
      </c>
      <c r="H873" s="440"/>
      <c r="I873" s="429" t="s">
        <v>21624</v>
      </c>
      <c r="J873" s="430">
        <v>41334</v>
      </c>
      <c r="K873" s="424"/>
      <c r="L873" s="431">
        <v>698587235</v>
      </c>
      <c r="M873" s="432" t="s">
        <v>20880</v>
      </c>
      <c r="N873" s="430">
        <v>41365</v>
      </c>
      <c r="O873" s="440"/>
      <c r="P873" s="440"/>
      <c r="Q873" s="430">
        <v>41414</v>
      </c>
      <c r="R873" s="433" t="s">
        <v>20880</v>
      </c>
    </row>
    <row r="874" spans="1:18">
      <c r="A874" s="422">
        <v>4543</v>
      </c>
      <c r="B874" s="440"/>
      <c r="C874" s="440"/>
      <c r="D874" s="424" t="s">
        <v>188</v>
      </c>
      <c r="E874" s="424" t="s">
        <v>7904</v>
      </c>
      <c r="F874" s="424">
        <v>4543</v>
      </c>
      <c r="G874" s="424" t="s">
        <v>9229</v>
      </c>
      <c r="H874" s="440"/>
      <c r="I874" s="429" t="s">
        <v>21624</v>
      </c>
      <c r="J874" s="430">
        <v>41334</v>
      </c>
      <c r="K874" s="424"/>
      <c r="L874" s="431">
        <v>698587243</v>
      </c>
      <c r="M874" s="432" t="s">
        <v>20880</v>
      </c>
      <c r="N874" s="430">
        <v>41365</v>
      </c>
      <c r="O874" s="440"/>
      <c r="P874" s="440"/>
      <c r="Q874" s="430">
        <v>41414</v>
      </c>
      <c r="R874" s="433" t="s">
        <v>20880</v>
      </c>
    </row>
    <row r="875" spans="1:18">
      <c r="A875" s="422">
        <v>3011</v>
      </c>
      <c r="B875" s="440"/>
      <c r="C875" s="440"/>
      <c r="D875" s="424" t="s">
        <v>811</v>
      </c>
      <c r="E875" s="424" t="s">
        <v>21655</v>
      </c>
      <c r="F875" s="424">
        <v>810</v>
      </c>
      <c r="G875" s="424" t="s">
        <v>5131</v>
      </c>
      <c r="H875" s="440"/>
      <c r="I875" s="429" t="s">
        <v>21624</v>
      </c>
      <c r="J875" s="430">
        <v>41334</v>
      </c>
      <c r="K875" s="424"/>
      <c r="L875" s="431">
        <v>698587286</v>
      </c>
      <c r="M875" s="432" t="s">
        <v>20880</v>
      </c>
      <c r="N875" s="430">
        <v>41365</v>
      </c>
      <c r="O875" s="440"/>
      <c r="P875" s="440"/>
      <c r="Q875" s="430">
        <v>41414</v>
      </c>
      <c r="R875" s="433" t="s">
        <v>20880</v>
      </c>
    </row>
    <row r="876" spans="1:18">
      <c r="A876" s="422">
        <v>3108</v>
      </c>
      <c r="B876" s="440"/>
      <c r="C876" s="440"/>
      <c r="D876" s="424" t="s">
        <v>1076</v>
      </c>
      <c r="E876" s="424" t="s">
        <v>21656</v>
      </c>
      <c r="F876" s="424">
        <v>893</v>
      </c>
      <c r="G876" s="424" t="s">
        <v>9775</v>
      </c>
      <c r="H876" s="440"/>
      <c r="I876" s="429" t="s">
        <v>21624</v>
      </c>
      <c r="J876" s="430">
        <v>41334</v>
      </c>
      <c r="K876" s="424"/>
      <c r="L876" s="431">
        <v>698587308</v>
      </c>
      <c r="M876" s="432" t="s">
        <v>20880</v>
      </c>
      <c r="N876" s="430">
        <v>41365</v>
      </c>
      <c r="O876" s="440"/>
      <c r="P876" s="440"/>
      <c r="Q876" s="430">
        <v>41414</v>
      </c>
      <c r="R876" s="433" t="s">
        <v>20880</v>
      </c>
    </row>
    <row r="877" spans="1:18">
      <c r="A877" s="422">
        <v>4184</v>
      </c>
      <c r="B877" s="440"/>
      <c r="C877" s="440"/>
      <c r="D877" s="424" t="s">
        <v>6357</v>
      </c>
      <c r="E877" s="424" t="s">
        <v>21657</v>
      </c>
      <c r="F877" s="424">
        <v>4184</v>
      </c>
      <c r="G877" s="424" t="s">
        <v>9316</v>
      </c>
      <c r="H877" s="440"/>
      <c r="I877" s="429" t="s">
        <v>21624</v>
      </c>
      <c r="J877" s="430">
        <v>41334</v>
      </c>
      <c r="K877" s="424"/>
      <c r="L877" s="431">
        <v>698587324</v>
      </c>
      <c r="M877" s="432" t="s">
        <v>20880</v>
      </c>
      <c r="N877" s="430">
        <v>41365</v>
      </c>
      <c r="O877" s="440"/>
      <c r="P877" s="440"/>
      <c r="Q877" s="430">
        <v>41414</v>
      </c>
      <c r="R877" s="433" t="s">
        <v>20880</v>
      </c>
    </row>
    <row r="878" spans="1:18">
      <c r="A878" s="422">
        <v>4403</v>
      </c>
      <c r="B878" s="440"/>
      <c r="C878" s="440"/>
      <c r="D878" s="424" t="s">
        <v>1817</v>
      </c>
      <c r="E878" s="424" t="s">
        <v>21658</v>
      </c>
      <c r="F878" s="424">
        <v>4403</v>
      </c>
      <c r="G878" s="424" t="s">
        <v>9329</v>
      </c>
      <c r="H878" s="440"/>
      <c r="I878" s="429" t="s">
        <v>21624</v>
      </c>
      <c r="J878" s="430">
        <v>41334</v>
      </c>
      <c r="K878" s="424"/>
      <c r="L878" s="431">
        <v>698587340</v>
      </c>
      <c r="M878" s="432" t="s">
        <v>20880</v>
      </c>
      <c r="N878" s="430">
        <v>41365</v>
      </c>
      <c r="O878" s="440"/>
      <c r="P878" s="440"/>
      <c r="Q878" s="430">
        <v>41414</v>
      </c>
      <c r="R878" s="433" t="s">
        <v>20880</v>
      </c>
    </row>
    <row r="879" spans="1:18">
      <c r="A879" s="422">
        <v>5544</v>
      </c>
      <c r="B879" s="440"/>
      <c r="C879" s="440"/>
      <c r="D879" s="424" t="s">
        <v>9074</v>
      </c>
      <c r="E879" s="424" t="s">
        <v>21659</v>
      </c>
      <c r="F879" s="424">
        <v>5544</v>
      </c>
      <c r="G879" s="424" t="s">
        <v>9241</v>
      </c>
      <c r="H879" s="440"/>
      <c r="I879" s="429" t="s">
        <v>21624</v>
      </c>
      <c r="J879" s="430">
        <v>41334</v>
      </c>
      <c r="K879" s="424"/>
      <c r="L879" s="431">
        <v>698587359</v>
      </c>
      <c r="M879" s="432" t="s">
        <v>20880</v>
      </c>
      <c r="N879" s="430">
        <v>41365</v>
      </c>
      <c r="O879" s="440"/>
      <c r="P879" s="440"/>
      <c r="Q879" s="430">
        <v>41414</v>
      </c>
      <c r="R879" s="433" t="s">
        <v>20880</v>
      </c>
    </row>
    <row r="880" spans="1:18">
      <c r="A880" s="422">
        <v>4515</v>
      </c>
      <c r="B880" s="440"/>
      <c r="C880" s="440"/>
      <c r="D880" s="424" t="s">
        <v>7762</v>
      </c>
      <c r="E880" s="424" t="s">
        <v>21660</v>
      </c>
      <c r="F880" s="424">
        <v>4515</v>
      </c>
      <c r="G880" s="424" t="s">
        <v>11564</v>
      </c>
      <c r="H880" s="440"/>
      <c r="I880" s="429" t="s">
        <v>21624</v>
      </c>
      <c r="J880" s="430">
        <v>41334</v>
      </c>
      <c r="K880" s="424"/>
      <c r="L880" s="431">
        <v>698587391</v>
      </c>
      <c r="M880" s="432" t="s">
        <v>20880</v>
      </c>
      <c r="N880" s="430">
        <v>41365</v>
      </c>
      <c r="O880" s="440"/>
      <c r="P880" s="440"/>
      <c r="Q880" s="430">
        <v>41414</v>
      </c>
      <c r="R880" s="433" t="s">
        <v>20880</v>
      </c>
    </row>
    <row r="881" spans="1:18">
      <c r="A881" s="422">
        <v>4518</v>
      </c>
      <c r="B881" s="440"/>
      <c r="C881" s="440"/>
      <c r="D881" s="424" t="s">
        <v>3942</v>
      </c>
      <c r="E881" s="424" t="s">
        <v>21661</v>
      </c>
      <c r="F881" s="424">
        <v>4518</v>
      </c>
      <c r="G881" s="424" t="s">
        <v>11570</v>
      </c>
      <c r="H881" s="440"/>
      <c r="I881" s="429" t="s">
        <v>21624</v>
      </c>
      <c r="J881" s="430">
        <v>41334</v>
      </c>
      <c r="K881" s="424"/>
      <c r="L881" s="431">
        <v>698587405</v>
      </c>
      <c r="M881" s="432" t="s">
        <v>20880</v>
      </c>
      <c r="N881" s="430">
        <v>41365</v>
      </c>
      <c r="O881" s="440"/>
      <c r="P881" s="440"/>
      <c r="Q881" s="430">
        <v>41414</v>
      </c>
      <c r="R881" s="433" t="s">
        <v>20880</v>
      </c>
    </row>
    <row r="882" spans="1:18">
      <c r="A882" s="422">
        <v>4444</v>
      </c>
      <c r="B882" s="440"/>
      <c r="C882" s="440"/>
      <c r="D882" s="424" t="s">
        <v>4088</v>
      </c>
      <c r="E882" s="424" t="s">
        <v>21662</v>
      </c>
      <c r="F882" s="424">
        <v>4444</v>
      </c>
      <c r="G882" s="424" t="s">
        <v>11469</v>
      </c>
      <c r="H882" s="440"/>
      <c r="I882" s="429" t="s">
        <v>21624</v>
      </c>
      <c r="J882" s="430">
        <v>41334</v>
      </c>
      <c r="K882" s="424"/>
      <c r="L882" s="431">
        <v>698587421</v>
      </c>
      <c r="M882" s="432" t="s">
        <v>20880</v>
      </c>
      <c r="N882" s="430">
        <v>41365</v>
      </c>
      <c r="O882" s="440"/>
      <c r="P882" s="440"/>
      <c r="Q882" s="430">
        <v>41414</v>
      </c>
      <c r="R882" s="433" t="s">
        <v>20880</v>
      </c>
    </row>
    <row r="883" spans="1:18">
      <c r="A883" s="422">
        <v>4088</v>
      </c>
      <c r="B883" s="440"/>
      <c r="C883" s="440"/>
      <c r="D883" s="424" t="s">
        <v>2310</v>
      </c>
      <c r="E883" s="424" t="s">
        <v>21663</v>
      </c>
      <c r="F883" s="424">
        <v>4088</v>
      </c>
      <c r="G883" s="424" t="s">
        <v>9290</v>
      </c>
      <c r="H883" s="440"/>
      <c r="I883" s="429" t="s">
        <v>21624</v>
      </c>
      <c r="J883" s="430">
        <v>41334</v>
      </c>
      <c r="K883" s="424"/>
      <c r="L883" s="431">
        <v>698587430</v>
      </c>
      <c r="M883" s="432" t="s">
        <v>20880</v>
      </c>
      <c r="N883" s="430">
        <v>41365</v>
      </c>
      <c r="O883" s="440"/>
      <c r="P883" s="440"/>
      <c r="Q883" s="430">
        <v>41414</v>
      </c>
      <c r="R883" s="433" t="s">
        <v>20880</v>
      </c>
    </row>
    <row r="884" spans="1:18">
      <c r="A884" s="422">
        <v>4089</v>
      </c>
      <c r="B884" s="440"/>
      <c r="C884" s="440"/>
      <c r="D884" s="424" t="s">
        <v>2310</v>
      </c>
      <c r="E884" s="424" t="s">
        <v>21664</v>
      </c>
      <c r="F884" s="424">
        <v>4089</v>
      </c>
      <c r="G884" s="424" t="s">
        <v>9293</v>
      </c>
      <c r="H884" s="440"/>
      <c r="I884" s="429" t="s">
        <v>21624</v>
      </c>
      <c r="J884" s="430">
        <v>41334</v>
      </c>
      <c r="K884" s="424"/>
      <c r="L884" s="431">
        <v>698587464</v>
      </c>
      <c r="M884" s="432" t="s">
        <v>20880</v>
      </c>
      <c r="N884" s="430">
        <v>41365</v>
      </c>
      <c r="O884" s="440"/>
      <c r="P884" s="440"/>
      <c r="Q884" s="430">
        <v>41414</v>
      </c>
      <c r="R884" s="433" t="s">
        <v>20880</v>
      </c>
    </row>
    <row r="885" spans="1:18">
      <c r="A885" s="422">
        <v>5545</v>
      </c>
      <c r="B885" s="440"/>
      <c r="C885" s="440"/>
      <c r="D885" s="424" t="s">
        <v>9105</v>
      </c>
      <c r="E885" s="424" t="s">
        <v>21665</v>
      </c>
      <c r="F885" s="424">
        <v>5545</v>
      </c>
      <c r="G885" s="424" t="s">
        <v>9242</v>
      </c>
      <c r="H885" s="440"/>
      <c r="I885" s="429" t="s">
        <v>21624</v>
      </c>
      <c r="J885" s="430">
        <v>41334</v>
      </c>
      <c r="K885" s="424"/>
      <c r="L885" s="431">
        <v>698587510</v>
      </c>
      <c r="M885" s="432" t="s">
        <v>20880</v>
      </c>
      <c r="N885" s="430">
        <v>41365</v>
      </c>
      <c r="O885" s="440"/>
      <c r="P885" s="440"/>
      <c r="Q885" s="430">
        <v>41414</v>
      </c>
      <c r="R885" s="433" t="s">
        <v>20880</v>
      </c>
    </row>
    <row r="886" spans="1:18">
      <c r="A886" s="422">
        <v>4526</v>
      </c>
      <c r="B886" s="440"/>
      <c r="C886" s="440"/>
      <c r="D886" s="424" t="s">
        <v>7797</v>
      </c>
      <c r="E886" s="424" t="s">
        <v>21666</v>
      </c>
      <c r="F886" s="424">
        <v>4526</v>
      </c>
      <c r="G886" s="424" t="s">
        <v>9006</v>
      </c>
      <c r="H886" s="440"/>
      <c r="I886" s="429" t="s">
        <v>21624</v>
      </c>
      <c r="J886" s="430">
        <v>41334</v>
      </c>
      <c r="K886" s="424"/>
      <c r="L886" s="431">
        <v>698587529</v>
      </c>
      <c r="M886" s="432" t="s">
        <v>20880</v>
      </c>
      <c r="N886" s="430">
        <v>41365</v>
      </c>
      <c r="O886" s="440"/>
      <c r="P886" s="440"/>
      <c r="Q886" s="430">
        <v>41414</v>
      </c>
      <c r="R886" s="433" t="s">
        <v>20880</v>
      </c>
    </row>
    <row r="887" spans="1:18">
      <c r="A887" s="422">
        <v>3269</v>
      </c>
      <c r="B887" s="440"/>
      <c r="C887" s="440"/>
      <c r="D887" s="424" t="s">
        <v>2315</v>
      </c>
      <c r="E887" s="424" t="s">
        <v>21667</v>
      </c>
      <c r="F887" s="424">
        <v>3269</v>
      </c>
      <c r="G887" s="424" t="s">
        <v>5145</v>
      </c>
      <c r="H887" s="440"/>
      <c r="I887" s="429" t="s">
        <v>21624</v>
      </c>
      <c r="J887" s="430">
        <v>41334</v>
      </c>
      <c r="K887" s="424"/>
      <c r="L887" s="431">
        <v>698691989</v>
      </c>
      <c r="M887" s="432" t="s">
        <v>20880</v>
      </c>
      <c r="N887" s="430">
        <v>41365</v>
      </c>
      <c r="O887" s="440"/>
      <c r="P887" s="440"/>
      <c r="Q887" s="430">
        <v>41414</v>
      </c>
      <c r="R887" s="433" t="s">
        <v>20880</v>
      </c>
    </row>
    <row r="888" spans="1:18">
      <c r="A888" s="422">
        <v>4529</v>
      </c>
      <c r="B888" s="440"/>
      <c r="C888" s="440"/>
      <c r="D888" s="424" t="s">
        <v>7869</v>
      </c>
      <c r="E888" s="424" t="s">
        <v>21668</v>
      </c>
      <c r="F888" s="424">
        <v>4529</v>
      </c>
      <c r="G888" s="424" t="s">
        <v>9340</v>
      </c>
      <c r="H888" s="440"/>
      <c r="I888" s="429" t="s">
        <v>21624</v>
      </c>
      <c r="J888" s="430">
        <v>41334</v>
      </c>
      <c r="K888" s="424"/>
      <c r="L888" s="431">
        <v>698587561</v>
      </c>
      <c r="M888" s="432" t="s">
        <v>20880</v>
      </c>
      <c r="N888" s="430">
        <v>41365</v>
      </c>
      <c r="O888" s="440"/>
      <c r="P888" s="440"/>
      <c r="Q888" s="430">
        <v>41414</v>
      </c>
      <c r="R888" s="433" t="s">
        <v>20880</v>
      </c>
    </row>
    <row r="889" spans="1:18">
      <c r="A889" s="422">
        <v>3671</v>
      </c>
      <c r="B889" s="440"/>
      <c r="C889" s="440"/>
      <c r="D889" s="424" t="s">
        <v>3550</v>
      </c>
      <c r="E889" s="424" t="s">
        <v>21669</v>
      </c>
      <c r="F889" s="424">
        <v>3671</v>
      </c>
      <c r="G889" s="424" t="s">
        <v>9274</v>
      </c>
      <c r="H889" s="440"/>
      <c r="I889" s="429" t="s">
        <v>21624</v>
      </c>
      <c r="J889" s="430">
        <v>41334</v>
      </c>
      <c r="K889" s="424"/>
      <c r="L889" s="431">
        <v>698587570</v>
      </c>
      <c r="M889" s="432" t="s">
        <v>20880</v>
      </c>
      <c r="N889" s="430">
        <v>41365</v>
      </c>
      <c r="O889" s="440"/>
      <c r="P889" s="440"/>
      <c r="Q889" s="430">
        <v>41414</v>
      </c>
      <c r="R889" s="433" t="s">
        <v>20880</v>
      </c>
    </row>
    <row r="890" spans="1:18">
      <c r="A890" s="422">
        <v>3321</v>
      </c>
      <c r="B890" s="440"/>
      <c r="C890" s="440"/>
      <c r="D890" s="424" t="s">
        <v>7441</v>
      </c>
      <c r="E890" s="424" t="s">
        <v>21670</v>
      </c>
      <c r="F890" s="424">
        <v>3321</v>
      </c>
      <c r="G890" s="424" t="s">
        <v>9334</v>
      </c>
      <c r="H890" s="440"/>
      <c r="I890" s="429" t="s">
        <v>21624</v>
      </c>
      <c r="J890" s="430">
        <v>41334</v>
      </c>
      <c r="K890" s="424"/>
      <c r="L890" s="431">
        <v>698587596</v>
      </c>
      <c r="M890" s="432" t="s">
        <v>20880</v>
      </c>
      <c r="N890" s="430">
        <v>41365</v>
      </c>
      <c r="O890" s="440"/>
      <c r="P890" s="440"/>
      <c r="Q890" s="430">
        <v>41414</v>
      </c>
      <c r="R890" s="433" t="s">
        <v>20880</v>
      </c>
    </row>
    <row r="891" spans="1:18">
      <c r="A891" s="422">
        <v>4582</v>
      </c>
      <c r="B891" s="440"/>
      <c r="C891" s="440"/>
      <c r="D891" s="424" t="s">
        <v>8124</v>
      </c>
      <c r="E891" s="424" t="s">
        <v>21671</v>
      </c>
      <c r="F891" s="424">
        <v>4582</v>
      </c>
      <c r="G891" s="424" t="s">
        <v>11660</v>
      </c>
      <c r="H891" s="440"/>
      <c r="I891" s="429" t="s">
        <v>21624</v>
      </c>
      <c r="J891" s="430">
        <v>41334</v>
      </c>
      <c r="K891" s="424"/>
      <c r="L891" s="431">
        <v>698587600</v>
      </c>
      <c r="M891" s="432" t="s">
        <v>20880</v>
      </c>
      <c r="N891" s="430">
        <v>41365</v>
      </c>
      <c r="O891" s="440"/>
      <c r="P891" s="440"/>
      <c r="Q891" s="430">
        <v>41414</v>
      </c>
      <c r="R891" s="433" t="s">
        <v>20880</v>
      </c>
    </row>
    <row r="892" spans="1:18">
      <c r="A892" s="422">
        <v>4095</v>
      </c>
      <c r="B892" s="440"/>
      <c r="C892" s="440"/>
      <c r="D892" s="424" t="s">
        <v>5946</v>
      </c>
      <c r="E892" s="424" t="s">
        <v>6056</v>
      </c>
      <c r="F892" s="424">
        <v>4095</v>
      </c>
      <c r="G892" s="424" t="s">
        <v>9468</v>
      </c>
      <c r="H892" s="440"/>
      <c r="I892" s="429" t="s">
        <v>21624</v>
      </c>
      <c r="J892" s="430">
        <v>41334</v>
      </c>
      <c r="K892" s="424"/>
      <c r="L892" s="431">
        <v>698587618</v>
      </c>
      <c r="M892" s="432" t="s">
        <v>20880</v>
      </c>
      <c r="N892" s="430">
        <v>41365</v>
      </c>
      <c r="O892" s="440"/>
      <c r="P892" s="440"/>
      <c r="Q892" s="430">
        <v>41414</v>
      </c>
      <c r="R892" s="433" t="s">
        <v>20880</v>
      </c>
    </row>
    <row r="893" spans="1:18">
      <c r="A893" s="422">
        <v>4379</v>
      </c>
      <c r="B893" s="440"/>
      <c r="C893" s="440"/>
      <c r="D893" s="424" t="s">
        <v>6872</v>
      </c>
      <c r="E893" s="424" t="s">
        <v>21672</v>
      </c>
      <c r="F893" s="424">
        <v>4379</v>
      </c>
      <c r="G893" s="424" t="s">
        <v>8936</v>
      </c>
      <c r="H893" s="440"/>
      <c r="I893" s="429" t="s">
        <v>21624</v>
      </c>
      <c r="J893" s="430">
        <v>41334</v>
      </c>
      <c r="K893" s="424"/>
      <c r="L893" s="431">
        <v>698691997</v>
      </c>
      <c r="M893" s="432" t="s">
        <v>20880</v>
      </c>
      <c r="N893" s="430">
        <v>41365</v>
      </c>
      <c r="O893" s="440"/>
      <c r="P893" s="440"/>
      <c r="Q893" s="430">
        <v>41414</v>
      </c>
      <c r="R893" s="433" t="s">
        <v>20880</v>
      </c>
    </row>
    <row r="894" spans="1:18">
      <c r="A894" s="422">
        <v>3016</v>
      </c>
      <c r="B894" s="440"/>
      <c r="C894" s="440"/>
      <c r="D894" s="424" t="s">
        <v>813</v>
      </c>
      <c r="E894" s="424" t="s">
        <v>21673</v>
      </c>
      <c r="F894" s="424">
        <v>812</v>
      </c>
      <c r="G894" s="424" t="s">
        <v>8959</v>
      </c>
      <c r="H894" s="440"/>
      <c r="I894" s="429" t="s">
        <v>21624</v>
      </c>
      <c r="J894" s="430">
        <v>41334</v>
      </c>
      <c r="K894" s="424"/>
      <c r="L894" s="431">
        <v>698587634</v>
      </c>
      <c r="M894" s="432" t="s">
        <v>20880</v>
      </c>
      <c r="N894" s="430">
        <v>41365</v>
      </c>
      <c r="O894" s="440"/>
      <c r="P894" s="440"/>
      <c r="Q894" s="430">
        <v>41414</v>
      </c>
      <c r="R894" s="433" t="s">
        <v>20880</v>
      </c>
    </row>
    <row r="895" spans="1:18">
      <c r="A895" s="422">
        <v>3753</v>
      </c>
      <c r="B895" s="440"/>
      <c r="C895" s="440"/>
      <c r="D895" s="424" t="s">
        <v>3461</v>
      </c>
      <c r="E895" s="424" t="s">
        <v>21674</v>
      </c>
      <c r="F895" s="424">
        <v>3753</v>
      </c>
      <c r="G895" s="424" t="s">
        <v>10440</v>
      </c>
      <c r="H895" s="440"/>
      <c r="I895" s="429" t="s">
        <v>21624</v>
      </c>
      <c r="J895" s="430">
        <v>41334</v>
      </c>
      <c r="K895" s="424"/>
      <c r="L895" s="431">
        <v>698587642</v>
      </c>
      <c r="M895" s="432" t="s">
        <v>20880</v>
      </c>
      <c r="N895" s="430">
        <v>41365</v>
      </c>
      <c r="O895" s="440"/>
      <c r="P895" s="440"/>
      <c r="Q895" s="430">
        <v>41414</v>
      </c>
      <c r="R895" s="433" t="s">
        <v>20880</v>
      </c>
    </row>
    <row r="896" spans="1:18">
      <c r="A896" s="422">
        <v>4100</v>
      </c>
      <c r="B896" s="440"/>
      <c r="C896" s="440"/>
      <c r="D896" s="424" t="s">
        <v>5920</v>
      </c>
      <c r="E896" s="424" t="s">
        <v>21675</v>
      </c>
      <c r="F896" s="424">
        <v>4100</v>
      </c>
      <c r="G896" s="424" t="s">
        <v>9295</v>
      </c>
      <c r="H896" s="440"/>
      <c r="I896" s="429" t="s">
        <v>21624</v>
      </c>
      <c r="J896" s="430">
        <v>41334</v>
      </c>
      <c r="K896" s="424"/>
      <c r="L896" s="431">
        <v>698587669</v>
      </c>
      <c r="M896" s="432" t="s">
        <v>20880</v>
      </c>
      <c r="N896" s="430">
        <v>41365</v>
      </c>
      <c r="O896" s="440"/>
      <c r="P896" s="440"/>
      <c r="Q896" s="430">
        <v>41414</v>
      </c>
      <c r="R896" s="433" t="s">
        <v>20880</v>
      </c>
    </row>
    <row r="897" spans="1:18">
      <c r="A897" s="422">
        <v>4101</v>
      </c>
      <c r="B897" s="440"/>
      <c r="C897" s="440"/>
      <c r="D897" s="424" t="s">
        <v>5920</v>
      </c>
      <c r="E897" s="424" t="s">
        <v>21676</v>
      </c>
      <c r="F897" s="424">
        <v>4101</v>
      </c>
      <c r="G897" s="424" t="s">
        <v>8981</v>
      </c>
      <c r="H897" s="440"/>
      <c r="I897" s="429" t="s">
        <v>21624</v>
      </c>
      <c r="J897" s="430">
        <v>41334</v>
      </c>
      <c r="K897" s="424"/>
      <c r="L897" s="431">
        <v>698587677</v>
      </c>
      <c r="M897" s="432" t="s">
        <v>20880</v>
      </c>
      <c r="N897" s="430">
        <v>41365</v>
      </c>
      <c r="O897" s="440"/>
      <c r="P897" s="440"/>
      <c r="Q897" s="430">
        <v>41414</v>
      </c>
      <c r="R897" s="433" t="s">
        <v>20880</v>
      </c>
    </row>
    <row r="898" spans="1:18">
      <c r="A898" s="422">
        <v>4098</v>
      </c>
      <c r="B898" s="440"/>
      <c r="C898" s="440"/>
      <c r="D898" s="424" t="s">
        <v>5920</v>
      </c>
      <c r="E898" s="424" t="s">
        <v>21677</v>
      </c>
      <c r="F898" s="424">
        <v>4098</v>
      </c>
      <c r="G898" s="424" t="s">
        <v>9303</v>
      </c>
      <c r="H898" s="440"/>
      <c r="I898" s="429" t="s">
        <v>21624</v>
      </c>
      <c r="J898" s="430">
        <v>41334</v>
      </c>
      <c r="K898" s="424"/>
      <c r="L898" s="431">
        <v>698587693</v>
      </c>
      <c r="M898" s="432" t="s">
        <v>20880</v>
      </c>
      <c r="N898" s="430">
        <v>41365</v>
      </c>
      <c r="O898" s="440"/>
      <c r="P898" s="440"/>
      <c r="Q898" s="430">
        <v>41414</v>
      </c>
      <c r="R898" s="433" t="s">
        <v>20880</v>
      </c>
    </row>
    <row r="899" spans="1:18">
      <c r="A899" s="422">
        <v>4097</v>
      </c>
      <c r="B899" s="440"/>
      <c r="C899" s="440"/>
      <c r="D899" s="424" t="s">
        <v>5920</v>
      </c>
      <c r="E899" s="424" t="s">
        <v>6054</v>
      </c>
      <c r="F899" s="424">
        <v>4097</v>
      </c>
      <c r="G899" s="424" t="s">
        <v>8984</v>
      </c>
      <c r="H899" s="440"/>
      <c r="I899" s="429" t="s">
        <v>21624</v>
      </c>
      <c r="J899" s="430">
        <v>41334</v>
      </c>
      <c r="K899" s="424"/>
      <c r="L899" s="431">
        <v>698587715</v>
      </c>
      <c r="M899" s="432" t="s">
        <v>20880</v>
      </c>
      <c r="N899" s="430">
        <v>41365</v>
      </c>
      <c r="O899" s="440"/>
      <c r="P899" s="440"/>
      <c r="Q899" s="430">
        <v>41414</v>
      </c>
      <c r="R899" s="433" t="s">
        <v>20880</v>
      </c>
    </row>
    <row r="900" spans="1:18">
      <c r="A900" s="422">
        <v>4092</v>
      </c>
      <c r="B900" s="440"/>
      <c r="C900" s="440"/>
      <c r="D900" s="424" t="s">
        <v>1066</v>
      </c>
      <c r="E900" s="424" t="s">
        <v>21678</v>
      </c>
      <c r="F900" s="424">
        <v>4092</v>
      </c>
      <c r="G900" s="424" t="s">
        <v>6542</v>
      </c>
      <c r="H900" s="440"/>
      <c r="I900" s="429" t="s">
        <v>21624</v>
      </c>
      <c r="J900" s="430">
        <v>41334</v>
      </c>
      <c r="K900" s="424"/>
      <c r="L900" s="431">
        <v>698587723</v>
      </c>
      <c r="M900" s="432" t="s">
        <v>20880</v>
      </c>
      <c r="N900" s="430">
        <v>41365</v>
      </c>
      <c r="O900" s="440"/>
      <c r="P900" s="440"/>
      <c r="Q900" s="430">
        <v>41414</v>
      </c>
      <c r="R900" s="433" t="s">
        <v>20880</v>
      </c>
    </row>
    <row r="901" spans="1:18">
      <c r="A901" s="422">
        <v>3527</v>
      </c>
      <c r="B901" s="440"/>
      <c r="C901" s="440"/>
      <c r="D901" s="424" t="s">
        <v>3000</v>
      </c>
      <c r="E901" s="424" t="s">
        <v>3002</v>
      </c>
      <c r="F901" s="424">
        <v>3527</v>
      </c>
      <c r="G901" s="424" t="s">
        <v>9210</v>
      </c>
      <c r="H901" s="440"/>
      <c r="I901" s="429" t="s">
        <v>21624</v>
      </c>
      <c r="J901" s="430">
        <v>41334</v>
      </c>
      <c r="K901" s="424"/>
      <c r="L901" s="431">
        <v>698587731</v>
      </c>
      <c r="M901" s="432" t="s">
        <v>20880</v>
      </c>
      <c r="N901" s="430">
        <v>41365</v>
      </c>
      <c r="O901" s="440"/>
      <c r="P901" s="440"/>
      <c r="Q901" s="430">
        <v>41414</v>
      </c>
      <c r="R901" s="433" t="s">
        <v>20880</v>
      </c>
    </row>
    <row r="902" spans="1:18">
      <c r="A902" s="422">
        <v>3870</v>
      </c>
      <c r="B902" s="440"/>
      <c r="C902" s="440"/>
      <c r="D902" s="424" t="s">
        <v>2396</v>
      </c>
      <c r="E902" s="424" t="s">
        <v>4811</v>
      </c>
      <c r="F902" s="424">
        <v>3870</v>
      </c>
      <c r="G902" s="424" t="s">
        <v>9276</v>
      </c>
      <c r="H902" s="440"/>
      <c r="I902" s="429" t="s">
        <v>21624</v>
      </c>
      <c r="J902" s="430">
        <v>41334</v>
      </c>
      <c r="K902" s="424"/>
      <c r="L902" s="431">
        <v>698591798</v>
      </c>
      <c r="M902" s="432" t="s">
        <v>20880</v>
      </c>
      <c r="N902" s="430">
        <v>41365</v>
      </c>
      <c r="O902" s="440"/>
      <c r="P902" s="440"/>
      <c r="Q902" s="430">
        <v>41414</v>
      </c>
      <c r="R902" s="433" t="s">
        <v>20880</v>
      </c>
    </row>
    <row r="903" spans="1:18">
      <c r="A903" s="422">
        <v>3871</v>
      </c>
      <c r="B903" s="440"/>
      <c r="C903" s="440"/>
      <c r="D903" s="424" t="s">
        <v>2396</v>
      </c>
      <c r="E903" s="424" t="s">
        <v>21679</v>
      </c>
      <c r="F903" s="424">
        <v>3871</v>
      </c>
      <c r="G903" s="424" t="s">
        <v>9278</v>
      </c>
      <c r="H903" s="440"/>
      <c r="I903" s="429" t="s">
        <v>21624</v>
      </c>
      <c r="J903" s="430">
        <v>41334</v>
      </c>
      <c r="K903" s="424"/>
      <c r="L903" s="431">
        <v>698693779</v>
      </c>
      <c r="M903" s="432" t="s">
        <v>20880</v>
      </c>
      <c r="N903" s="430">
        <v>41365</v>
      </c>
      <c r="O903" s="440"/>
      <c r="P903" s="440"/>
      <c r="Q903" s="430">
        <v>41414</v>
      </c>
      <c r="R903" s="433" t="s">
        <v>20880</v>
      </c>
    </row>
    <row r="904" spans="1:18">
      <c r="A904" s="422">
        <v>3076</v>
      </c>
      <c r="B904" s="440"/>
      <c r="C904" s="440"/>
      <c r="D904" s="424" t="s">
        <v>967</v>
      </c>
      <c r="E904" s="424" t="s">
        <v>21680</v>
      </c>
      <c r="F904" s="424">
        <v>868</v>
      </c>
      <c r="G904" s="424" t="s">
        <v>9464</v>
      </c>
      <c r="H904" s="440"/>
      <c r="I904" s="429" t="s">
        <v>21624</v>
      </c>
      <c r="J904" s="430">
        <v>41334</v>
      </c>
      <c r="K904" s="424"/>
      <c r="L904" s="431">
        <v>698587758</v>
      </c>
      <c r="M904" s="432" t="s">
        <v>20880</v>
      </c>
      <c r="N904" s="430">
        <v>41365</v>
      </c>
      <c r="O904" s="440"/>
      <c r="P904" s="440"/>
      <c r="Q904" s="430">
        <v>41414</v>
      </c>
      <c r="R904" s="433" t="s">
        <v>20880</v>
      </c>
    </row>
    <row r="905" spans="1:18">
      <c r="A905" s="422">
        <v>3993</v>
      </c>
      <c r="B905" s="440"/>
      <c r="C905" s="440"/>
      <c r="D905" s="424" t="s">
        <v>1661</v>
      </c>
      <c r="E905" s="424" t="s">
        <v>21681</v>
      </c>
      <c r="F905" s="424">
        <v>3993</v>
      </c>
      <c r="G905" s="424" t="s">
        <v>9285</v>
      </c>
      <c r="H905" s="440"/>
      <c r="I905" s="429" t="s">
        <v>21624</v>
      </c>
      <c r="J905" s="430">
        <v>41334</v>
      </c>
      <c r="K905" s="424"/>
      <c r="L905" s="431">
        <v>698587766</v>
      </c>
      <c r="M905" s="432" t="s">
        <v>20880</v>
      </c>
      <c r="N905" s="430">
        <v>41365</v>
      </c>
      <c r="O905" s="440"/>
      <c r="P905" s="440"/>
      <c r="Q905" s="430">
        <v>41414</v>
      </c>
      <c r="R905" s="433" t="s">
        <v>20880</v>
      </c>
    </row>
    <row r="906" spans="1:18">
      <c r="A906" s="422">
        <v>3997</v>
      </c>
      <c r="B906" s="440"/>
      <c r="C906" s="440"/>
      <c r="D906" s="424" t="s">
        <v>1661</v>
      </c>
      <c r="E906" s="424" t="s">
        <v>21682</v>
      </c>
      <c r="F906" s="424">
        <v>3997</v>
      </c>
      <c r="G906" s="424" t="s">
        <v>8873</v>
      </c>
      <c r="H906" s="440"/>
      <c r="I906" s="429" t="s">
        <v>21624</v>
      </c>
      <c r="J906" s="430">
        <v>41334</v>
      </c>
      <c r="K906" s="424"/>
      <c r="L906" s="431">
        <v>698626249</v>
      </c>
      <c r="M906" s="432" t="s">
        <v>20880</v>
      </c>
      <c r="N906" s="430">
        <v>41365</v>
      </c>
      <c r="O906" s="440"/>
      <c r="P906" s="440"/>
      <c r="Q906" s="430">
        <v>41414</v>
      </c>
      <c r="R906" s="433" t="s">
        <v>20880</v>
      </c>
    </row>
    <row r="907" spans="1:18">
      <c r="A907" s="422">
        <v>4019</v>
      </c>
      <c r="B907" s="440"/>
      <c r="C907" s="440"/>
      <c r="D907" s="424" t="s">
        <v>1661</v>
      </c>
      <c r="E907" s="424" t="s">
        <v>21683</v>
      </c>
      <c r="F907" s="424">
        <v>4019</v>
      </c>
      <c r="G907" s="424" t="s">
        <v>9288</v>
      </c>
      <c r="H907" s="440"/>
      <c r="I907" s="429" t="s">
        <v>21624</v>
      </c>
      <c r="J907" s="430">
        <v>41334</v>
      </c>
      <c r="K907" s="424"/>
      <c r="L907" s="431">
        <v>698587782</v>
      </c>
      <c r="M907" s="432" t="s">
        <v>20880</v>
      </c>
      <c r="N907" s="430">
        <v>41365</v>
      </c>
      <c r="O907" s="440"/>
      <c r="P907" s="440"/>
      <c r="Q907" s="430">
        <v>41414</v>
      </c>
      <c r="R907" s="433" t="s">
        <v>20880</v>
      </c>
    </row>
    <row r="908" spans="1:18">
      <c r="A908" s="422">
        <v>3119</v>
      </c>
      <c r="B908" s="440"/>
      <c r="C908" s="440"/>
      <c r="D908" s="424" t="s">
        <v>1074</v>
      </c>
      <c r="E908" s="424" t="s">
        <v>21684</v>
      </c>
      <c r="F908" s="424">
        <v>904</v>
      </c>
      <c r="G908" s="424" t="s">
        <v>5139</v>
      </c>
      <c r="H908" s="440"/>
      <c r="I908" s="429" t="s">
        <v>21624</v>
      </c>
      <c r="J908" s="430">
        <v>41334</v>
      </c>
      <c r="K908" s="424"/>
      <c r="L908" s="431">
        <v>698692020</v>
      </c>
      <c r="M908" s="432" t="s">
        <v>20880</v>
      </c>
      <c r="N908" s="430">
        <v>41365</v>
      </c>
      <c r="O908" s="440"/>
      <c r="P908" s="440"/>
      <c r="Q908" s="430">
        <v>41414</v>
      </c>
      <c r="R908" s="433" t="s">
        <v>20880</v>
      </c>
    </row>
    <row r="909" spans="1:18">
      <c r="A909" s="422">
        <v>3506</v>
      </c>
      <c r="B909" s="440"/>
      <c r="C909" s="440"/>
      <c r="D909" s="424" t="s">
        <v>2828</v>
      </c>
      <c r="E909" s="424" t="s">
        <v>21685</v>
      </c>
      <c r="F909" s="424">
        <v>3506</v>
      </c>
      <c r="G909" s="424" t="s">
        <v>9131</v>
      </c>
      <c r="H909" s="440"/>
      <c r="I909" s="429" t="s">
        <v>21624</v>
      </c>
      <c r="J909" s="430">
        <v>41334</v>
      </c>
      <c r="K909" s="424"/>
      <c r="L909" s="431">
        <v>698587790</v>
      </c>
      <c r="M909" s="432" t="s">
        <v>20880</v>
      </c>
      <c r="N909" s="430">
        <v>41365</v>
      </c>
      <c r="O909" s="440"/>
      <c r="P909" s="440"/>
      <c r="Q909" s="430">
        <v>41414</v>
      </c>
      <c r="R909" s="433" t="s">
        <v>20880</v>
      </c>
    </row>
    <row r="910" spans="1:18">
      <c r="A910" s="422">
        <v>3510</v>
      </c>
      <c r="B910" s="440"/>
      <c r="C910" s="440"/>
      <c r="D910" s="424" t="s">
        <v>2828</v>
      </c>
      <c r="E910" s="424" t="s">
        <v>21686</v>
      </c>
      <c r="F910" s="424">
        <v>3510</v>
      </c>
      <c r="G910" s="424" t="s">
        <v>8922</v>
      </c>
      <c r="H910" s="440"/>
      <c r="I910" s="429" t="s">
        <v>21624</v>
      </c>
      <c r="J910" s="430">
        <v>41334</v>
      </c>
      <c r="K910" s="424"/>
      <c r="L910" s="431">
        <v>698587812</v>
      </c>
      <c r="M910" s="432" t="s">
        <v>20880</v>
      </c>
      <c r="N910" s="430">
        <v>41365</v>
      </c>
      <c r="O910" s="440"/>
      <c r="P910" s="440"/>
      <c r="Q910" s="430">
        <v>41414</v>
      </c>
      <c r="R910" s="433" t="s">
        <v>20880</v>
      </c>
    </row>
    <row r="911" spans="1:18">
      <c r="A911" s="422">
        <v>3523</v>
      </c>
      <c r="B911" s="440"/>
      <c r="C911" s="440"/>
      <c r="D911" s="424" t="s">
        <v>2828</v>
      </c>
      <c r="E911" s="424" t="s">
        <v>2992</v>
      </c>
      <c r="F911" s="424">
        <v>3523</v>
      </c>
      <c r="G911" s="424" t="s">
        <v>8964</v>
      </c>
      <c r="H911" s="440"/>
      <c r="I911" s="429" t="s">
        <v>21624</v>
      </c>
      <c r="J911" s="430">
        <v>41334</v>
      </c>
      <c r="K911" s="424"/>
      <c r="L911" s="431">
        <v>698692039</v>
      </c>
      <c r="M911" s="432" t="s">
        <v>20880</v>
      </c>
      <c r="N911" s="430">
        <v>41365</v>
      </c>
      <c r="O911" s="440"/>
      <c r="P911" s="440"/>
      <c r="Q911" s="430">
        <v>41414</v>
      </c>
      <c r="R911" s="433" t="s">
        <v>20880</v>
      </c>
    </row>
    <row r="912" spans="1:18">
      <c r="A912" s="422">
        <v>3524</v>
      </c>
      <c r="B912" s="440"/>
      <c r="C912" s="440"/>
      <c r="D912" s="424" t="s">
        <v>2828</v>
      </c>
      <c r="E912" s="424" t="s">
        <v>21687</v>
      </c>
      <c r="F912" s="424">
        <v>3524</v>
      </c>
      <c r="G912" s="424" t="s">
        <v>8966</v>
      </c>
      <c r="H912" s="440"/>
      <c r="I912" s="429" t="s">
        <v>21624</v>
      </c>
      <c r="J912" s="430">
        <v>41334</v>
      </c>
      <c r="K912" s="424"/>
      <c r="L912" s="431">
        <v>698587839</v>
      </c>
      <c r="M912" s="432" t="s">
        <v>20880</v>
      </c>
      <c r="N912" s="430">
        <v>41365</v>
      </c>
      <c r="O912" s="440"/>
      <c r="P912" s="440"/>
      <c r="Q912" s="430">
        <v>41414</v>
      </c>
      <c r="R912" s="433" t="s">
        <v>20880</v>
      </c>
    </row>
    <row r="913" spans="1:18">
      <c r="A913" s="422">
        <v>3526</v>
      </c>
      <c r="B913" s="440"/>
      <c r="C913" s="440"/>
      <c r="D913" s="424" t="s">
        <v>2828</v>
      </c>
      <c r="E913" s="424" t="s">
        <v>21688</v>
      </c>
      <c r="F913" s="424">
        <v>3526</v>
      </c>
      <c r="G913" s="424" t="s">
        <v>8927</v>
      </c>
      <c r="H913" s="440"/>
      <c r="I913" s="429" t="s">
        <v>21624</v>
      </c>
      <c r="J913" s="430">
        <v>41334</v>
      </c>
      <c r="K913" s="424"/>
      <c r="L913" s="431">
        <v>698587855</v>
      </c>
      <c r="M913" s="432" t="s">
        <v>20880</v>
      </c>
      <c r="N913" s="430">
        <v>41365</v>
      </c>
      <c r="O913" s="440"/>
      <c r="P913" s="440"/>
      <c r="Q913" s="430">
        <v>41414</v>
      </c>
      <c r="R913" s="433" t="s">
        <v>20880</v>
      </c>
    </row>
    <row r="914" spans="1:18">
      <c r="A914" s="422">
        <v>5537</v>
      </c>
      <c r="B914" s="440"/>
      <c r="C914" s="440"/>
      <c r="D914" s="424" t="s">
        <v>9050</v>
      </c>
      <c r="E914" s="424" t="s">
        <v>21689</v>
      </c>
      <c r="F914" s="424">
        <v>5537</v>
      </c>
      <c r="G914" s="424" t="s">
        <v>9362</v>
      </c>
      <c r="H914" s="440"/>
      <c r="I914" s="429" t="s">
        <v>21624</v>
      </c>
      <c r="J914" s="430">
        <v>41334</v>
      </c>
      <c r="K914" s="424"/>
      <c r="L914" s="431">
        <v>698587863</v>
      </c>
      <c r="M914" s="432" t="s">
        <v>20880</v>
      </c>
      <c r="N914" s="430">
        <v>41365</v>
      </c>
      <c r="O914" s="440"/>
      <c r="P914" s="440"/>
      <c r="Q914" s="430">
        <v>41414</v>
      </c>
      <c r="R914" s="433" t="s">
        <v>20880</v>
      </c>
    </row>
    <row r="915" spans="1:18">
      <c r="A915" s="422">
        <v>4243</v>
      </c>
      <c r="B915" s="440"/>
      <c r="C915" s="440"/>
      <c r="D915" s="424" t="s">
        <v>213</v>
      </c>
      <c r="E915" s="424" t="s">
        <v>21690</v>
      </c>
      <c r="F915" s="424">
        <v>4243</v>
      </c>
      <c r="G915" s="424" t="s">
        <v>8988</v>
      </c>
      <c r="H915" s="440"/>
      <c r="I915" s="429" t="s">
        <v>21624</v>
      </c>
      <c r="J915" s="430">
        <v>41334</v>
      </c>
      <c r="K915" s="424"/>
      <c r="L915" s="431">
        <v>698587871</v>
      </c>
      <c r="M915" s="432" t="s">
        <v>20880</v>
      </c>
      <c r="N915" s="430">
        <v>41365</v>
      </c>
      <c r="O915" s="440"/>
      <c r="P915" s="440"/>
      <c r="Q915" s="430">
        <v>41414</v>
      </c>
      <c r="R915" s="433" t="s">
        <v>20880</v>
      </c>
    </row>
    <row r="916" spans="1:18">
      <c r="A916" s="422">
        <v>5554</v>
      </c>
      <c r="B916" s="440"/>
      <c r="C916" s="440"/>
      <c r="D916" s="424" t="s">
        <v>3438</v>
      </c>
      <c r="E916" s="424" t="s">
        <v>21691</v>
      </c>
      <c r="F916" s="424">
        <v>5554</v>
      </c>
      <c r="G916" s="424" t="s">
        <v>9245</v>
      </c>
      <c r="H916" s="440"/>
      <c r="I916" s="429" t="s">
        <v>21624</v>
      </c>
      <c r="J916" s="430">
        <v>41334</v>
      </c>
      <c r="K916" s="424"/>
      <c r="L916" s="431">
        <v>698587898</v>
      </c>
      <c r="M916" s="432" t="s">
        <v>20880</v>
      </c>
      <c r="N916" s="430">
        <v>41365</v>
      </c>
      <c r="O916" s="440"/>
      <c r="P916" s="440"/>
      <c r="Q916" s="430">
        <v>41414</v>
      </c>
      <c r="R916" s="433" t="s">
        <v>20880</v>
      </c>
    </row>
    <row r="917" spans="1:18">
      <c r="A917" s="422">
        <v>5531</v>
      </c>
      <c r="B917" s="440"/>
      <c r="C917" s="440"/>
      <c r="D917" s="424" t="s">
        <v>165</v>
      </c>
      <c r="E917" s="424" t="s">
        <v>21692</v>
      </c>
      <c r="F917" s="424">
        <v>5531</v>
      </c>
      <c r="G917" s="424" t="s">
        <v>9237</v>
      </c>
      <c r="H917" s="440"/>
      <c r="I917" s="429" t="s">
        <v>21624</v>
      </c>
      <c r="J917" s="430">
        <v>41334</v>
      </c>
      <c r="K917" s="424"/>
      <c r="L917" s="431">
        <v>698587901</v>
      </c>
      <c r="M917" s="432" t="s">
        <v>20880</v>
      </c>
      <c r="N917" s="430">
        <v>41365</v>
      </c>
      <c r="O917" s="440"/>
      <c r="P917" s="440"/>
      <c r="Q917" s="430">
        <v>41414</v>
      </c>
      <c r="R917" s="433" t="s">
        <v>20880</v>
      </c>
    </row>
    <row r="918" spans="1:18">
      <c r="A918" s="422">
        <v>4596</v>
      </c>
      <c r="B918" s="440"/>
      <c r="C918" s="440"/>
      <c r="D918" s="424" t="s">
        <v>8337</v>
      </c>
      <c r="E918" s="424" t="s">
        <v>21693</v>
      </c>
      <c r="F918" s="424">
        <v>4596</v>
      </c>
      <c r="G918" s="424" t="s">
        <v>9344</v>
      </c>
      <c r="H918" s="440"/>
      <c r="I918" s="429" t="s">
        <v>21624</v>
      </c>
      <c r="J918" s="430">
        <v>41334</v>
      </c>
      <c r="K918" s="424"/>
      <c r="L918" s="431">
        <v>698587910</v>
      </c>
      <c r="M918" s="432" t="s">
        <v>20880</v>
      </c>
      <c r="N918" s="430">
        <v>41365</v>
      </c>
      <c r="O918" s="440"/>
      <c r="P918" s="440"/>
      <c r="Q918" s="430">
        <v>41414</v>
      </c>
      <c r="R918" s="433" t="s">
        <v>20880</v>
      </c>
    </row>
    <row r="919" spans="1:18">
      <c r="A919" s="422">
        <v>3348</v>
      </c>
      <c r="B919" s="440"/>
      <c r="C919" s="440"/>
      <c r="D919" s="424" t="s">
        <v>2533</v>
      </c>
      <c r="E919" s="424" t="s">
        <v>21694</v>
      </c>
      <c r="F919" s="424">
        <v>3348</v>
      </c>
      <c r="G919" s="424" t="s">
        <v>8961</v>
      </c>
      <c r="H919" s="440"/>
      <c r="I919" s="429" t="s">
        <v>21624</v>
      </c>
      <c r="J919" s="430">
        <v>41334</v>
      </c>
      <c r="K919" s="424"/>
      <c r="L919" s="431">
        <v>698587928</v>
      </c>
      <c r="M919" s="432" t="s">
        <v>20880</v>
      </c>
      <c r="N919" s="430">
        <v>41365</v>
      </c>
      <c r="O919" s="440"/>
      <c r="P919" s="440"/>
      <c r="Q919" s="430">
        <v>41414</v>
      </c>
      <c r="R919" s="433" t="s">
        <v>20880</v>
      </c>
    </row>
    <row r="920" spans="1:18">
      <c r="A920" s="422">
        <v>3668</v>
      </c>
      <c r="B920" s="440"/>
      <c r="C920" s="440"/>
      <c r="D920" s="424" t="s">
        <v>2533</v>
      </c>
      <c r="E920" s="424" t="s">
        <v>21695</v>
      </c>
      <c r="F920" s="424">
        <v>3668</v>
      </c>
      <c r="G920" s="424" t="s">
        <v>8968</v>
      </c>
      <c r="H920" s="440"/>
      <c r="I920" s="429" t="s">
        <v>21624</v>
      </c>
      <c r="J920" s="430">
        <v>41334</v>
      </c>
      <c r="K920" s="424"/>
      <c r="L920" s="431">
        <v>698587936</v>
      </c>
      <c r="M920" s="432" t="s">
        <v>20880</v>
      </c>
      <c r="N920" s="430">
        <v>41365</v>
      </c>
      <c r="O920" s="440"/>
      <c r="P920" s="440"/>
      <c r="Q920" s="430">
        <v>41414</v>
      </c>
      <c r="R920" s="433" t="s">
        <v>20880</v>
      </c>
    </row>
    <row r="921" spans="1:18">
      <c r="A921" s="422">
        <v>4579</v>
      </c>
      <c r="B921" s="440"/>
      <c r="C921" s="440"/>
      <c r="D921" s="424" t="s">
        <v>126</v>
      </c>
      <c r="E921" s="424" t="s">
        <v>21696</v>
      </c>
      <c r="F921" s="424">
        <v>4579</v>
      </c>
      <c r="G921" s="424" t="s">
        <v>11666</v>
      </c>
      <c r="H921" s="440"/>
      <c r="I921" s="429" t="s">
        <v>21624</v>
      </c>
      <c r="J921" s="430">
        <v>41334</v>
      </c>
      <c r="K921" s="424"/>
      <c r="L921" s="431">
        <v>698692055</v>
      </c>
      <c r="M921" s="432" t="s">
        <v>20880</v>
      </c>
      <c r="N921" s="430">
        <v>41365</v>
      </c>
      <c r="O921" s="440"/>
      <c r="P921" s="440"/>
      <c r="Q921" s="430">
        <v>41414</v>
      </c>
      <c r="R921" s="433" t="s">
        <v>20880</v>
      </c>
    </row>
    <row r="922" spans="1:18">
      <c r="A922" s="422">
        <v>4578</v>
      </c>
      <c r="B922" s="440"/>
      <c r="C922" s="440"/>
      <c r="D922" s="424" t="s">
        <v>126</v>
      </c>
      <c r="E922" s="424" t="s">
        <v>21697</v>
      </c>
      <c r="F922" s="424">
        <v>4578</v>
      </c>
      <c r="G922" s="424" t="s">
        <v>11670</v>
      </c>
      <c r="H922" s="440"/>
      <c r="I922" s="429" t="s">
        <v>21624</v>
      </c>
      <c r="J922" s="430">
        <v>41334</v>
      </c>
      <c r="K922" s="424"/>
      <c r="L922" s="431">
        <v>698692063</v>
      </c>
      <c r="M922" s="432" t="s">
        <v>20880</v>
      </c>
      <c r="N922" s="430">
        <v>41365</v>
      </c>
      <c r="O922" s="440"/>
      <c r="P922" s="440"/>
      <c r="Q922" s="430">
        <v>41414</v>
      </c>
      <c r="R922" s="433" t="s">
        <v>20880</v>
      </c>
    </row>
    <row r="923" spans="1:18">
      <c r="A923" s="422">
        <v>4247</v>
      </c>
      <c r="B923" s="440"/>
      <c r="C923" s="440"/>
      <c r="D923" s="424" t="s">
        <v>6549</v>
      </c>
      <c r="E923" s="424" t="s">
        <v>21698</v>
      </c>
      <c r="F923" s="424">
        <v>4247</v>
      </c>
      <c r="G923" s="424" t="s">
        <v>21699</v>
      </c>
      <c r="H923" s="440"/>
      <c r="I923" s="429" t="s">
        <v>21624</v>
      </c>
      <c r="J923" s="430">
        <v>41334</v>
      </c>
      <c r="K923" s="424"/>
      <c r="L923" s="431">
        <v>698587952</v>
      </c>
      <c r="M923" s="432" t="s">
        <v>20880</v>
      </c>
      <c r="N923" s="430">
        <v>41365</v>
      </c>
      <c r="O923" s="440"/>
      <c r="P923" s="440"/>
      <c r="Q923" s="430">
        <v>41414</v>
      </c>
      <c r="R923" s="433" t="s">
        <v>20880</v>
      </c>
    </row>
    <row r="924" spans="1:18">
      <c r="A924" s="422">
        <v>4254</v>
      </c>
      <c r="B924" s="440"/>
      <c r="C924" s="440"/>
      <c r="D924" s="424" t="s">
        <v>6704</v>
      </c>
      <c r="E924" s="424" t="s">
        <v>21700</v>
      </c>
      <c r="F924" s="424">
        <v>4254</v>
      </c>
      <c r="G924" s="424" t="s">
        <v>9138</v>
      </c>
      <c r="H924" s="440"/>
      <c r="I924" s="429" t="s">
        <v>21624</v>
      </c>
      <c r="J924" s="430">
        <v>41334</v>
      </c>
      <c r="K924" s="424"/>
      <c r="L924" s="431">
        <v>698587960</v>
      </c>
      <c r="M924" s="432" t="s">
        <v>20880</v>
      </c>
      <c r="N924" s="430">
        <v>41365</v>
      </c>
      <c r="O924" s="440"/>
      <c r="P924" s="440"/>
      <c r="Q924" s="430">
        <v>41414</v>
      </c>
      <c r="R924" s="433" t="s">
        <v>20880</v>
      </c>
    </row>
    <row r="925" spans="1:18">
      <c r="A925" s="422">
        <v>4599</v>
      </c>
      <c r="B925" s="440"/>
      <c r="C925" s="440"/>
      <c r="D925" s="424" t="s">
        <v>6704</v>
      </c>
      <c r="E925" s="424" t="s">
        <v>21701</v>
      </c>
      <c r="F925" s="424">
        <v>4599</v>
      </c>
      <c r="G925" s="424" t="s">
        <v>9144</v>
      </c>
      <c r="H925" s="440"/>
      <c r="I925" s="429" t="s">
        <v>21624</v>
      </c>
      <c r="J925" s="430">
        <v>41334</v>
      </c>
      <c r="K925" s="424"/>
      <c r="L925" s="431">
        <v>698587979</v>
      </c>
      <c r="M925" s="432" t="s">
        <v>20880</v>
      </c>
      <c r="N925" s="430">
        <v>41365</v>
      </c>
      <c r="O925" s="440"/>
      <c r="P925" s="440"/>
      <c r="Q925" s="430">
        <v>41414</v>
      </c>
      <c r="R925" s="433" t="s">
        <v>20880</v>
      </c>
    </row>
    <row r="926" spans="1:18">
      <c r="A926" s="422">
        <v>3726</v>
      </c>
      <c r="B926" s="440"/>
      <c r="C926" s="440"/>
      <c r="D926" s="424" t="s">
        <v>3549</v>
      </c>
      <c r="E926" s="424" t="s">
        <v>21702</v>
      </c>
      <c r="F926" s="424">
        <v>3726</v>
      </c>
      <c r="G926" s="424" t="s">
        <v>9134</v>
      </c>
      <c r="H926" s="440"/>
      <c r="I926" s="429" t="s">
        <v>21624</v>
      </c>
      <c r="J926" s="430">
        <v>41334</v>
      </c>
      <c r="K926" s="424"/>
      <c r="L926" s="431">
        <v>698699270</v>
      </c>
      <c r="M926" s="432" t="s">
        <v>20880</v>
      </c>
      <c r="N926" s="430">
        <v>41365</v>
      </c>
      <c r="O926" s="440"/>
      <c r="P926" s="440"/>
      <c r="Q926" s="430">
        <v>41414</v>
      </c>
      <c r="R926" s="433" t="s">
        <v>20880</v>
      </c>
    </row>
    <row r="927" spans="1:18">
      <c r="A927" s="422">
        <v>3727</v>
      </c>
      <c r="B927" s="440"/>
      <c r="C927" s="440"/>
      <c r="D927" s="424" t="s">
        <v>3549</v>
      </c>
      <c r="E927" s="424" t="s">
        <v>21703</v>
      </c>
      <c r="F927" s="424">
        <v>3727</v>
      </c>
      <c r="G927" s="424" t="s">
        <v>8970</v>
      </c>
      <c r="H927" s="440"/>
      <c r="I927" s="429" t="s">
        <v>21624</v>
      </c>
      <c r="J927" s="430">
        <v>41334</v>
      </c>
      <c r="K927" s="424"/>
      <c r="L927" s="431">
        <v>698699289</v>
      </c>
      <c r="M927" s="432" t="s">
        <v>20880</v>
      </c>
      <c r="N927" s="430">
        <v>41365</v>
      </c>
      <c r="O927" s="440"/>
      <c r="P927" s="440"/>
      <c r="Q927" s="430">
        <v>41414</v>
      </c>
      <c r="R927" s="433" t="s">
        <v>20880</v>
      </c>
    </row>
    <row r="928" spans="1:18">
      <c r="A928" s="422">
        <v>3723</v>
      </c>
      <c r="B928" s="440"/>
      <c r="C928" s="440"/>
      <c r="D928" s="424" t="s">
        <v>3549</v>
      </c>
      <c r="E928" s="424" t="s">
        <v>21704</v>
      </c>
      <c r="F928" s="424">
        <v>3723</v>
      </c>
      <c r="G928" s="424" t="s">
        <v>8972</v>
      </c>
      <c r="H928" s="440"/>
      <c r="I928" s="429" t="s">
        <v>21624</v>
      </c>
      <c r="J928" s="430">
        <v>41334</v>
      </c>
      <c r="K928" s="424"/>
      <c r="L928" s="431">
        <v>698692080</v>
      </c>
      <c r="M928" s="432" t="s">
        <v>20880</v>
      </c>
      <c r="N928" s="430">
        <v>41365</v>
      </c>
      <c r="O928" s="440"/>
      <c r="P928" s="440"/>
      <c r="Q928" s="430">
        <v>41414</v>
      </c>
      <c r="R928" s="433" t="s">
        <v>20880</v>
      </c>
    </row>
    <row r="929" spans="1:18">
      <c r="A929" s="422">
        <v>4613</v>
      </c>
      <c r="B929" s="440"/>
      <c r="C929" s="440"/>
      <c r="D929" s="424" t="s">
        <v>8721</v>
      </c>
      <c r="E929" s="424" t="s">
        <v>21705</v>
      </c>
      <c r="F929" s="424">
        <v>4613</v>
      </c>
      <c r="G929" s="424" t="s">
        <v>9350</v>
      </c>
      <c r="H929" s="440"/>
      <c r="I929" s="429" t="s">
        <v>21624</v>
      </c>
      <c r="J929" s="430">
        <v>41334</v>
      </c>
      <c r="K929" s="424"/>
      <c r="L929" s="431">
        <v>698587995</v>
      </c>
      <c r="M929" s="432" t="s">
        <v>20880</v>
      </c>
      <c r="N929" s="430">
        <v>41365</v>
      </c>
      <c r="O929" s="440"/>
      <c r="P929" s="440"/>
      <c r="Q929" s="430">
        <v>41414</v>
      </c>
      <c r="R929" s="433" t="s">
        <v>20880</v>
      </c>
    </row>
    <row r="930" spans="1:18">
      <c r="A930" s="422">
        <v>3967</v>
      </c>
      <c r="B930" s="440"/>
      <c r="C930" s="440"/>
      <c r="D930" s="424" t="s">
        <v>3069</v>
      </c>
      <c r="E930" s="424" t="s">
        <v>21706</v>
      </c>
      <c r="F930" s="424">
        <v>3967</v>
      </c>
      <c r="G930" s="424" t="s">
        <v>21707</v>
      </c>
      <c r="H930" s="440"/>
      <c r="I930" s="429" t="s">
        <v>21624</v>
      </c>
      <c r="J930" s="430">
        <v>41334</v>
      </c>
      <c r="K930" s="424"/>
      <c r="L930" s="431">
        <v>698624939</v>
      </c>
      <c r="M930" s="432" t="s">
        <v>20880</v>
      </c>
      <c r="N930" s="430">
        <v>41365</v>
      </c>
      <c r="O930" s="440"/>
      <c r="P930" s="440"/>
      <c r="Q930" s="430">
        <v>41414</v>
      </c>
      <c r="R930" s="433" t="s">
        <v>20880</v>
      </c>
    </row>
    <row r="931" spans="1:18">
      <c r="A931" s="422">
        <v>3884</v>
      </c>
      <c r="B931" s="440"/>
      <c r="C931" s="440"/>
      <c r="D931" s="424" t="s">
        <v>4750</v>
      </c>
      <c r="E931" s="424" t="s">
        <v>21708</v>
      </c>
      <c r="F931" s="424">
        <v>3884</v>
      </c>
      <c r="G931" s="424" t="s">
        <v>9213</v>
      </c>
      <c r="H931" s="440"/>
      <c r="I931" s="429" t="s">
        <v>21624</v>
      </c>
      <c r="J931" s="430">
        <v>41334</v>
      </c>
      <c r="K931" s="424"/>
      <c r="L931" s="431">
        <v>698588010</v>
      </c>
      <c r="M931" s="432" t="s">
        <v>20880</v>
      </c>
      <c r="N931" s="430">
        <v>41365</v>
      </c>
      <c r="O931" s="440"/>
      <c r="P931" s="440"/>
      <c r="Q931" s="430">
        <v>41414</v>
      </c>
      <c r="R931" s="433" t="s">
        <v>20880</v>
      </c>
    </row>
    <row r="932" spans="1:18">
      <c r="A932" s="422">
        <v>4125</v>
      </c>
      <c r="B932" s="440"/>
      <c r="C932" s="440"/>
      <c r="D932" s="424" t="s">
        <v>4750</v>
      </c>
      <c r="E932" s="424" t="s">
        <v>21709</v>
      </c>
      <c r="F932" s="424">
        <v>4125</v>
      </c>
      <c r="G932" s="424" t="s">
        <v>9298</v>
      </c>
      <c r="H932" s="440"/>
      <c r="I932" s="429" t="s">
        <v>21624</v>
      </c>
      <c r="J932" s="430">
        <v>41334</v>
      </c>
      <c r="K932" s="424"/>
      <c r="L932" s="431">
        <v>698588029</v>
      </c>
      <c r="M932" s="432" t="s">
        <v>20880</v>
      </c>
      <c r="N932" s="430">
        <v>41365</v>
      </c>
      <c r="O932" s="440"/>
      <c r="P932" s="440"/>
      <c r="Q932" s="430">
        <v>41414</v>
      </c>
      <c r="R932" s="433" t="s">
        <v>20880</v>
      </c>
    </row>
    <row r="933" spans="1:18">
      <c r="A933" s="422">
        <v>4119</v>
      </c>
      <c r="B933" s="440"/>
      <c r="C933" s="440"/>
      <c r="D933" s="424" t="s">
        <v>4750</v>
      </c>
      <c r="E933" s="424" t="s">
        <v>21710</v>
      </c>
      <c r="F933" s="424">
        <v>4119</v>
      </c>
      <c r="G933" s="424" t="s">
        <v>9305</v>
      </c>
      <c r="H933" s="440"/>
      <c r="I933" s="429" t="s">
        <v>21624</v>
      </c>
      <c r="J933" s="430">
        <v>41334</v>
      </c>
      <c r="K933" s="424"/>
      <c r="L933" s="431">
        <v>698588045</v>
      </c>
      <c r="M933" s="432" t="s">
        <v>20880</v>
      </c>
      <c r="N933" s="430">
        <v>41365</v>
      </c>
      <c r="O933" s="440"/>
      <c r="P933" s="440"/>
      <c r="Q933" s="430">
        <v>41414</v>
      </c>
      <c r="R933" s="433" t="s">
        <v>20880</v>
      </c>
    </row>
    <row r="934" spans="1:18">
      <c r="A934" s="422">
        <v>4118</v>
      </c>
      <c r="B934" s="440"/>
      <c r="C934" s="440"/>
      <c r="D934" s="424" t="s">
        <v>4750</v>
      </c>
      <c r="E934" s="424" t="s">
        <v>6073</v>
      </c>
      <c r="F934" s="424">
        <v>4118</v>
      </c>
      <c r="G934" s="424" t="s">
        <v>9307</v>
      </c>
      <c r="H934" s="440"/>
      <c r="I934" s="429" t="s">
        <v>21624</v>
      </c>
      <c r="J934" s="430">
        <v>41334</v>
      </c>
      <c r="K934" s="424"/>
      <c r="L934" s="431">
        <v>698588053</v>
      </c>
      <c r="M934" s="432" t="s">
        <v>20880</v>
      </c>
      <c r="N934" s="430">
        <v>41365</v>
      </c>
      <c r="O934" s="440"/>
      <c r="P934" s="440"/>
      <c r="Q934" s="430">
        <v>41414</v>
      </c>
      <c r="R934" s="433" t="s">
        <v>20880</v>
      </c>
    </row>
    <row r="935" spans="1:18">
      <c r="A935" s="422">
        <v>4117</v>
      </c>
      <c r="B935" s="440"/>
      <c r="C935" s="440"/>
      <c r="D935" s="424" t="s">
        <v>4750</v>
      </c>
      <c r="E935" s="424" t="s">
        <v>6076</v>
      </c>
      <c r="F935" s="424">
        <v>4117</v>
      </c>
      <c r="G935" s="424" t="s">
        <v>9309</v>
      </c>
      <c r="H935" s="440"/>
      <c r="I935" s="429" t="s">
        <v>21624</v>
      </c>
      <c r="J935" s="430">
        <v>41334</v>
      </c>
      <c r="K935" s="424"/>
      <c r="L935" s="431">
        <v>698588070</v>
      </c>
      <c r="M935" s="432" t="s">
        <v>20880</v>
      </c>
      <c r="N935" s="430">
        <v>41365</v>
      </c>
      <c r="O935" s="440"/>
      <c r="P935" s="440"/>
      <c r="Q935" s="430">
        <v>41414</v>
      </c>
      <c r="R935" s="433" t="s">
        <v>20880</v>
      </c>
    </row>
    <row r="936" spans="1:18">
      <c r="A936" s="422">
        <v>4116</v>
      </c>
      <c r="B936" s="440"/>
      <c r="C936" s="440"/>
      <c r="D936" s="424" t="s">
        <v>4750</v>
      </c>
      <c r="E936" s="424" t="s">
        <v>21711</v>
      </c>
      <c r="F936" s="424">
        <v>4116</v>
      </c>
      <c r="G936" s="424" t="s">
        <v>9311</v>
      </c>
      <c r="H936" s="440"/>
      <c r="I936" s="429" t="s">
        <v>21624</v>
      </c>
      <c r="J936" s="430">
        <v>41334</v>
      </c>
      <c r="K936" s="424"/>
      <c r="L936" s="431">
        <v>698588088</v>
      </c>
      <c r="M936" s="432" t="s">
        <v>20880</v>
      </c>
      <c r="N936" s="430">
        <v>41365</v>
      </c>
      <c r="O936" s="440"/>
      <c r="P936" s="440"/>
      <c r="Q936" s="430">
        <v>41414</v>
      </c>
      <c r="R936" s="433" t="s">
        <v>20880</v>
      </c>
    </row>
    <row r="937" spans="1:18">
      <c r="A937" s="422">
        <v>4115</v>
      </c>
      <c r="B937" s="440"/>
      <c r="C937" s="440"/>
      <c r="D937" s="424" t="s">
        <v>4750</v>
      </c>
      <c r="E937" s="424" t="s">
        <v>6082</v>
      </c>
      <c r="F937" s="424">
        <v>4115</v>
      </c>
      <c r="G937" s="424" t="s">
        <v>9314</v>
      </c>
      <c r="H937" s="440"/>
      <c r="I937" s="429" t="s">
        <v>21624</v>
      </c>
      <c r="J937" s="430">
        <v>41334</v>
      </c>
      <c r="K937" s="424"/>
      <c r="L937" s="431">
        <v>698588096</v>
      </c>
      <c r="M937" s="432" t="s">
        <v>20880</v>
      </c>
      <c r="N937" s="430">
        <v>41365</v>
      </c>
      <c r="O937" s="440"/>
      <c r="P937" s="440"/>
      <c r="Q937" s="430">
        <v>41414</v>
      </c>
      <c r="R937" s="433" t="s">
        <v>20880</v>
      </c>
    </row>
    <row r="938" spans="1:18">
      <c r="A938" s="422">
        <v>4114</v>
      </c>
      <c r="B938" s="440"/>
      <c r="C938" s="440"/>
      <c r="D938" s="424" t="s">
        <v>4750</v>
      </c>
      <c r="E938" s="424" t="s">
        <v>21712</v>
      </c>
      <c r="F938" s="424">
        <v>4114</v>
      </c>
      <c r="G938" s="424" t="s">
        <v>9215</v>
      </c>
      <c r="H938" s="440"/>
      <c r="I938" s="429" t="s">
        <v>21624</v>
      </c>
      <c r="J938" s="430">
        <v>41334</v>
      </c>
      <c r="K938" s="424"/>
      <c r="L938" s="431">
        <v>698588100</v>
      </c>
      <c r="M938" s="432" t="s">
        <v>20880</v>
      </c>
      <c r="N938" s="430">
        <v>41365</v>
      </c>
      <c r="O938" s="440"/>
      <c r="P938" s="440"/>
      <c r="Q938" s="430">
        <v>41414</v>
      </c>
      <c r="R938" s="433" t="s">
        <v>20880</v>
      </c>
    </row>
    <row r="939" spans="1:18">
      <c r="A939" s="422">
        <v>4614</v>
      </c>
      <c r="B939" s="440"/>
      <c r="C939" s="440"/>
      <c r="D939" s="424" t="s">
        <v>8716</v>
      </c>
      <c r="E939" s="424" t="s">
        <v>21713</v>
      </c>
      <c r="F939" s="424">
        <v>4614</v>
      </c>
      <c r="G939" s="424" t="s">
        <v>9349</v>
      </c>
      <c r="H939" s="440"/>
      <c r="I939" s="429" t="s">
        <v>21624</v>
      </c>
      <c r="J939" s="430">
        <v>41334</v>
      </c>
      <c r="K939" s="424"/>
      <c r="L939" s="431">
        <v>698588118</v>
      </c>
      <c r="M939" s="432" t="s">
        <v>20880</v>
      </c>
      <c r="N939" s="430">
        <v>41365</v>
      </c>
      <c r="O939" s="440"/>
      <c r="P939" s="440"/>
      <c r="Q939" s="430">
        <v>41414</v>
      </c>
      <c r="R939" s="433" t="s">
        <v>20880</v>
      </c>
    </row>
    <row r="940" spans="1:18">
      <c r="A940" s="422">
        <v>5528</v>
      </c>
      <c r="B940" s="440"/>
      <c r="C940" s="440"/>
      <c r="D940" s="424" t="s">
        <v>7994</v>
      </c>
      <c r="E940" s="424" t="s">
        <v>21714</v>
      </c>
      <c r="F940" s="424">
        <v>5528</v>
      </c>
      <c r="G940" s="424" t="s">
        <v>9234</v>
      </c>
      <c r="H940" s="440"/>
      <c r="I940" s="429" t="s">
        <v>21624</v>
      </c>
      <c r="J940" s="430">
        <v>41334</v>
      </c>
      <c r="K940" s="424"/>
      <c r="L940" s="431">
        <v>698588126</v>
      </c>
      <c r="M940" s="432" t="s">
        <v>20880</v>
      </c>
      <c r="N940" s="430">
        <v>41365</v>
      </c>
      <c r="O940" s="440"/>
      <c r="P940" s="440"/>
      <c r="Q940" s="430">
        <v>41414</v>
      </c>
      <c r="R940" s="433" t="s">
        <v>20880</v>
      </c>
    </row>
    <row r="941" spans="1:18">
      <c r="A941" s="422">
        <v>3043</v>
      </c>
      <c r="B941" s="440"/>
      <c r="C941" s="440"/>
      <c r="D941" s="424" t="s">
        <v>982</v>
      </c>
      <c r="E941" s="424" t="s">
        <v>21715</v>
      </c>
      <c r="F941" s="424">
        <v>838</v>
      </c>
      <c r="G941" s="424" t="s">
        <v>9260</v>
      </c>
      <c r="H941" s="440"/>
      <c r="I941" s="429" t="s">
        <v>21624</v>
      </c>
      <c r="J941" s="430">
        <v>41334</v>
      </c>
      <c r="K941" s="424"/>
      <c r="L941" s="431">
        <v>698624947</v>
      </c>
      <c r="M941" s="432" t="s">
        <v>20880</v>
      </c>
      <c r="N941" s="430">
        <v>41365</v>
      </c>
      <c r="O941" s="440"/>
      <c r="P941" s="440"/>
      <c r="Q941" s="430">
        <v>41414</v>
      </c>
      <c r="R941" s="433" t="s">
        <v>20880</v>
      </c>
    </row>
    <row r="942" spans="1:18">
      <c r="A942" s="422">
        <v>4315</v>
      </c>
      <c r="B942" s="440"/>
      <c r="C942" s="440"/>
      <c r="D942" s="424" t="s">
        <v>7005</v>
      </c>
      <c r="E942" s="424" t="s">
        <v>21716</v>
      </c>
      <c r="F942" s="424">
        <v>4315</v>
      </c>
      <c r="G942" s="424" t="s">
        <v>9326</v>
      </c>
      <c r="H942" s="440"/>
      <c r="I942" s="429" t="s">
        <v>21624</v>
      </c>
      <c r="J942" s="430">
        <v>41334</v>
      </c>
      <c r="K942" s="424"/>
      <c r="L942" s="431">
        <v>698588142</v>
      </c>
      <c r="M942" s="432" t="s">
        <v>20880</v>
      </c>
      <c r="N942" s="430">
        <v>41365</v>
      </c>
      <c r="O942" s="440"/>
      <c r="P942" s="440"/>
      <c r="Q942" s="430">
        <v>41414</v>
      </c>
      <c r="R942" s="433" t="s">
        <v>20880</v>
      </c>
    </row>
    <row r="943" spans="1:18">
      <c r="A943" s="422">
        <v>3469</v>
      </c>
      <c r="B943" s="440"/>
      <c r="C943" s="440"/>
      <c r="D943" s="424" t="s">
        <v>1670</v>
      </c>
      <c r="E943" s="424" t="s">
        <v>2779</v>
      </c>
      <c r="F943" s="424">
        <v>3469</v>
      </c>
      <c r="G943" s="424" t="s">
        <v>9268</v>
      </c>
      <c r="H943" s="440"/>
      <c r="I943" s="429" t="s">
        <v>21624</v>
      </c>
      <c r="J943" s="430">
        <v>41334</v>
      </c>
      <c r="K943" s="424"/>
      <c r="L943" s="431">
        <v>698588150</v>
      </c>
      <c r="M943" s="432" t="s">
        <v>20880</v>
      </c>
      <c r="N943" s="430">
        <v>41365</v>
      </c>
      <c r="O943" s="440"/>
      <c r="P943" s="440"/>
      <c r="Q943" s="430">
        <v>41414</v>
      </c>
      <c r="R943" s="433" t="s">
        <v>20880</v>
      </c>
    </row>
    <row r="944" spans="1:18">
      <c r="A944" s="422">
        <v>3886</v>
      </c>
      <c r="B944" s="440"/>
      <c r="C944" s="440"/>
      <c r="D944" s="424" t="s">
        <v>4749</v>
      </c>
      <c r="E944" s="424" t="s">
        <v>21717</v>
      </c>
      <c r="F944" s="424">
        <v>3886</v>
      </c>
      <c r="G944" s="424" t="s">
        <v>9467</v>
      </c>
      <c r="H944" s="440"/>
      <c r="I944" s="429" t="s">
        <v>21624</v>
      </c>
      <c r="J944" s="430">
        <v>41334</v>
      </c>
      <c r="K944" s="424"/>
      <c r="L944" s="431">
        <v>698692110</v>
      </c>
      <c r="M944" s="432" t="s">
        <v>20880</v>
      </c>
      <c r="N944" s="430">
        <v>41365</v>
      </c>
      <c r="O944" s="440"/>
      <c r="P944" s="440"/>
      <c r="Q944" s="430">
        <v>41414</v>
      </c>
      <c r="R944" s="433" t="s">
        <v>20880</v>
      </c>
    </row>
    <row r="945" spans="1:18">
      <c r="A945" s="422">
        <v>4129</v>
      </c>
      <c r="B945" s="440"/>
      <c r="C945" s="440"/>
      <c r="D945" s="424" t="s">
        <v>4749</v>
      </c>
      <c r="E945" s="424" t="s">
        <v>21718</v>
      </c>
      <c r="F945" s="424">
        <v>4129</v>
      </c>
      <c r="G945" s="424" t="s">
        <v>9137</v>
      </c>
      <c r="H945" s="440"/>
      <c r="I945" s="429" t="s">
        <v>21624</v>
      </c>
      <c r="J945" s="430">
        <v>41334</v>
      </c>
      <c r="K945" s="424"/>
      <c r="L945" s="431">
        <v>698588177</v>
      </c>
      <c r="M945" s="432" t="s">
        <v>20880</v>
      </c>
      <c r="N945" s="430">
        <v>41365</v>
      </c>
      <c r="O945" s="440"/>
      <c r="P945" s="440"/>
      <c r="Q945" s="430">
        <v>41414</v>
      </c>
      <c r="R945" s="433" t="s">
        <v>20880</v>
      </c>
    </row>
    <row r="946" spans="1:18">
      <c r="A946" s="422">
        <v>4136</v>
      </c>
      <c r="B946" s="440"/>
      <c r="C946" s="440"/>
      <c r="D946" s="424" t="s">
        <v>4749</v>
      </c>
      <c r="E946" s="424" t="s">
        <v>21719</v>
      </c>
      <c r="F946" s="424">
        <v>4136</v>
      </c>
      <c r="G946" s="424" t="s">
        <v>8983</v>
      </c>
      <c r="H946" s="440"/>
      <c r="I946" s="429" t="s">
        <v>21624</v>
      </c>
      <c r="J946" s="430">
        <v>41334</v>
      </c>
      <c r="K946" s="424"/>
      <c r="L946" s="431">
        <v>698588185</v>
      </c>
      <c r="M946" s="432" t="s">
        <v>20880</v>
      </c>
      <c r="N946" s="430">
        <v>41365</v>
      </c>
      <c r="O946" s="440"/>
      <c r="P946" s="440"/>
      <c r="Q946" s="430">
        <v>41414</v>
      </c>
      <c r="R946" s="433" t="s">
        <v>20880</v>
      </c>
    </row>
    <row r="947" spans="1:18">
      <c r="A947" s="422">
        <v>4130</v>
      </c>
      <c r="B947" s="440"/>
      <c r="C947" s="440"/>
      <c r="D947" s="424" t="s">
        <v>4749</v>
      </c>
      <c r="E947" s="424" t="s">
        <v>21720</v>
      </c>
      <c r="F947" s="424">
        <v>4130</v>
      </c>
      <c r="G947" s="424" t="s">
        <v>11042</v>
      </c>
      <c r="H947" s="440"/>
      <c r="I947" s="429" t="s">
        <v>21624</v>
      </c>
      <c r="J947" s="430">
        <v>41334</v>
      </c>
      <c r="K947" s="424"/>
      <c r="L947" s="431">
        <v>698588207</v>
      </c>
      <c r="M947" s="432" t="s">
        <v>20880</v>
      </c>
      <c r="N947" s="430">
        <v>41365</v>
      </c>
      <c r="O947" s="440"/>
      <c r="P947" s="440"/>
      <c r="Q947" s="430">
        <v>41414</v>
      </c>
      <c r="R947" s="433" t="s">
        <v>20880</v>
      </c>
    </row>
    <row r="948" spans="1:18">
      <c r="A948" s="422">
        <v>4326</v>
      </c>
      <c r="B948" s="440"/>
      <c r="C948" s="440"/>
      <c r="D948" s="424" t="s">
        <v>6978</v>
      </c>
      <c r="E948" s="424" t="s">
        <v>21721</v>
      </c>
      <c r="F948" s="424">
        <v>4326</v>
      </c>
      <c r="G948" s="424" t="s">
        <v>8994</v>
      </c>
      <c r="H948" s="440"/>
      <c r="I948" s="429" t="s">
        <v>21624</v>
      </c>
      <c r="J948" s="430">
        <v>41334</v>
      </c>
      <c r="K948" s="424"/>
      <c r="L948" s="431">
        <v>698588223</v>
      </c>
      <c r="M948" s="432" t="s">
        <v>20880</v>
      </c>
      <c r="N948" s="430">
        <v>41365</v>
      </c>
      <c r="O948" s="440"/>
      <c r="P948" s="440"/>
      <c r="Q948" s="430">
        <v>41414</v>
      </c>
      <c r="R948" s="433" t="s">
        <v>20880</v>
      </c>
    </row>
    <row r="949" spans="1:18">
      <c r="A949" s="422">
        <v>4325</v>
      </c>
      <c r="B949" s="440"/>
      <c r="C949" s="440"/>
      <c r="D949" s="424" t="s">
        <v>6978</v>
      </c>
      <c r="E949" s="424" t="s">
        <v>21722</v>
      </c>
      <c r="F949" s="424">
        <v>4325</v>
      </c>
      <c r="G949" s="424" t="s">
        <v>8996</v>
      </c>
      <c r="H949" s="440"/>
      <c r="I949" s="429" t="s">
        <v>21624</v>
      </c>
      <c r="J949" s="430">
        <v>41334</v>
      </c>
      <c r="K949" s="424"/>
      <c r="L949" s="431">
        <v>698828291</v>
      </c>
      <c r="M949" s="432" t="s">
        <v>20880</v>
      </c>
      <c r="N949" s="430">
        <v>41365</v>
      </c>
      <c r="O949" s="440"/>
      <c r="P949" s="440"/>
      <c r="Q949" s="430">
        <v>41414</v>
      </c>
      <c r="R949" s="433" t="s">
        <v>20880</v>
      </c>
    </row>
    <row r="950" spans="1:18">
      <c r="A950" s="422">
        <v>4331</v>
      </c>
      <c r="B950" s="440"/>
      <c r="C950" s="440"/>
      <c r="D950" s="424" t="s">
        <v>6978</v>
      </c>
      <c r="E950" s="424" t="s">
        <v>21723</v>
      </c>
      <c r="F950" s="424">
        <v>4331</v>
      </c>
      <c r="G950" s="424" t="s">
        <v>8939</v>
      </c>
      <c r="H950" s="440"/>
      <c r="I950" s="429" t="s">
        <v>21624</v>
      </c>
      <c r="J950" s="430">
        <v>41334</v>
      </c>
      <c r="K950" s="424"/>
      <c r="L950" s="431">
        <v>698588231</v>
      </c>
      <c r="M950" s="432" t="s">
        <v>20880</v>
      </c>
      <c r="N950" s="430">
        <v>41365</v>
      </c>
      <c r="O950" s="440"/>
      <c r="P950" s="440"/>
      <c r="Q950" s="430">
        <v>41414</v>
      </c>
      <c r="R950" s="433" t="s">
        <v>20880</v>
      </c>
    </row>
    <row r="951" spans="1:18">
      <c r="A951" s="422">
        <v>4324</v>
      </c>
      <c r="B951" s="440"/>
      <c r="C951" s="440"/>
      <c r="D951" s="424" t="s">
        <v>6978</v>
      </c>
      <c r="E951" s="424" t="s">
        <v>21724</v>
      </c>
      <c r="F951" s="424">
        <v>4324</v>
      </c>
      <c r="G951" s="424" t="s">
        <v>8998</v>
      </c>
      <c r="H951" s="440"/>
      <c r="I951" s="429" t="s">
        <v>21624</v>
      </c>
      <c r="J951" s="430">
        <v>41334</v>
      </c>
      <c r="K951" s="424"/>
      <c r="L951" s="431">
        <v>698588240</v>
      </c>
      <c r="M951" s="432" t="s">
        <v>20880</v>
      </c>
      <c r="N951" s="430">
        <v>41365</v>
      </c>
      <c r="O951" s="440"/>
      <c r="P951" s="440"/>
      <c r="Q951" s="430">
        <v>41414</v>
      </c>
      <c r="R951" s="433" t="s">
        <v>20880</v>
      </c>
    </row>
    <row r="952" spans="1:18">
      <c r="A952" s="422">
        <v>4398</v>
      </c>
      <c r="B952" s="440"/>
      <c r="C952" s="440"/>
      <c r="D952" s="424" t="s">
        <v>1786</v>
      </c>
      <c r="E952" s="424" t="s">
        <v>21725</v>
      </c>
      <c r="F952" s="424">
        <v>4398</v>
      </c>
      <c r="G952" s="424" t="s">
        <v>9474</v>
      </c>
      <c r="H952" s="440"/>
      <c r="I952" s="429" t="s">
        <v>21624</v>
      </c>
      <c r="J952" s="430">
        <v>41334</v>
      </c>
      <c r="K952" s="424"/>
      <c r="L952" s="431">
        <v>698699297</v>
      </c>
      <c r="M952" s="432" t="s">
        <v>20880</v>
      </c>
      <c r="N952" s="430">
        <v>41365</v>
      </c>
      <c r="O952" s="440"/>
      <c r="P952" s="440"/>
      <c r="Q952" s="430">
        <v>41414</v>
      </c>
      <c r="R952" s="433" t="s">
        <v>20880</v>
      </c>
    </row>
    <row r="953" spans="1:18">
      <c r="A953" s="422">
        <v>4463</v>
      </c>
      <c r="B953" s="440"/>
      <c r="C953" s="440"/>
      <c r="D953" s="424" t="s">
        <v>7490</v>
      </c>
      <c r="E953" s="424" t="s">
        <v>21726</v>
      </c>
      <c r="F953" s="424">
        <v>4463</v>
      </c>
      <c r="G953" s="424" t="s">
        <v>9480</v>
      </c>
      <c r="H953" s="440"/>
      <c r="I953" s="429" t="s">
        <v>21624</v>
      </c>
      <c r="J953" s="430">
        <v>41334</v>
      </c>
      <c r="K953" s="424"/>
      <c r="L953" s="431">
        <v>698588258</v>
      </c>
      <c r="M953" s="432" t="s">
        <v>20880</v>
      </c>
      <c r="N953" s="430">
        <v>41365</v>
      </c>
      <c r="O953" s="440"/>
      <c r="P953" s="440"/>
      <c r="Q953" s="430">
        <v>41414</v>
      </c>
      <c r="R953" s="433" t="s">
        <v>20880</v>
      </c>
    </row>
    <row r="954" spans="1:18">
      <c r="A954" s="422">
        <v>4462</v>
      </c>
      <c r="B954" s="440"/>
      <c r="C954" s="440"/>
      <c r="D954" s="424" t="s">
        <v>7490</v>
      </c>
      <c r="E954" s="424" t="s">
        <v>7496</v>
      </c>
      <c r="F954" s="424">
        <v>4462</v>
      </c>
      <c r="G954" s="424" t="s">
        <v>9482</v>
      </c>
      <c r="H954" s="440"/>
      <c r="I954" s="429" t="s">
        <v>21624</v>
      </c>
      <c r="J954" s="430">
        <v>41334</v>
      </c>
      <c r="K954" s="424"/>
      <c r="L954" s="431">
        <v>698588266</v>
      </c>
      <c r="M954" s="432" t="s">
        <v>20880</v>
      </c>
      <c r="N954" s="430">
        <v>41365</v>
      </c>
      <c r="O954" s="440"/>
      <c r="P954" s="440"/>
      <c r="Q954" s="430">
        <v>41414</v>
      </c>
      <c r="R954" s="433" t="s">
        <v>20880</v>
      </c>
    </row>
    <row r="955" spans="1:18">
      <c r="A955" s="422">
        <v>4461</v>
      </c>
      <c r="B955" s="440"/>
      <c r="C955" s="440"/>
      <c r="D955" s="424" t="s">
        <v>7490</v>
      </c>
      <c r="E955" s="424" t="s">
        <v>7498</v>
      </c>
      <c r="F955" s="424">
        <v>4461</v>
      </c>
      <c r="G955" s="424" t="s">
        <v>9484</v>
      </c>
      <c r="H955" s="440"/>
      <c r="I955" s="429" t="s">
        <v>21624</v>
      </c>
      <c r="J955" s="430">
        <v>41334</v>
      </c>
      <c r="K955" s="424"/>
      <c r="L955" s="431">
        <v>698588274</v>
      </c>
      <c r="M955" s="432" t="s">
        <v>20880</v>
      </c>
      <c r="N955" s="430">
        <v>41365</v>
      </c>
      <c r="O955" s="440"/>
      <c r="P955" s="440"/>
      <c r="Q955" s="430">
        <v>41414</v>
      </c>
      <c r="R955" s="433" t="s">
        <v>20880</v>
      </c>
    </row>
    <row r="956" spans="1:18">
      <c r="A956" s="422">
        <v>4460</v>
      </c>
      <c r="B956" s="440"/>
      <c r="C956" s="440"/>
      <c r="D956" s="424" t="s">
        <v>7490</v>
      </c>
      <c r="E956" s="424" t="s">
        <v>7499</v>
      </c>
      <c r="F956" s="424">
        <v>4460</v>
      </c>
      <c r="G956" s="424" t="s">
        <v>9487</v>
      </c>
      <c r="H956" s="440"/>
      <c r="I956" s="429" t="s">
        <v>21624</v>
      </c>
      <c r="J956" s="430">
        <v>41334</v>
      </c>
      <c r="K956" s="424"/>
      <c r="L956" s="431">
        <v>698588282</v>
      </c>
      <c r="M956" s="432" t="s">
        <v>20880</v>
      </c>
      <c r="N956" s="430">
        <v>41365</v>
      </c>
      <c r="O956" s="440"/>
      <c r="P956" s="440"/>
      <c r="Q956" s="430">
        <v>41414</v>
      </c>
      <c r="R956" s="433" t="s">
        <v>20880</v>
      </c>
    </row>
    <row r="957" spans="1:18">
      <c r="A957" s="422">
        <v>4459</v>
      </c>
      <c r="B957" s="440"/>
      <c r="C957" s="440"/>
      <c r="D957" s="424" t="s">
        <v>7490</v>
      </c>
      <c r="E957" s="424" t="s">
        <v>7500</v>
      </c>
      <c r="F957" s="424">
        <v>4459</v>
      </c>
      <c r="G957" s="424" t="s">
        <v>9489</v>
      </c>
      <c r="H957" s="440"/>
      <c r="I957" s="429" t="s">
        <v>21624</v>
      </c>
      <c r="J957" s="430">
        <v>41334</v>
      </c>
      <c r="K957" s="424"/>
      <c r="L957" s="431">
        <v>698588290</v>
      </c>
      <c r="M957" s="432" t="s">
        <v>20880</v>
      </c>
      <c r="N957" s="430">
        <v>41365</v>
      </c>
      <c r="O957" s="440"/>
      <c r="P957" s="440"/>
      <c r="Q957" s="430">
        <v>41414</v>
      </c>
      <c r="R957" s="433" t="s">
        <v>20880</v>
      </c>
    </row>
    <row r="958" spans="1:18">
      <c r="A958" s="422">
        <v>4624</v>
      </c>
      <c r="B958" s="440"/>
      <c r="C958" s="440"/>
      <c r="D958" s="424" t="s">
        <v>8683</v>
      </c>
      <c r="E958" s="424" t="s">
        <v>21727</v>
      </c>
      <c r="F958" s="424">
        <v>4624</v>
      </c>
      <c r="G958" s="424" t="s">
        <v>11726</v>
      </c>
      <c r="H958" s="440"/>
      <c r="I958" s="429" t="s">
        <v>21624</v>
      </c>
      <c r="J958" s="430">
        <v>41334</v>
      </c>
      <c r="K958" s="424"/>
      <c r="L958" s="431">
        <v>698588304</v>
      </c>
      <c r="M958" s="432" t="s">
        <v>20880</v>
      </c>
      <c r="N958" s="430">
        <v>41365</v>
      </c>
      <c r="O958" s="440"/>
      <c r="P958" s="440"/>
      <c r="Q958" s="430">
        <v>41414</v>
      </c>
      <c r="R958" s="433" t="s">
        <v>20880</v>
      </c>
    </row>
    <row r="959" spans="1:18">
      <c r="A959" s="422">
        <v>4625</v>
      </c>
      <c r="B959" s="440"/>
      <c r="C959" s="440"/>
      <c r="D959" s="424" t="s">
        <v>2955</v>
      </c>
      <c r="E959" s="424" t="s">
        <v>21728</v>
      </c>
      <c r="F959" s="424">
        <v>4625</v>
      </c>
      <c r="G959" s="424" t="s">
        <v>9346</v>
      </c>
      <c r="H959" s="440"/>
      <c r="I959" s="429" t="s">
        <v>21624</v>
      </c>
      <c r="J959" s="430">
        <v>41334</v>
      </c>
      <c r="K959" s="424"/>
      <c r="L959" s="431">
        <v>698588312</v>
      </c>
      <c r="M959" s="432" t="s">
        <v>20880</v>
      </c>
      <c r="N959" s="430">
        <v>41365</v>
      </c>
      <c r="O959" s="440"/>
      <c r="P959" s="440"/>
      <c r="Q959" s="430">
        <v>41414</v>
      </c>
      <c r="R959" s="433" t="s">
        <v>20880</v>
      </c>
    </row>
    <row r="960" spans="1:18">
      <c r="A960" s="422">
        <v>5540</v>
      </c>
      <c r="B960" s="440"/>
      <c r="C960" s="440"/>
      <c r="D960" s="424" t="s">
        <v>9058</v>
      </c>
      <c r="E960" s="424" t="s">
        <v>21729</v>
      </c>
      <c r="F960" s="424">
        <v>5540</v>
      </c>
      <c r="G960" s="424" t="s">
        <v>9367</v>
      </c>
      <c r="H960" s="440"/>
      <c r="I960" s="429" t="s">
        <v>21624</v>
      </c>
      <c r="J960" s="430">
        <v>41334</v>
      </c>
      <c r="K960" s="424"/>
      <c r="L960" s="431">
        <v>698588320</v>
      </c>
      <c r="M960" s="432" t="s">
        <v>20880</v>
      </c>
      <c r="N960" s="430">
        <v>41365</v>
      </c>
      <c r="O960" s="440"/>
      <c r="P960" s="440"/>
      <c r="Q960" s="430">
        <v>41414</v>
      </c>
      <c r="R960" s="433" t="s">
        <v>20880</v>
      </c>
    </row>
    <row r="961" spans="1:18">
      <c r="A961" s="422">
        <v>4166</v>
      </c>
      <c r="B961" s="440"/>
      <c r="C961" s="440"/>
      <c r="D961" s="424" t="s">
        <v>4747</v>
      </c>
      <c r="E961" s="424" t="s">
        <v>21730</v>
      </c>
      <c r="F961" s="424">
        <v>4166</v>
      </c>
      <c r="G961" s="424" t="s">
        <v>6833</v>
      </c>
      <c r="H961" s="440"/>
      <c r="I961" s="429" t="s">
        <v>21624</v>
      </c>
      <c r="J961" s="430">
        <v>41334</v>
      </c>
      <c r="K961" s="424"/>
      <c r="L961" s="431">
        <v>698692187</v>
      </c>
      <c r="M961" s="432" t="s">
        <v>20880</v>
      </c>
      <c r="N961" s="430">
        <v>41365</v>
      </c>
      <c r="O961" s="440"/>
      <c r="P961" s="440"/>
      <c r="Q961" s="430">
        <v>41414</v>
      </c>
      <c r="R961" s="433" t="s">
        <v>20880</v>
      </c>
    </row>
    <row r="962" spans="1:18">
      <c r="A962" s="422">
        <v>4178</v>
      </c>
      <c r="B962" s="440"/>
      <c r="C962" s="440"/>
      <c r="D962" s="424" t="s">
        <v>4747</v>
      </c>
      <c r="E962" s="424" t="s">
        <v>21731</v>
      </c>
      <c r="F962" s="424">
        <v>4178</v>
      </c>
      <c r="G962" s="424" t="s">
        <v>20793</v>
      </c>
      <c r="H962" s="440"/>
      <c r="I962" s="429" t="s">
        <v>21624</v>
      </c>
      <c r="J962" s="430">
        <v>41334</v>
      </c>
      <c r="K962" s="424"/>
      <c r="L962" s="431">
        <v>698588339</v>
      </c>
      <c r="M962" s="432" t="s">
        <v>20880</v>
      </c>
      <c r="N962" s="430">
        <v>41365</v>
      </c>
      <c r="O962" s="440"/>
      <c r="P962" s="440"/>
      <c r="Q962" s="430">
        <v>41414</v>
      </c>
      <c r="R962" s="433" t="s">
        <v>20880</v>
      </c>
    </row>
    <row r="963" spans="1:18">
      <c r="A963" s="422">
        <v>5541</v>
      </c>
      <c r="B963" s="440"/>
      <c r="C963" s="440"/>
      <c r="D963" s="424" t="s">
        <v>4747</v>
      </c>
      <c r="E963" s="424" t="s">
        <v>21732</v>
      </c>
      <c r="F963" s="424">
        <v>5541</v>
      </c>
      <c r="G963" s="424" t="s">
        <v>9239</v>
      </c>
      <c r="H963" s="440"/>
      <c r="I963" s="429" t="s">
        <v>21624</v>
      </c>
      <c r="J963" s="430">
        <v>41334</v>
      </c>
      <c r="K963" s="424"/>
      <c r="L963" s="431">
        <v>698588347</v>
      </c>
      <c r="M963" s="432" t="s">
        <v>20880</v>
      </c>
      <c r="N963" s="430">
        <v>41365</v>
      </c>
      <c r="O963" s="440"/>
      <c r="P963" s="440"/>
      <c r="Q963" s="430">
        <v>41414</v>
      </c>
      <c r="R963" s="433" t="s">
        <v>20880</v>
      </c>
    </row>
    <row r="964" spans="1:18">
      <c r="A964" s="422">
        <v>3250</v>
      </c>
      <c r="B964" s="440"/>
      <c r="C964" s="440"/>
      <c r="D964" s="424" t="s">
        <v>116</v>
      </c>
      <c r="E964" s="424" t="s">
        <v>21733</v>
      </c>
      <c r="F964" s="424">
        <v>3250</v>
      </c>
      <c r="G964" s="424" t="s">
        <v>8960</v>
      </c>
      <c r="H964" s="440"/>
      <c r="I964" s="429" t="s">
        <v>21624</v>
      </c>
      <c r="J964" s="430">
        <v>41334</v>
      </c>
      <c r="K964" s="424"/>
      <c r="L964" s="431">
        <v>698588355</v>
      </c>
      <c r="M964" s="432" t="s">
        <v>20880</v>
      </c>
      <c r="N964" s="430">
        <v>41365</v>
      </c>
      <c r="O964" s="440"/>
      <c r="P964" s="440"/>
      <c r="Q964" s="430">
        <v>41414</v>
      </c>
      <c r="R964" s="433" t="s">
        <v>20880</v>
      </c>
    </row>
    <row r="965" spans="1:18">
      <c r="A965" s="422">
        <v>5026</v>
      </c>
      <c r="B965" s="440"/>
      <c r="C965" s="440"/>
      <c r="D965" s="424" t="s">
        <v>8286</v>
      </c>
      <c r="E965" s="424" t="s">
        <v>21734</v>
      </c>
      <c r="F965" s="424">
        <v>5026</v>
      </c>
      <c r="G965" s="424" t="s">
        <v>9342</v>
      </c>
      <c r="H965" s="440"/>
      <c r="I965" s="429" t="s">
        <v>21624</v>
      </c>
      <c r="J965" s="430">
        <v>41334</v>
      </c>
      <c r="K965" s="424"/>
      <c r="L965" s="431">
        <v>698588363</v>
      </c>
      <c r="M965" s="432" t="s">
        <v>20880</v>
      </c>
      <c r="N965" s="430">
        <v>41365</v>
      </c>
      <c r="O965" s="440"/>
      <c r="P965" s="440"/>
      <c r="Q965" s="430">
        <v>41414</v>
      </c>
      <c r="R965" s="433" t="s">
        <v>20880</v>
      </c>
    </row>
    <row r="966" spans="1:18">
      <c r="A966" s="422">
        <v>5510</v>
      </c>
      <c r="B966" s="440"/>
      <c r="C966" s="440"/>
      <c r="D966" s="424" t="s">
        <v>1709</v>
      </c>
      <c r="E966" s="424" t="s">
        <v>9018</v>
      </c>
      <c r="F966" s="424">
        <v>5510</v>
      </c>
      <c r="G966" s="424" t="s">
        <v>9358</v>
      </c>
      <c r="H966" s="440"/>
      <c r="I966" s="429" t="s">
        <v>21624</v>
      </c>
      <c r="J966" s="430">
        <v>41334</v>
      </c>
      <c r="K966" s="424"/>
      <c r="L966" s="431">
        <v>698588371</v>
      </c>
      <c r="M966" s="432" t="s">
        <v>20880</v>
      </c>
      <c r="N966" s="430">
        <v>41365</v>
      </c>
      <c r="O966" s="440"/>
      <c r="P966" s="440"/>
      <c r="Q966" s="430">
        <v>41414</v>
      </c>
      <c r="R966" s="433" t="s">
        <v>20880</v>
      </c>
    </row>
    <row r="967" spans="1:18">
      <c r="A967" s="422">
        <v>4484</v>
      </c>
      <c r="B967" s="440"/>
      <c r="C967" s="440"/>
      <c r="D967" s="424" t="s">
        <v>7620</v>
      </c>
      <c r="E967" s="424" t="s">
        <v>21735</v>
      </c>
      <c r="F967" s="424">
        <v>4484</v>
      </c>
      <c r="G967" s="424" t="s">
        <v>11511</v>
      </c>
      <c r="H967" s="440"/>
      <c r="I967" s="429" t="s">
        <v>21624</v>
      </c>
      <c r="J967" s="430">
        <v>41334</v>
      </c>
      <c r="K967" s="424"/>
      <c r="L967" s="431">
        <v>698588380</v>
      </c>
      <c r="M967" s="432" t="s">
        <v>20880</v>
      </c>
      <c r="N967" s="430">
        <v>41365</v>
      </c>
      <c r="O967" s="440"/>
      <c r="P967" s="440"/>
      <c r="Q967" s="430">
        <v>41414</v>
      </c>
      <c r="R967" s="433" t="s">
        <v>20880</v>
      </c>
    </row>
    <row r="968" spans="1:18">
      <c r="A968" s="422">
        <v>4485</v>
      </c>
      <c r="B968" s="440"/>
      <c r="C968" s="440"/>
      <c r="D968" s="424" t="s">
        <v>7620</v>
      </c>
      <c r="E968" s="424" t="s">
        <v>21736</v>
      </c>
      <c r="F968" s="424">
        <v>4485</v>
      </c>
      <c r="G968" s="424" t="s">
        <v>11515</v>
      </c>
      <c r="H968" s="440"/>
      <c r="I968" s="429" t="s">
        <v>21624</v>
      </c>
      <c r="J968" s="430">
        <v>41334</v>
      </c>
      <c r="K968" s="424"/>
      <c r="L968" s="431">
        <v>698588398</v>
      </c>
      <c r="M968" s="432" t="s">
        <v>20880</v>
      </c>
      <c r="N968" s="430">
        <v>41365</v>
      </c>
      <c r="O968" s="440"/>
      <c r="P968" s="440"/>
      <c r="Q968" s="430">
        <v>41414</v>
      </c>
      <c r="R968" s="433" t="s">
        <v>20880</v>
      </c>
    </row>
    <row r="969" spans="1:18">
      <c r="A969" s="422">
        <v>3594</v>
      </c>
      <c r="B969" s="440"/>
      <c r="C969" s="440"/>
      <c r="D969" s="424" t="s">
        <v>3247</v>
      </c>
      <c r="E969" s="424" t="s">
        <v>3249</v>
      </c>
      <c r="F969" s="424">
        <v>3594</v>
      </c>
      <c r="G969" s="424" t="s">
        <v>9271</v>
      </c>
      <c r="H969" s="440"/>
      <c r="I969" s="429" t="s">
        <v>21624</v>
      </c>
      <c r="J969" s="430">
        <v>41334</v>
      </c>
      <c r="K969" s="424"/>
      <c r="L969" s="431">
        <v>698588401</v>
      </c>
      <c r="M969" s="432" t="s">
        <v>20880</v>
      </c>
      <c r="N969" s="430">
        <v>41365</v>
      </c>
      <c r="O969" s="440"/>
      <c r="P969" s="440"/>
      <c r="Q969" s="430">
        <v>41414</v>
      </c>
      <c r="R969" s="433" t="s">
        <v>20880</v>
      </c>
    </row>
    <row r="970" spans="1:18">
      <c r="A970" s="422">
        <v>4358</v>
      </c>
      <c r="B970" s="440"/>
      <c r="C970" s="440"/>
      <c r="D970" s="424" t="s">
        <v>3254</v>
      </c>
      <c r="E970" s="424" t="s">
        <v>21737</v>
      </c>
      <c r="F970" s="424">
        <v>4358</v>
      </c>
      <c r="G970" s="424" t="s">
        <v>9324</v>
      </c>
      <c r="H970" s="440"/>
      <c r="I970" s="429" t="s">
        <v>21624</v>
      </c>
      <c r="J970" s="430">
        <v>41334</v>
      </c>
      <c r="K970" s="424"/>
      <c r="L970" s="431">
        <v>698588410</v>
      </c>
      <c r="M970" s="432" t="s">
        <v>20880</v>
      </c>
      <c r="N970" s="430">
        <v>41365</v>
      </c>
      <c r="O970" s="440"/>
      <c r="P970" s="440"/>
      <c r="Q970" s="430">
        <v>41414</v>
      </c>
      <c r="R970" s="433" t="s">
        <v>20880</v>
      </c>
    </row>
    <row r="971" spans="1:18">
      <c r="A971" s="422">
        <v>4640</v>
      </c>
      <c r="B971" s="440"/>
      <c r="C971" s="440"/>
      <c r="D971" s="424" t="s">
        <v>8751</v>
      </c>
      <c r="E971" s="424" t="s">
        <v>21738</v>
      </c>
      <c r="F971" s="424">
        <v>4640</v>
      </c>
      <c r="G971" s="424" t="s">
        <v>9353</v>
      </c>
      <c r="H971" s="440"/>
      <c r="I971" s="429" t="s">
        <v>21624</v>
      </c>
      <c r="J971" s="430">
        <v>41334</v>
      </c>
      <c r="K971" s="424"/>
      <c r="L971" s="431">
        <v>698692209</v>
      </c>
      <c r="M971" s="432" t="s">
        <v>20880</v>
      </c>
      <c r="N971" s="430">
        <v>41365</v>
      </c>
      <c r="O971" s="440"/>
      <c r="P971" s="440"/>
      <c r="Q971" s="430">
        <v>41414</v>
      </c>
      <c r="R971" s="433" t="s">
        <v>20880</v>
      </c>
    </row>
    <row r="972" spans="1:18">
      <c r="A972" s="422">
        <v>4237</v>
      </c>
      <c r="B972" s="440"/>
      <c r="C972" s="440"/>
      <c r="D972" s="424" t="s">
        <v>3261</v>
      </c>
      <c r="E972" s="424" t="s">
        <v>21739</v>
      </c>
      <c r="F972" s="424">
        <v>4237</v>
      </c>
      <c r="G972" s="424" t="s">
        <v>9318</v>
      </c>
      <c r="H972" s="440"/>
      <c r="I972" s="429" t="s">
        <v>21624</v>
      </c>
      <c r="J972" s="430">
        <v>41334</v>
      </c>
      <c r="K972" s="424"/>
      <c r="L972" s="431">
        <v>698692217</v>
      </c>
      <c r="M972" s="432" t="s">
        <v>20880</v>
      </c>
      <c r="N972" s="430">
        <v>41365</v>
      </c>
      <c r="O972" s="440"/>
      <c r="P972" s="440"/>
      <c r="Q972" s="430">
        <v>41414</v>
      </c>
      <c r="R972" s="433" t="s">
        <v>20880</v>
      </c>
    </row>
    <row r="973" spans="1:18">
      <c r="A973" s="422">
        <v>4239</v>
      </c>
      <c r="B973" s="440"/>
      <c r="C973" s="440"/>
      <c r="D973" s="424" t="s">
        <v>3261</v>
      </c>
      <c r="E973" s="424" t="s">
        <v>21740</v>
      </c>
      <c r="F973" s="424">
        <v>4239</v>
      </c>
      <c r="G973" s="424" t="s">
        <v>8990</v>
      </c>
      <c r="H973" s="440"/>
      <c r="I973" s="429" t="s">
        <v>21624</v>
      </c>
      <c r="J973" s="430">
        <v>41334</v>
      </c>
      <c r="K973" s="424"/>
      <c r="L973" s="431">
        <v>698590260</v>
      </c>
      <c r="M973" s="432" t="s">
        <v>20880</v>
      </c>
      <c r="N973" s="430">
        <v>41365</v>
      </c>
      <c r="O973" s="440"/>
      <c r="P973" s="440"/>
      <c r="Q973" s="430">
        <v>41414</v>
      </c>
      <c r="R973" s="433" t="s">
        <v>20880</v>
      </c>
    </row>
    <row r="974" spans="1:18">
      <c r="A974" s="422">
        <v>4235</v>
      </c>
      <c r="B974" s="440"/>
      <c r="C974" s="440"/>
      <c r="D974" s="424" t="s">
        <v>3261</v>
      </c>
      <c r="E974" s="424" t="s">
        <v>21741</v>
      </c>
      <c r="F974" s="424">
        <v>4235</v>
      </c>
      <c r="G974" s="424" t="s">
        <v>9320</v>
      </c>
      <c r="H974" s="440"/>
      <c r="I974" s="429" t="s">
        <v>21624</v>
      </c>
      <c r="J974" s="430">
        <v>41334</v>
      </c>
      <c r="K974" s="424"/>
      <c r="L974" s="431">
        <v>698590287</v>
      </c>
      <c r="M974" s="432" t="s">
        <v>20880</v>
      </c>
      <c r="N974" s="430">
        <v>41365</v>
      </c>
      <c r="O974" s="440"/>
      <c r="P974" s="440"/>
      <c r="Q974" s="430">
        <v>41414</v>
      </c>
      <c r="R974" s="433" t="s">
        <v>20880</v>
      </c>
    </row>
    <row r="975" spans="1:18">
      <c r="A975" s="422">
        <v>4241</v>
      </c>
      <c r="B975" s="440"/>
      <c r="C975" s="440"/>
      <c r="D975" s="424" t="s">
        <v>3261</v>
      </c>
      <c r="E975" s="424" t="s">
        <v>21742</v>
      </c>
      <c r="F975" s="424">
        <v>4241</v>
      </c>
      <c r="G975" s="424" t="s">
        <v>9322</v>
      </c>
      <c r="H975" s="440"/>
      <c r="I975" s="429" t="s">
        <v>21624</v>
      </c>
      <c r="J975" s="430">
        <v>41334</v>
      </c>
      <c r="K975" s="424"/>
      <c r="L975" s="431">
        <v>698590309</v>
      </c>
      <c r="M975" s="432" t="s">
        <v>20880</v>
      </c>
      <c r="N975" s="430">
        <v>41365</v>
      </c>
      <c r="O975" s="440"/>
      <c r="P975" s="440"/>
      <c r="Q975" s="430">
        <v>41414</v>
      </c>
      <c r="R975" s="433" t="s">
        <v>20880</v>
      </c>
    </row>
    <row r="976" spans="1:18">
      <c r="A976" s="422">
        <v>4364</v>
      </c>
      <c r="B976" s="440"/>
      <c r="C976" s="440"/>
      <c r="D976" s="424" t="s">
        <v>6948</v>
      </c>
      <c r="E976" s="424" t="s">
        <v>21743</v>
      </c>
      <c r="F976" s="424">
        <v>4364</v>
      </c>
      <c r="G976" s="424" t="s">
        <v>9470</v>
      </c>
      <c r="H976" s="440"/>
      <c r="I976" s="429" t="s">
        <v>21624</v>
      </c>
      <c r="J976" s="430">
        <v>41334</v>
      </c>
      <c r="K976" s="424"/>
      <c r="L976" s="431">
        <v>698590325</v>
      </c>
      <c r="M976" s="432" t="s">
        <v>20880</v>
      </c>
      <c r="N976" s="430">
        <v>41365</v>
      </c>
      <c r="O976" s="440"/>
      <c r="P976" s="440"/>
      <c r="Q976" s="430">
        <v>41414</v>
      </c>
      <c r="R976" s="433" t="s">
        <v>20880</v>
      </c>
    </row>
    <row r="977" spans="1:18">
      <c r="A977" s="422">
        <v>4363</v>
      </c>
      <c r="B977" s="440"/>
      <c r="C977" s="440"/>
      <c r="D977" s="424" t="s">
        <v>6948</v>
      </c>
      <c r="E977" s="424" t="s">
        <v>21744</v>
      </c>
      <c r="F977" s="424">
        <v>4363</v>
      </c>
      <c r="G977" s="424" t="s">
        <v>9472</v>
      </c>
      <c r="H977" s="440"/>
      <c r="I977" s="429" t="s">
        <v>21624</v>
      </c>
      <c r="J977" s="430">
        <v>41334</v>
      </c>
      <c r="K977" s="424"/>
      <c r="L977" s="431">
        <v>698590333</v>
      </c>
      <c r="M977" s="432" t="s">
        <v>20880</v>
      </c>
      <c r="N977" s="430">
        <v>41365</v>
      </c>
      <c r="O977" s="440"/>
      <c r="P977" s="440"/>
      <c r="Q977" s="430">
        <v>41414</v>
      </c>
      <c r="R977" s="433" t="s">
        <v>20880</v>
      </c>
    </row>
    <row r="978" spans="1:18">
      <c r="A978" s="422">
        <v>4645</v>
      </c>
      <c r="B978" s="440"/>
      <c r="C978" s="440"/>
      <c r="D978" s="424" t="s">
        <v>8771</v>
      </c>
      <c r="E978" s="424" t="s">
        <v>21745</v>
      </c>
      <c r="F978" s="424">
        <v>4645</v>
      </c>
      <c r="G978" s="424" t="s">
        <v>9355</v>
      </c>
      <c r="H978" s="440"/>
      <c r="I978" s="429" t="s">
        <v>21624</v>
      </c>
      <c r="J978" s="430">
        <v>41334</v>
      </c>
      <c r="K978" s="424"/>
      <c r="L978" s="431">
        <v>698590341</v>
      </c>
      <c r="M978" s="432" t="s">
        <v>20880</v>
      </c>
      <c r="N978" s="430">
        <v>41365</v>
      </c>
      <c r="O978" s="440"/>
      <c r="P978" s="440"/>
      <c r="Q978" s="430">
        <v>41414</v>
      </c>
      <c r="R978" s="433" t="s">
        <v>20880</v>
      </c>
    </row>
    <row r="979" spans="1:18">
      <c r="A979" s="422">
        <v>4646</v>
      </c>
      <c r="B979" s="440"/>
      <c r="C979" s="440"/>
      <c r="D979" s="424" t="s">
        <v>8776</v>
      </c>
      <c r="E979" s="424" t="s">
        <v>21746</v>
      </c>
      <c r="F979" s="424">
        <v>4646</v>
      </c>
      <c r="G979" s="424" t="s">
        <v>11756</v>
      </c>
      <c r="H979" s="440"/>
      <c r="I979" s="429" t="s">
        <v>21624</v>
      </c>
      <c r="J979" s="430">
        <v>41334</v>
      </c>
      <c r="K979" s="424"/>
      <c r="L979" s="431">
        <v>698590350</v>
      </c>
      <c r="M979" s="432" t="s">
        <v>20880</v>
      </c>
      <c r="N979" s="430">
        <v>41365</v>
      </c>
      <c r="O979" s="440"/>
      <c r="P979" s="440"/>
      <c r="Q979" s="430">
        <v>41414</v>
      </c>
      <c r="R979" s="433" t="s">
        <v>20880</v>
      </c>
    </row>
    <row r="980" spans="1:18">
      <c r="A980" s="422">
        <v>3675</v>
      </c>
      <c r="B980" s="440"/>
      <c r="C980" s="440"/>
      <c r="D980" s="424" t="s">
        <v>171</v>
      </c>
      <c r="E980" s="424" t="s">
        <v>21747</v>
      </c>
      <c r="F980" s="424">
        <v>3675</v>
      </c>
      <c r="G980" s="424" t="s">
        <v>8603</v>
      </c>
      <c r="H980" s="440"/>
      <c r="I980" s="429" t="s">
        <v>21624</v>
      </c>
      <c r="J980" s="430">
        <v>41334</v>
      </c>
      <c r="K980" s="424"/>
      <c r="L980" s="431">
        <v>698692225</v>
      </c>
      <c r="M980" s="432" t="s">
        <v>20880</v>
      </c>
      <c r="N980" s="430">
        <v>41365</v>
      </c>
      <c r="O980" s="440"/>
      <c r="P980" s="440"/>
      <c r="Q980" s="430">
        <v>41414</v>
      </c>
      <c r="R980" s="433" t="s">
        <v>20880</v>
      </c>
    </row>
    <row r="981" spans="1:18">
      <c r="A981" s="422">
        <v>4647</v>
      </c>
      <c r="B981" s="440"/>
      <c r="C981" s="440"/>
      <c r="D981" s="424" t="s">
        <v>8781</v>
      </c>
      <c r="E981" s="424" t="s">
        <v>21748</v>
      </c>
      <c r="F981" s="424">
        <v>4647</v>
      </c>
      <c r="G981" s="424" t="s">
        <v>9356</v>
      </c>
      <c r="H981" s="440"/>
      <c r="I981" s="429" t="s">
        <v>21624</v>
      </c>
      <c r="J981" s="430">
        <v>41334</v>
      </c>
      <c r="K981" s="424"/>
      <c r="L981" s="431">
        <v>698590376</v>
      </c>
      <c r="M981" s="432" t="s">
        <v>20880</v>
      </c>
      <c r="N981" s="430">
        <v>41365</v>
      </c>
      <c r="O981" s="440"/>
      <c r="P981" s="440"/>
      <c r="Q981" s="430">
        <v>41414</v>
      </c>
      <c r="R981" s="433" t="s">
        <v>20880</v>
      </c>
    </row>
    <row r="982" spans="1:18">
      <c r="A982" s="422">
        <v>4370</v>
      </c>
      <c r="B982" s="440"/>
      <c r="C982" s="440"/>
      <c r="D982" s="424" t="s">
        <v>6895</v>
      </c>
      <c r="E982" s="424" t="s">
        <v>21749</v>
      </c>
      <c r="F982" s="424">
        <v>4370</v>
      </c>
      <c r="G982" s="424" t="s">
        <v>8610</v>
      </c>
      <c r="H982" s="440"/>
      <c r="I982" s="429" t="s">
        <v>21624</v>
      </c>
      <c r="J982" s="430">
        <v>41334</v>
      </c>
      <c r="K982" s="424"/>
      <c r="L982" s="431">
        <v>698590384</v>
      </c>
      <c r="M982" s="432" t="s">
        <v>20880</v>
      </c>
      <c r="N982" s="430">
        <v>41365</v>
      </c>
      <c r="O982" s="440"/>
      <c r="P982" s="440"/>
      <c r="Q982" s="430">
        <v>41414</v>
      </c>
      <c r="R982" s="433" t="s">
        <v>20880</v>
      </c>
    </row>
    <row r="983" spans="1:18">
      <c r="A983" s="422">
        <v>4368</v>
      </c>
      <c r="B983" s="440"/>
      <c r="C983" s="440"/>
      <c r="D983" s="424" t="s">
        <v>6895</v>
      </c>
      <c r="E983" s="424" t="s">
        <v>21750</v>
      </c>
      <c r="F983" s="424">
        <v>4368</v>
      </c>
      <c r="G983" s="424" t="s">
        <v>8887</v>
      </c>
      <c r="H983" s="440"/>
      <c r="I983" s="429" t="s">
        <v>21624</v>
      </c>
      <c r="J983" s="430">
        <v>41334</v>
      </c>
      <c r="K983" s="424"/>
      <c r="L983" s="431">
        <v>698590414</v>
      </c>
      <c r="M983" s="432" t="s">
        <v>20880</v>
      </c>
      <c r="N983" s="430">
        <v>41365</v>
      </c>
      <c r="O983" s="440"/>
      <c r="P983" s="440"/>
      <c r="Q983" s="430">
        <v>41414</v>
      </c>
      <c r="R983" s="433" t="s">
        <v>20880</v>
      </c>
    </row>
    <row r="984" spans="1:18">
      <c r="A984" s="422">
        <v>4491</v>
      </c>
      <c r="B984" s="440"/>
      <c r="C984" s="440"/>
      <c r="D984" s="424" t="s">
        <v>7807</v>
      </c>
      <c r="E984" s="424" t="s">
        <v>21751</v>
      </c>
      <c r="F984" s="424">
        <v>4491</v>
      </c>
      <c r="G984" s="424" t="s">
        <v>12138</v>
      </c>
      <c r="H984" s="440"/>
      <c r="I984" s="429" t="s">
        <v>21624</v>
      </c>
      <c r="J984" s="430">
        <v>41334</v>
      </c>
      <c r="K984" s="424"/>
      <c r="L984" s="431">
        <v>698624955</v>
      </c>
      <c r="M984" s="432" t="s">
        <v>20880</v>
      </c>
      <c r="N984" s="430">
        <v>41365</v>
      </c>
      <c r="O984" s="440"/>
      <c r="P984" s="440"/>
      <c r="Q984" s="430">
        <v>41414</v>
      </c>
      <c r="R984" s="433" t="s">
        <v>20880</v>
      </c>
    </row>
    <row r="985" spans="1:18">
      <c r="A985" s="422">
        <v>3189</v>
      </c>
      <c r="B985" s="440"/>
      <c r="C985" s="440"/>
      <c r="D985" s="424" t="s">
        <v>2039</v>
      </c>
      <c r="E985" s="424" t="s">
        <v>21752</v>
      </c>
      <c r="F985" s="424" t="s">
        <v>2025</v>
      </c>
      <c r="G985" s="424" t="s">
        <v>5143</v>
      </c>
      <c r="H985" s="440"/>
      <c r="I985" s="429" t="s">
        <v>21624</v>
      </c>
      <c r="J985" s="430">
        <v>41334</v>
      </c>
      <c r="K985" s="424"/>
      <c r="L985" s="431">
        <v>698624963</v>
      </c>
      <c r="M985" s="432" t="s">
        <v>20880</v>
      </c>
      <c r="N985" s="430">
        <v>41365</v>
      </c>
      <c r="O985" s="440"/>
      <c r="P985" s="440"/>
      <c r="Q985" s="430">
        <v>41414</v>
      </c>
      <c r="R985" s="433" t="s">
        <v>20880</v>
      </c>
    </row>
    <row r="986" spans="1:18">
      <c r="A986" s="422">
        <v>4413</v>
      </c>
      <c r="B986" s="440"/>
      <c r="C986" s="440"/>
      <c r="D986" s="424" t="s">
        <v>7266</v>
      </c>
      <c r="E986" s="424" t="s">
        <v>21753</v>
      </c>
      <c r="F986" s="424">
        <v>4413</v>
      </c>
      <c r="G986" s="424" t="s">
        <v>12113</v>
      </c>
      <c r="H986" s="440"/>
      <c r="I986" s="429" t="s">
        <v>21624</v>
      </c>
      <c r="J986" s="430">
        <v>41334</v>
      </c>
      <c r="K986" s="424"/>
      <c r="L986" s="431">
        <v>698586751</v>
      </c>
      <c r="M986" s="432" t="s">
        <v>20880</v>
      </c>
      <c r="N986" s="430">
        <v>41365</v>
      </c>
      <c r="O986" s="440"/>
      <c r="P986" s="440"/>
      <c r="Q986" s="430">
        <v>41414</v>
      </c>
      <c r="R986" s="433" t="s">
        <v>20880</v>
      </c>
    </row>
    <row r="987" spans="1:18">
      <c r="A987" s="422">
        <v>4530</v>
      </c>
      <c r="B987" s="440"/>
      <c r="C987" s="440"/>
      <c r="D987" s="424" t="s">
        <v>1857</v>
      </c>
      <c r="E987" s="424" t="s">
        <v>21754</v>
      </c>
      <c r="F987" s="424">
        <v>4530</v>
      </c>
      <c r="G987" s="424" t="s">
        <v>13190</v>
      </c>
      <c r="H987" s="440"/>
      <c r="I987" s="429" t="s">
        <v>21624</v>
      </c>
      <c r="J987" s="430">
        <v>41334</v>
      </c>
      <c r="K987" s="424"/>
      <c r="L987" s="431">
        <v>698586786</v>
      </c>
      <c r="M987" s="432" t="s">
        <v>20880</v>
      </c>
      <c r="N987" s="430">
        <v>41365</v>
      </c>
      <c r="O987" s="440"/>
      <c r="P987" s="440"/>
      <c r="Q987" s="430">
        <v>41414</v>
      </c>
      <c r="R987" s="433" t="s">
        <v>20880</v>
      </c>
    </row>
    <row r="988" spans="1:18">
      <c r="A988" s="422">
        <v>4495</v>
      </c>
      <c r="B988" s="440"/>
      <c r="C988" s="440"/>
      <c r="D988" s="424" t="s">
        <v>7669</v>
      </c>
      <c r="E988" s="424" t="s">
        <v>21755</v>
      </c>
      <c r="F988" s="424">
        <v>4495</v>
      </c>
      <c r="G988" s="424" t="s">
        <v>9335</v>
      </c>
      <c r="H988" s="440"/>
      <c r="I988" s="429" t="s">
        <v>21624</v>
      </c>
      <c r="J988" s="430">
        <v>41334</v>
      </c>
      <c r="K988" s="424"/>
      <c r="L988" s="431">
        <v>698586794</v>
      </c>
      <c r="M988" s="432" t="s">
        <v>20880</v>
      </c>
      <c r="N988" s="430">
        <v>41365</v>
      </c>
      <c r="O988" s="440"/>
      <c r="P988" s="440"/>
      <c r="Q988" s="430">
        <v>41414</v>
      </c>
      <c r="R988" s="433" t="s">
        <v>20880</v>
      </c>
    </row>
    <row r="989" spans="1:18">
      <c r="A989" s="422">
        <v>4417</v>
      </c>
      <c r="B989" s="440"/>
      <c r="C989" s="440"/>
      <c r="D989" s="424" t="s">
        <v>7271</v>
      </c>
      <c r="E989" s="424" t="s">
        <v>21756</v>
      </c>
      <c r="F989" s="424">
        <v>4417</v>
      </c>
      <c r="G989" s="424" t="s">
        <v>12116</v>
      </c>
      <c r="H989" s="440"/>
      <c r="I989" s="429" t="s">
        <v>21624</v>
      </c>
      <c r="J989" s="430">
        <v>41334</v>
      </c>
      <c r="K989" s="424"/>
      <c r="L989" s="431">
        <v>698590465</v>
      </c>
      <c r="M989" s="432" t="s">
        <v>20880</v>
      </c>
      <c r="N989" s="430">
        <v>41365</v>
      </c>
      <c r="O989" s="440"/>
      <c r="P989" s="440"/>
      <c r="Q989" s="430">
        <v>41414</v>
      </c>
      <c r="R989" s="433" t="s">
        <v>20880</v>
      </c>
    </row>
    <row r="990" spans="1:18">
      <c r="A990" s="422">
        <v>4426</v>
      </c>
      <c r="B990" s="440"/>
      <c r="C990" s="440"/>
      <c r="D990" s="424" t="s">
        <v>7271</v>
      </c>
      <c r="E990" s="424" t="s">
        <v>21757</v>
      </c>
      <c r="F990" s="424">
        <v>4426</v>
      </c>
      <c r="G990" s="424" t="s">
        <v>12758</v>
      </c>
      <c r="H990" s="440"/>
      <c r="I990" s="429" t="s">
        <v>21624</v>
      </c>
      <c r="J990" s="430">
        <v>41334</v>
      </c>
      <c r="K990" s="424"/>
      <c r="L990" s="431">
        <v>698626265</v>
      </c>
      <c r="M990" s="432" t="s">
        <v>20880</v>
      </c>
      <c r="N990" s="430">
        <v>41365</v>
      </c>
      <c r="O990" s="440"/>
      <c r="P990" s="440"/>
      <c r="Q990" s="430">
        <v>41414</v>
      </c>
      <c r="R990" s="433" t="s">
        <v>20880</v>
      </c>
    </row>
    <row r="991" spans="1:18">
      <c r="A991" s="422">
        <v>4416</v>
      </c>
      <c r="B991" s="440"/>
      <c r="C991" s="440"/>
      <c r="D991" s="424" t="s">
        <v>7271</v>
      </c>
      <c r="E991" s="424" t="s">
        <v>21758</v>
      </c>
      <c r="F991" s="424">
        <v>4416</v>
      </c>
      <c r="G991" s="424" t="s">
        <v>11955</v>
      </c>
      <c r="H991" s="440"/>
      <c r="I991" s="429" t="s">
        <v>21624</v>
      </c>
      <c r="J991" s="430">
        <v>41334</v>
      </c>
      <c r="K991" s="424"/>
      <c r="L991" s="431">
        <v>698626273</v>
      </c>
      <c r="M991" s="432" t="s">
        <v>20880</v>
      </c>
      <c r="N991" s="430">
        <v>41365</v>
      </c>
      <c r="O991" s="440"/>
      <c r="P991" s="440"/>
      <c r="Q991" s="430">
        <v>41414</v>
      </c>
      <c r="R991" s="433" t="s">
        <v>20880</v>
      </c>
    </row>
    <row r="992" spans="1:18">
      <c r="A992" s="422">
        <v>4419</v>
      </c>
      <c r="B992" s="440"/>
      <c r="C992" s="440"/>
      <c r="D992" s="424" t="s">
        <v>7271</v>
      </c>
      <c r="E992" s="424" t="s">
        <v>21759</v>
      </c>
      <c r="F992" s="424">
        <v>4419</v>
      </c>
      <c r="G992" s="424" t="s">
        <v>12630</v>
      </c>
      <c r="H992" s="440"/>
      <c r="I992" s="429" t="s">
        <v>21624</v>
      </c>
      <c r="J992" s="430">
        <v>41334</v>
      </c>
      <c r="K992" s="424"/>
      <c r="L992" s="431">
        <v>698590481</v>
      </c>
      <c r="M992" s="432" t="s">
        <v>20880</v>
      </c>
      <c r="N992" s="430">
        <v>41365</v>
      </c>
      <c r="O992" s="440"/>
      <c r="P992" s="440"/>
      <c r="Q992" s="430">
        <v>41414</v>
      </c>
      <c r="R992" s="433" t="s">
        <v>20880</v>
      </c>
    </row>
    <row r="993" spans="1:18">
      <c r="A993" s="422">
        <v>4415</v>
      </c>
      <c r="B993" s="440"/>
      <c r="C993" s="440"/>
      <c r="D993" s="424" t="s">
        <v>7271</v>
      </c>
      <c r="E993" s="424" t="s">
        <v>21760</v>
      </c>
      <c r="F993" s="424">
        <v>4415</v>
      </c>
      <c r="G993" s="424" t="s">
        <v>12118</v>
      </c>
      <c r="H993" s="440"/>
      <c r="I993" s="429" t="s">
        <v>21624</v>
      </c>
      <c r="J993" s="430">
        <v>41334</v>
      </c>
      <c r="K993" s="424"/>
      <c r="L993" s="431">
        <v>698590503</v>
      </c>
      <c r="M993" s="432" t="s">
        <v>20880</v>
      </c>
      <c r="N993" s="430">
        <v>41365</v>
      </c>
      <c r="O993" s="440"/>
      <c r="P993" s="440"/>
      <c r="Q993" s="430">
        <v>41414</v>
      </c>
      <c r="R993" s="433" t="s">
        <v>20880</v>
      </c>
    </row>
    <row r="994" spans="1:18">
      <c r="A994" s="422">
        <v>4431</v>
      </c>
      <c r="B994" s="440"/>
      <c r="C994" s="440"/>
      <c r="D994" s="424" t="s">
        <v>7271</v>
      </c>
      <c r="E994" s="424" t="s">
        <v>21761</v>
      </c>
      <c r="F994" s="424">
        <v>4431</v>
      </c>
      <c r="G994" s="424" t="s">
        <v>12761</v>
      </c>
      <c r="H994" s="440"/>
      <c r="I994" s="429" t="s">
        <v>21624</v>
      </c>
      <c r="J994" s="430">
        <v>41334</v>
      </c>
      <c r="K994" s="424"/>
      <c r="L994" s="431">
        <v>698626281</v>
      </c>
      <c r="M994" s="432" t="s">
        <v>20880</v>
      </c>
      <c r="N994" s="430">
        <v>41365</v>
      </c>
      <c r="O994" s="440"/>
      <c r="P994" s="440"/>
      <c r="Q994" s="430">
        <v>41414</v>
      </c>
      <c r="R994" s="433" t="s">
        <v>20880</v>
      </c>
    </row>
    <row r="995" spans="1:18">
      <c r="A995" s="422">
        <v>4430</v>
      </c>
      <c r="B995" s="440"/>
      <c r="C995" s="440"/>
      <c r="D995" s="424" t="s">
        <v>7271</v>
      </c>
      <c r="E995" s="424" t="s">
        <v>21762</v>
      </c>
      <c r="F995" s="424">
        <v>4430</v>
      </c>
      <c r="G995" s="424" t="s">
        <v>12633</v>
      </c>
      <c r="H995" s="440"/>
      <c r="I995" s="429" t="s">
        <v>21624</v>
      </c>
      <c r="J995" s="430">
        <v>41334</v>
      </c>
      <c r="K995" s="424"/>
      <c r="L995" s="431">
        <v>698624980</v>
      </c>
      <c r="M995" s="432" t="s">
        <v>20880</v>
      </c>
      <c r="N995" s="430">
        <v>41365</v>
      </c>
      <c r="O995" s="440"/>
      <c r="P995" s="440"/>
      <c r="Q995" s="430">
        <v>41414</v>
      </c>
      <c r="R995" s="433" t="s">
        <v>20880</v>
      </c>
    </row>
    <row r="996" spans="1:18">
      <c r="A996" s="422">
        <v>4428</v>
      </c>
      <c r="B996" s="440"/>
      <c r="C996" s="440"/>
      <c r="D996" s="424" t="s">
        <v>7271</v>
      </c>
      <c r="E996" s="424" t="s">
        <v>21763</v>
      </c>
      <c r="F996" s="424">
        <v>4428</v>
      </c>
      <c r="G996" s="424" t="s">
        <v>12121</v>
      </c>
      <c r="H996" s="440"/>
      <c r="I996" s="429" t="s">
        <v>21624</v>
      </c>
      <c r="J996" s="430">
        <v>41334</v>
      </c>
      <c r="K996" s="424"/>
      <c r="L996" s="431">
        <v>698626290</v>
      </c>
      <c r="M996" s="432" t="s">
        <v>20880</v>
      </c>
      <c r="N996" s="430">
        <v>41365</v>
      </c>
      <c r="O996" s="440"/>
      <c r="P996" s="440"/>
      <c r="Q996" s="430">
        <v>41414</v>
      </c>
      <c r="R996" s="433" t="s">
        <v>20880</v>
      </c>
    </row>
    <row r="997" spans="1:18">
      <c r="A997" s="422">
        <v>4418</v>
      </c>
      <c r="B997" s="440"/>
      <c r="C997" s="440"/>
      <c r="D997" s="424" t="s">
        <v>7271</v>
      </c>
      <c r="E997" s="424" t="s">
        <v>21764</v>
      </c>
      <c r="F997" s="424">
        <v>4418</v>
      </c>
      <c r="G997" s="424" t="s">
        <v>12124</v>
      </c>
      <c r="H997" s="440"/>
      <c r="I997" s="429" t="s">
        <v>21624</v>
      </c>
      <c r="J997" s="430">
        <v>41334</v>
      </c>
      <c r="K997" s="424"/>
      <c r="L997" s="431">
        <v>698590546</v>
      </c>
      <c r="M997" s="432" t="s">
        <v>20880</v>
      </c>
      <c r="N997" s="430">
        <v>41365</v>
      </c>
      <c r="O997" s="440"/>
      <c r="P997" s="440"/>
      <c r="Q997" s="430">
        <v>41414</v>
      </c>
      <c r="R997" s="433" t="s">
        <v>20880</v>
      </c>
    </row>
    <row r="998" spans="1:18">
      <c r="A998" s="422">
        <v>4425</v>
      </c>
      <c r="B998" s="440"/>
      <c r="C998" s="440"/>
      <c r="D998" s="424" t="s">
        <v>7271</v>
      </c>
      <c r="E998" s="424" t="s">
        <v>21765</v>
      </c>
      <c r="F998" s="424">
        <v>4425</v>
      </c>
      <c r="G998" s="424" t="s">
        <v>12127</v>
      </c>
      <c r="H998" s="440"/>
      <c r="I998" s="429" t="s">
        <v>21624</v>
      </c>
      <c r="J998" s="430">
        <v>41334</v>
      </c>
      <c r="K998" s="424"/>
      <c r="L998" s="431">
        <v>698590597</v>
      </c>
      <c r="M998" s="432" t="s">
        <v>20880</v>
      </c>
      <c r="N998" s="430">
        <v>41365</v>
      </c>
      <c r="O998" s="440"/>
      <c r="P998" s="440"/>
      <c r="Q998" s="430">
        <v>41414</v>
      </c>
      <c r="R998" s="433" t="s">
        <v>20880</v>
      </c>
    </row>
    <row r="999" spans="1:18">
      <c r="A999" s="422">
        <v>4424</v>
      </c>
      <c r="B999" s="440"/>
      <c r="C999" s="440"/>
      <c r="D999" s="424" t="s">
        <v>7271</v>
      </c>
      <c r="E999" s="424" t="s">
        <v>21766</v>
      </c>
      <c r="F999" s="424">
        <v>4424</v>
      </c>
      <c r="G999" s="424" t="s">
        <v>11958</v>
      </c>
      <c r="H999" s="440"/>
      <c r="I999" s="429" t="s">
        <v>21624</v>
      </c>
      <c r="J999" s="430">
        <v>41334</v>
      </c>
      <c r="K999" s="424"/>
      <c r="L999" s="431">
        <v>698590619</v>
      </c>
      <c r="M999" s="432" t="s">
        <v>20880</v>
      </c>
      <c r="N999" s="430">
        <v>41365</v>
      </c>
      <c r="O999" s="440"/>
      <c r="P999" s="440"/>
      <c r="Q999" s="430">
        <v>41414</v>
      </c>
      <c r="R999" s="433" t="s">
        <v>20880</v>
      </c>
    </row>
    <row r="1000" spans="1:18">
      <c r="A1000" s="422">
        <v>4422</v>
      </c>
      <c r="B1000" s="440"/>
      <c r="C1000" s="440"/>
      <c r="D1000" s="424" t="s">
        <v>7271</v>
      </c>
      <c r="E1000" s="424" t="s">
        <v>21767</v>
      </c>
      <c r="F1000" s="424">
        <v>4422</v>
      </c>
      <c r="G1000" s="424" t="s">
        <v>11401</v>
      </c>
      <c r="H1000" s="440"/>
      <c r="I1000" s="429" t="s">
        <v>21624</v>
      </c>
      <c r="J1000" s="430">
        <v>41334</v>
      </c>
      <c r="K1000" s="424"/>
      <c r="L1000" s="431">
        <v>698590627</v>
      </c>
      <c r="M1000" s="432" t="s">
        <v>20880</v>
      </c>
      <c r="N1000" s="430">
        <v>41365</v>
      </c>
      <c r="O1000" s="440"/>
      <c r="P1000" s="440"/>
      <c r="Q1000" s="430">
        <v>41414</v>
      </c>
      <c r="R1000" s="433" t="s">
        <v>20880</v>
      </c>
    </row>
    <row r="1001" spans="1:18">
      <c r="A1001" s="422">
        <v>4421</v>
      </c>
      <c r="B1001" s="440"/>
      <c r="C1001" s="440"/>
      <c r="D1001" s="424" t="s">
        <v>7271</v>
      </c>
      <c r="E1001" s="424" t="s">
        <v>21768</v>
      </c>
      <c r="F1001" s="424">
        <v>4421</v>
      </c>
      <c r="G1001" s="424" t="s">
        <v>12636</v>
      </c>
      <c r="H1001" s="440"/>
      <c r="I1001" s="429" t="s">
        <v>21624</v>
      </c>
      <c r="J1001" s="430">
        <v>41334</v>
      </c>
      <c r="K1001" s="424"/>
      <c r="L1001" s="431">
        <v>698590635</v>
      </c>
      <c r="M1001" s="432" t="s">
        <v>20880</v>
      </c>
      <c r="N1001" s="430">
        <v>41365</v>
      </c>
      <c r="O1001" s="440"/>
      <c r="P1001" s="440"/>
      <c r="Q1001" s="430">
        <v>41414</v>
      </c>
      <c r="R1001" s="433" t="s">
        <v>20880</v>
      </c>
    </row>
    <row r="1002" spans="1:18">
      <c r="A1002" s="422">
        <v>4420</v>
      </c>
      <c r="B1002" s="440"/>
      <c r="C1002" s="440"/>
      <c r="D1002" s="424" t="s">
        <v>7271</v>
      </c>
      <c r="E1002" s="424" t="s">
        <v>21769</v>
      </c>
      <c r="F1002" s="424">
        <v>4420</v>
      </c>
      <c r="G1002" s="424" t="s">
        <v>11858</v>
      </c>
      <c r="H1002" s="440"/>
      <c r="I1002" s="429" t="s">
        <v>21624</v>
      </c>
      <c r="J1002" s="430">
        <v>41334</v>
      </c>
      <c r="K1002" s="424"/>
      <c r="L1002" s="431">
        <v>698590643</v>
      </c>
      <c r="M1002" s="432" t="s">
        <v>20880</v>
      </c>
      <c r="N1002" s="430">
        <v>41365</v>
      </c>
      <c r="O1002" s="440"/>
      <c r="P1002" s="440"/>
      <c r="Q1002" s="430">
        <v>41414</v>
      </c>
      <c r="R1002" s="433" t="s">
        <v>20880</v>
      </c>
    </row>
    <row r="1003" spans="1:18">
      <c r="A1003" s="422">
        <v>4496</v>
      </c>
      <c r="B1003" s="440"/>
      <c r="C1003" s="440"/>
      <c r="D1003" s="424" t="s">
        <v>7684</v>
      </c>
      <c r="E1003" s="424" t="s">
        <v>21770</v>
      </c>
      <c r="F1003" s="424">
        <v>4496</v>
      </c>
      <c r="G1003" s="424" t="s">
        <v>13484</v>
      </c>
      <c r="H1003" s="440"/>
      <c r="I1003" s="429" t="s">
        <v>21624</v>
      </c>
      <c r="J1003" s="430">
        <v>41334</v>
      </c>
      <c r="K1003" s="424"/>
      <c r="L1003" s="431">
        <v>698625005</v>
      </c>
      <c r="M1003" s="432" t="s">
        <v>20880</v>
      </c>
      <c r="N1003" s="430">
        <v>41365</v>
      </c>
      <c r="O1003" s="440"/>
      <c r="P1003" s="440"/>
      <c r="Q1003" s="430">
        <v>41414</v>
      </c>
      <c r="R1003" s="433" t="s">
        <v>20880</v>
      </c>
    </row>
    <row r="1004" spans="1:18">
      <c r="A1004" s="422">
        <v>4532</v>
      </c>
      <c r="B1004" s="440"/>
      <c r="C1004" s="440"/>
      <c r="D1004" s="424" t="s">
        <v>7874</v>
      </c>
      <c r="E1004" s="424" t="s">
        <v>21771</v>
      </c>
      <c r="F1004" s="424">
        <v>4532</v>
      </c>
      <c r="G1004" s="424" t="s">
        <v>12785</v>
      </c>
      <c r="H1004" s="440"/>
      <c r="I1004" s="429" t="s">
        <v>21624</v>
      </c>
      <c r="J1004" s="430">
        <v>41334</v>
      </c>
      <c r="K1004" s="424"/>
      <c r="L1004" s="431">
        <v>698625021</v>
      </c>
      <c r="M1004" s="432" t="s">
        <v>20880</v>
      </c>
      <c r="N1004" s="430">
        <v>41365</v>
      </c>
      <c r="O1004" s="440"/>
      <c r="P1004" s="440"/>
      <c r="Q1004" s="430">
        <v>41414</v>
      </c>
      <c r="R1004" s="433" t="s">
        <v>20880</v>
      </c>
    </row>
    <row r="1005" spans="1:18">
      <c r="A1005" s="422">
        <v>4297</v>
      </c>
      <c r="B1005" s="440"/>
      <c r="C1005" s="440"/>
      <c r="D1005" s="424" t="s">
        <v>175</v>
      </c>
      <c r="E1005" s="424" t="s">
        <v>21772</v>
      </c>
      <c r="F1005" s="424">
        <v>4297</v>
      </c>
      <c r="G1005" s="424" t="s">
        <v>12108</v>
      </c>
      <c r="H1005" s="440"/>
      <c r="I1005" s="429" t="s">
        <v>21624</v>
      </c>
      <c r="J1005" s="430">
        <v>41334</v>
      </c>
      <c r="K1005" s="424"/>
      <c r="L1005" s="431">
        <v>698590660</v>
      </c>
      <c r="M1005" s="432" t="s">
        <v>20880</v>
      </c>
      <c r="N1005" s="430">
        <v>41365</v>
      </c>
      <c r="O1005" s="440"/>
      <c r="P1005" s="440"/>
      <c r="Q1005" s="430">
        <v>41414</v>
      </c>
      <c r="R1005" s="433" t="s">
        <v>20880</v>
      </c>
    </row>
    <row r="1006" spans="1:18">
      <c r="A1006" s="422">
        <v>4298</v>
      </c>
      <c r="B1006" s="440"/>
      <c r="C1006" s="440"/>
      <c r="D1006" s="424" t="s">
        <v>175</v>
      </c>
      <c r="E1006" s="424" t="s">
        <v>21773</v>
      </c>
      <c r="F1006" s="424">
        <v>4298</v>
      </c>
      <c r="G1006" s="424" t="s">
        <v>12110</v>
      </c>
      <c r="H1006" s="440"/>
      <c r="I1006" s="429" t="s">
        <v>21624</v>
      </c>
      <c r="J1006" s="430">
        <v>41334</v>
      </c>
      <c r="K1006" s="424"/>
      <c r="L1006" s="431">
        <v>698590678</v>
      </c>
      <c r="M1006" s="432" t="s">
        <v>20880</v>
      </c>
      <c r="N1006" s="430">
        <v>41365</v>
      </c>
      <c r="O1006" s="440"/>
      <c r="P1006" s="440"/>
      <c r="Q1006" s="430">
        <v>41414</v>
      </c>
      <c r="R1006" s="433" t="s">
        <v>20880</v>
      </c>
    </row>
    <row r="1007" spans="1:18">
      <c r="A1007" s="422">
        <v>4299</v>
      </c>
      <c r="B1007" s="440"/>
      <c r="C1007" s="440"/>
      <c r="D1007" s="424" t="s">
        <v>175</v>
      </c>
      <c r="E1007" s="424" t="s">
        <v>21774</v>
      </c>
      <c r="F1007" s="424">
        <v>4299</v>
      </c>
      <c r="G1007" s="424" t="s">
        <v>12623</v>
      </c>
      <c r="H1007" s="440"/>
      <c r="I1007" s="429" t="s">
        <v>21624</v>
      </c>
      <c r="J1007" s="430">
        <v>41334</v>
      </c>
      <c r="K1007" s="424"/>
      <c r="L1007" s="431">
        <v>698590694</v>
      </c>
      <c r="M1007" s="432" t="s">
        <v>20880</v>
      </c>
      <c r="N1007" s="430">
        <v>41365</v>
      </c>
      <c r="O1007" s="440"/>
      <c r="P1007" s="440"/>
      <c r="Q1007" s="430">
        <v>41414</v>
      </c>
      <c r="R1007" s="433" t="s">
        <v>20880</v>
      </c>
    </row>
    <row r="1008" spans="1:18">
      <c r="A1008" s="422">
        <v>4300</v>
      </c>
      <c r="B1008" s="440"/>
      <c r="C1008" s="440"/>
      <c r="D1008" s="424" t="s">
        <v>175</v>
      </c>
      <c r="E1008" s="424" t="s">
        <v>21775</v>
      </c>
      <c r="F1008" s="424">
        <v>4300</v>
      </c>
      <c r="G1008" s="424" t="s">
        <v>12626</v>
      </c>
      <c r="H1008" s="440"/>
      <c r="I1008" s="429" t="s">
        <v>21624</v>
      </c>
      <c r="J1008" s="430">
        <v>41334</v>
      </c>
      <c r="K1008" s="424"/>
      <c r="L1008" s="431">
        <v>698625030</v>
      </c>
      <c r="M1008" s="432" t="s">
        <v>20880</v>
      </c>
      <c r="N1008" s="430">
        <v>41365</v>
      </c>
      <c r="O1008" s="440"/>
      <c r="P1008" s="440"/>
      <c r="Q1008" s="430">
        <v>41414</v>
      </c>
      <c r="R1008" s="433" t="s">
        <v>20880</v>
      </c>
    </row>
    <row r="1009" spans="1:18">
      <c r="A1009" s="422">
        <v>4498</v>
      </c>
      <c r="B1009" s="440"/>
      <c r="C1009" s="440"/>
      <c r="D1009" s="424" t="s">
        <v>7694</v>
      </c>
      <c r="E1009" s="424" t="s">
        <v>21776</v>
      </c>
      <c r="F1009" s="424">
        <v>4498</v>
      </c>
      <c r="G1009" s="424" t="s">
        <v>13181</v>
      </c>
      <c r="H1009" s="440"/>
      <c r="I1009" s="429" t="s">
        <v>21624</v>
      </c>
      <c r="J1009" s="430">
        <v>41334</v>
      </c>
      <c r="K1009" s="424"/>
      <c r="L1009" s="431">
        <v>698590716</v>
      </c>
      <c r="M1009" s="432" t="s">
        <v>20880</v>
      </c>
      <c r="N1009" s="430">
        <v>41365</v>
      </c>
      <c r="O1009" s="440"/>
      <c r="P1009" s="440"/>
      <c r="Q1009" s="430">
        <v>41414</v>
      </c>
      <c r="R1009" s="433" t="s">
        <v>20880</v>
      </c>
    </row>
    <row r="1010" spans="1:18">
      <c r="A1010" s="422">
        <v>3734</v>
      </c>
      <c r="B1010" s="440"/>
      <c r="C1010" s="440"/>
      <c r="D1010" s="424" t="s">
        <v>2111</v>
      </c>
      <c r="E1010" s="424" t="s">
        <v>21777</v>
      </c>
      <c r="F1010" s="424">
        <v>3734</v>
      </c>
      <c r="G1010" s="424" t="s">
        <v>12592</v>
      </c>
      <c r="H1010" s="440"/>
      <c r="I1010" s="429" t="s">
        <v>21624</v>
      </c>
      <c r="J1010" s="430">
        <v>41334</v>
      </c>
      <c r="K1010" s="424"/>
      <c r="L1010" s="431">
        <v>698625056</v>
      </c>
      <c r="M1010" s="432" t="s">
        <v>20880</v>
      </c>
      <c r="N1010" s="430">
        <v>41365</v>
      </c>
      <c r="O1010" s="440"/>
      <c r="P1010" s="440"/>
      <c r="Q1010" s="430">
        <v>41414</v>
      </c>
      <c r="R1010" s="433" t="s">
        <v>20880</v>
      </c>
    </row>
    <row r="1011" spans="1:18">
      <c r="A1011" s="422">
        <v>3629</v>
      </c>
      <c r="B1011" s="440"/>
      <c r="C1011" s="440"/>
      <c r="D1011" s="424" t="s">
        <v>3199</v>
      </c>
      <c r="E1011" s="424" t="s">
        <v>21778</v>
      </c>
      <c r="F1011" s="424">
        <v>3629</v>
      </c>
      <c r="G1011" s="424" t="s">
        <v>9270</v>
      </c>
      <c r="H1011" s="440"/>
      <c r="I1011" s="429" t="s">
        <v>21624</v>
      </c>
      <c r="J1011" s="430">
        <v>41334</v>
      </c>
      <c r="K1011" s="424"/>
      <c r="L1011" s="431">
        <v>698626311</v>
      </c>
      <c r="M1011" s="432" t="s">
        <v>20880</v>
      </c>
      <c r="N1011" s="430">
        <v>41365</v>
      </c>
      <c r="O1011" s="440"/>
      <c r="P1011" s="440"/>
      <c r="Q1011" s="430">
        <v>41414</v>
      </c>
      <c r="R1011" s="433" t="s">
        <v>20880</v>
      </c>
    </row>
    <row r="1012" spans="1:18">
      <c r="A1012" s="422">
        <v>3491</v>
      </c>
      <c r="B1012" s="440"/>
      <c r="C1012" s="440"/>
      <c r="D1012" s="424" t="s">
        <v>2849</v>
      </c>
      <c r="E1012" s="424" t="s">
        <v>2851</v>
      </c>
      <c r="F1012" s="424">
        <v>3491</v>
      </c>
      <c r="G1012" s="424" t="s">
        <v>20784</v>
      </c>
      <c r="H1012" s="440"/>
      <c r="I1012" s="429" t="s">
        <v>21624</v>
      </c>
      <c r="J1012" s="430">
        <v>41334</v>
      </c>
      <c r="K1012" s="424"/>
      <c r="L1012" s="431">
        <v>698692233</v>
      </c>
      <c r="M1012" s="432" t="s">
        <v>20880</v>
      </c>
      <c r="N1012" s="430">
        <v>41365</v>
      </c>
      <c r="O1012" s="440"/>
      <c r="P1012" s="440"/>
      <c r="Q1012" s="430">
        <v>41414</v>
      </c>
      <c r="R1012" s="433" t="s">
        <v>20880</v>
      </c>
    </row>
    <row r="1013" spans="1:18">
      <c r="A1013" s="422">
        <v>3493</v>
      </c>
      <c r="B1013" s="440"/>
      <c r="C1013" s="440"/>
      <c r="D1013" s="424" t="s">
        <v>2849</v>
      </c>
      <c r="E1013" s="424" t="s">
        <v>21779</v>
      </c>
      <c r="F1013" s="424">
        <v>3493</v>
      </c>
      <c r="G1013" s="424" t="s">
        <v>12586</v>
      </c>
      <c r="H1013" s="440"/>
      <c r="I1013" s="429" t="s">
        <v>21624</v>
      </c>
      <c r="J1013" s="430">
        <v>41334</v>
      </c>
      <c r="K1013" s="424"/>
      <c r="L1013" s="431">
        <v>698692250</v>
      </c>
      <c r="M1013" s="432" t="s">
        <v>20880</v>
      </c>
      <c r="N1013" s="430">
        <v>41365</v>
      </c>
      <c r="O1013" s="440"/>
      <c r="P1013" s="440"/>
      <c r="Q1013" s="430">
        <v>41414</v>
      </c>
      <c r="R1013" s="433" t="s">
        <v>20880</v>
      </c>
    </row>
    <row r="1014" spans="1:18">
      <c r="A1014" s="422">
        <v>5557</v>
      </c>
      <c r="B1014" s="440"/>
      <c r="C1014" s="440"/>
      <c r="D1014" s="424" t="s">
        <v>1531</v>
      </c>
      <c r="E1014" s="424" t="s">
        <v>21780</v>
      </c>
      <c r="F1014" s="424">
        <v>5557</v>
      </c>
      <c r="G1014" s="424" t="s">
        <v>12824</v>
      </c>
      <c r="H1014" s="440"/>
      <c r="I1014" s="429" t="s">
        <v>21624</v>
      </c>
      <c r="J1014" s="430">
        <v>41334</v>
      </c>
      <c r="K1014" s="424"/>
      <c r="L1014" s="431">
        <v>698625137</v>
      </c>
      <c r="M1014" s="432" t="s">
        <v>20880</v>
      </c>
      <c r="N1014" s="430">
        <v>41365</v>
      </c>
      <c r="O1014" s="440"/>
      <c r="P1014" s="440"/>
      <c r="Q1014" s="430">
        <v>41414</v>
      </c>
      <c r="R1014" s="433" t="s">
        <v>20880</v>
      </c>
    </row>
    <row r="1015" spans="1:18">
      <c r="A1015" s="422">
        <v>4500</v>
      </c>
      <c r="B1015" s="440"/>
      <c r="C1015" s="440"/>
      <c r="D1015" s="424" t="s">
        <v>7703</v>
      </c>
      <c r="E1015" s="424" t="s">
        <v>21781</v>
      </c>
      <c r="F1015" s="424">
        <v>4500</v>
      </c>
      <c r="G1015" s="424" t="s">
        <v>11866</v>
      </c>
      <c r="H1015" s="440"/>
      <c r="I1015" s="429" t="s">
        <v>21624</v>
      </c>
      <c r="J1015" s="430">
        <v>41334</v>
      </c>
      <c r="K1015" s="424"/>
      <c r="L1015" s="431">
        <v>698692268</v>
      </c>
      <c r="M1015" s="432" t="s">
        <v>20880</v>
      </c>
      <c r="N1015" s="430">
        <v>41365</v>
      </c>
      <c r="O1015" s="440"/>
      <c r="P1015" s="440"/>
      <c r="Q1015" s="430">
        <v>41414</v>
      </c>
      <c r="R1015" s="433" t="s">
        <v>20880</v>
      </c>
    </row>
    <row r="1016" spans="1:18">
      <c r="A1016" s="422">
        <v>4501</v>
      </c>
      <c r="B1016" s="440"/>
      <c r="C1016" s="440"/>
      <c r="D1016" s="424" t="s">
        <v>7706</v>
      </c>
      <c r="E1016" s="424" t="s">
        <v>21782</v>
      </c>
      <c r="F1016" s="424">
        <v>4501</v>
      </c>
      <c r="G1016" s="424" t="s">
        <v>13184</v>
      </c>
      <c r="H1016" s="440"/>
      <c r="I1016" s="429" t="s">
        <v>21624</v>
      </c>
      <c r="J1016" s="430">
        <v>41334</v>
      </c>
      <c r="K1016" s="424"/>
      <c r="L1016" s="431">
        <v>698590767</v>
      </c>
      <c r="M1016" s="432" t="s">
        <v>20880</v>
      </c>
      <c r="N1016" s="430">
        <v>41365</v>
      </c>
      <c r="O1016" s="440"/>
      <c r="P1016" s="440"/>
      <c r="Q1016" s="430">
        <v>41414</v>
      </c>
      <c r="R1016" s="433" t="s">
        <v>20880</v>
      </c>
    </row>
    <row r="1017" spans="1:18">
      <c r="A1017" s="422">
        <v>3985</v>
      </c>
      <c r="B1017" s="440"/>
      <c r="C1017" s="440"/>
      <c r="D1017" s="424" t="s">
        <v>162</v>
      </c>
      <c r="E1017" s="424" t="s">
        <v>21783</v>
      </c>
      <c r="F1017" s="424">
        <v>3985</v>
      </c>
      <c r="G1017" s="424" t="s">
        <v>9280</v>
      </c>
      <c r="H1017" s="440"/>
      <c r="I1017" s="429" t="s">
        <v>21624</v>
      </c>
      <c r="J1017" s="430">
        <v>41334</v>
      </c>
      <c r="K1017" s="424"/>
      <c r="L1017" s="431">
        <v>698590783</v>
      </c>
      <c r="M1017" s="432" t="s">
        <v>20880</v>
      </c>
      <c r="N1017" s="430">
        <v>41365</v>
      </c>
      <c r="O1017" s="440"/>
      <c r="P1017" s="440"/>
      <c r="Q1017" s="430">
        <v>41414</v>
      </c>
      <c r="R1017" s="433" t="s">
        <v>20880</v>
      </c>
    </row>
    <row r="1018" spans="1:18">
      <c r="A1018" s="422">
        <v>3978</v>
      </c>
      <c r="B1018" s="440"/>
      <c r="C1018" s="440"/>
      <c r="D1018" s="424" t="s">
        <v>162</v>
      </c>
      <c r="E1018" s="424" t="s">
        <v>21784</v>
      </c>
      <c r="F1018" s="424">
        <v>3978</v>
      </c>
      <c r="G1018" s="424" t="s">
        <v>13124</v>
      </c>
      <c r="H1018" s="440"/>
      <c r="I1018" s="429" t="s">
        <v>21624</v>
      </c>
      <c r="J1018" s="430">
        <v>41334</v>
      </c>
      <c r="K1018" s="424"/>
      <c r="L1018" s="431">
        <v>698590791</v>
      </c>
      <c r="M1018" s="432" t="s">
        <v>20880</v>
      </c>
      <c r="N1018" s="430">
        <v>41365</v>
      </c>
      <c r="O1018" s="440"/>
      <c r="P1018" s="440"/>
      <c r="Q1018" s="430">
        <v>41414</v>
      </c>
      <c r="R1018" s="433" t="s">
        <v>20880</v>
      </c>
    </row>
    <row r="1019" spans="1:18">
      <c r="A1019" s="422">
        <v>3979</v>
      </c>
      <c r="B1019" s="440"/>
      <c r="C1019" s="440"/>
      <c r="D1019" s="424" t="s">
        <v>162</v>
      </c>
      <c r="E1019" s="424" t="s">
        <v>21785</v>
      </c>
      <c r="F1019" s="424">
        <v>3979</v>
      </c>
      <c r="G1019" s="424" t="s">
        <v>6184</v>
      </c>
      <c r="H1019" s="440"/>
      <c r="I1019" s="429" t="s">
        <v>21624</v>
      </c>
      <c r="J1019" s="430">
        <v>41334</v>
      </c>
      <c r="K1019" s="424"/>
      <c r="L1019" s="431">
        <v>698590813</v>
      </c>
      <c r="M1019" s="432" t="s">
        <v>20880</v>
      </c>
      <c r="N1019" s="430">
        <v>41365</v>
      </c>
      <c r="O1019" s="440"/>
      <c r="P1019" s="440"/>
      <c r="Q1019" s="430">
        <v>41414</v>
      </c>
      <c r="R1019" s="433" t="s">
        <v>20880</v>
      </c>
    </row>
    <row r="1020" spans="1:18">
      <c r="A1020" s="422">
        <v>3981</v>
      </c>
      <c r="B1020" s="440"/>
      <c r="C1020" s="440"/>
      <c r="D1020" s="424" t="s">
        <v>162</v>
      </c>
      <c r="E1020" s="424" t="s">
        <v>21786</v>
      </c>
      <c r="F1020" s="424">
        <v>3981</v>
      </c>
      <c r="G1020" s="424" t="s">
        <v>12739</v>
      </c>
      <c r="H1020" s="440"/>
      <c r="I1020" s="429" t="s">
        <v>21624</v>
      </c>
      <c r="J1020" s="430">
        <v>41334</v>
      </c>
      <c r="K1020" s="424"/>
      <c r="L1020" s="431">
        <v>698590821</v>
      </c>
      <c r="M1020" s="432" t="s">
        <v>20880</v>
      </c>
      <c r="N1020" s="430">
        <v>41365</v>
      </c>
      <c r="O1020" s="440"/>
      <c r="P1020" s="440"/>
      <c r="Q1020" s="430">
        <v>41414</v>
      </c>
      <c r="R1020" s="433" t="s">
        <v>20880</v>
      </c>
    </row>
    <row r="1021" spans="1:18">
      <c r="A1021" s="422">
        <v>4275</v>
      </c>
      <c r="B1021" s="440"/>
      <c r="C1021" s="440"/>
      <c r="D1021" s="424" t="s">
        <v>2609</v>
      </c>
      <c r="E1021" s="424" t="s">
        <v>21787</v>
      </c>
      <c r="F1021" s="424">
        <v>4275</v>
      </c>
      <c r="G1021" s="424" t="s">
        <v>8637</v>
      </c>
      <c r="H1021" s="440"/>
      <c r="I1021" s="429" t="s">
        <v>21624</v>
      </c>
      <c r="J1021" s="430">
        <v>41334</v>
      </c>
      <c r="K1021" s="424"/>
      <c r="L1021" s="431">
        <v>698590848</v>
      </c>
      <c r="M1021" s="432" t="s">
        <v>20880</v>
      </c>
      <c r="N1021" s="430">
        <v>41365</v>
      </c>
      <c r="O1021" s="440"/>
      <c r="P1021" s="440"/>
      <c r="Q1021" s="430">
        <v>41414</v>
      </c>
      <c r="R1021" s="433" t="s">
        <v>20880</v>
      </c>
    </row>
    <row r="1022" spans="1:18">
      <c r="A1022" s="422">
        <v>4388</v>
      </c>
      <c r="B1022" s="440"/>
      <c r="C1022" s="440"/>
      <c r="D1022" s="424" t="s">
        <v>7361</v>
      </c>
      <c r="E1022" s="424" t="s">
        <v>21788</v>
      </c>
      <c r="F1022" s="424">
        <v>4388</v>
      </c>
      <c r="G1022" s="424" t="s">
        <v>11437</v>
      </c>
      <c r="H1022" s="440"/>
      <c r="I1022" s="429" t="s">
        <v>21624</v>
      </c>
      <c r="J1022" s="430">
        <v>41334</v>
      </c>
      <c r="K1022" s="424"/>
      <c r="L1022" s="431">
        <v>698692276</v>
      </c>
      <c r="M1022" s="432" t="s">
        <v>20880</v>
      </c>
      <c r="N1022" s="430">
        <v>41365</v>
      </c>
      <c r="O1022" s="440"/>
      <c r="P1022" s="440"/>
      <c r="Q1022" s="430">
        <v>41414</v>
      </c>
      <c r="R1022" s="433" t="s">
        <v>20880</v>
      </c>
    </row>
    <row r="1023" spans="1:18">
      <c r="A1023" s="422">
        <v>4508</v>
      </c>
      <c r="B1023" s="440"/>
      <c r="C1023" s="440"/>
      <c r="D1023" s="424" t="s">
        <v>7732</v>
      </c>
      <c r="E1023" s="424" t="s">
        <v>21789</v>
      </c>
      <c r="F1023" s="424">
        <v>4508</v>
      </c>
      <c r="G1023" s="424" t="s">
        <v>11968</v>
      </c>
      <c r="H1023" s="440"/>
      <c r="I1023" s="429" t="s">
        <v>21624</v>
      </c>
      <c r="J1023" s="430">
        <v>41334</v>
      </c>
      <c r="K1023" s="424"/>
      <c r="L1023" s="431">
        <v>698590880</v>
      </c>
      <c r="M1023" s="432" t="s">
        <v>20880</v>
      </c>
      <c r="N1023" s="430">
        <v>41365</v>
      </c>
      <c r="O1023" s="440"/>
      <c r="P1023" s="440"/>
      <c r="Q1023" s="430">
        <v>41414</v>
      </c>
      <c r="R1023" s="433" t="s">
        <v>20880</v>
      </c>
    </row>
    <row r="1024" spans="1:18">
      <c r="A1024" s="422">
        <v>3953</v>
      </c>
      <c r="B1024" s="440"/>
      <c r="C1024" s="440"/>
      <c r="D1024" s="424" t="s">
        <v>5196</v>
      </c>
      <c r="E1024" s="424" t="s">
        <v>21790</v>
      </c>
      <c r="F1024" s="424">
        <v>3953</v>
      </c>
      <c r="G1024" s="424" t="s">
        <v>13470</v>
      </c>
      <c r="H1024" s="440"/>
      <c r="I1024" s="429" t="s">
        <v>21624</v>
      </c>
      <c r="J1024" s="430">
        <v>41334</v>
      </c>
      <c r="K1024" s="424"/>
      <c r="L1024" s="431">
        <v>698625161</v>
      </c>
      <c r="M1024" s="432" t="s">
        <v>20880</v>
      </c>
      <c r="N1024" s="430">
        <v>41365</v>
      </c>
      <c r="O1024" s="440"/>
      <c r="P1024" s="440"/>
      <c r="Q1024" s="430">
        <v>41414</v>
      </c>
      <c r="R1024" s="433" t="s">
        <v>20880</v>
      </c>
    </row>
    <row r="1025" spans="1:18">
      <c r="A1025" s="422">
        <v>4541</v>
      </c>
      <c r="B1025" s="440"/>
      <c r="C1025" s="440"/>
      <c r="D1025" s="424" t="s">
        <v>188</v>
      </c>
      <c r="E1025" s="424" t="s">
        <v>7900</v>
      </c>
      <c r="F1025" s="424">
        <v>4541</v>
      </c>
      <c r="G1025" s="424" t="s">
        <v>13193</v>
      </c>
      <c r="H1025" s="440"/>
      <c r="I1025" s="429" t="s">
        <v>21624</v>
      </c>
      <c r="J1025" s="430">
        <v>41334</v>
      </c>
      <c r="K1025" s="424"/>
      <c r="L1025" s="431">
        <v>698590902</v>
      </c>
      <c r="M1025" s="432" t="s">
        <v>20880</v>
      </c>
      <c r="N1025" s="430">
        <v>41365</v>
      </c>
      <c r="O1025" s="440"/>
      <c r="P1025" s="440"/>
      <c r="Q1025" s="430">
        <v>41414</v>
      </c>
      <c r="R1025" s="433" t="s">
        <v>20880</v>
      </c>
    </row>
    <row r="1026" spans="1:18">
      <c r="A1026" s="422">
        <v>4544</v>
      </c>
      <c r="B1026" s="440"/>
      <c r="C1026" s="440"/>
      <c r="D1026" s="424" t="s">
        <v>188</v>
      </c>
      <c r="E1026" s="424" t="s">
        <v>7908</v>
      </c>
      <c r="F1026" s="424">
        <v>4544</v>
      </c>
      <c r="G1026" s="424" t="s">
        <v>9231</v>
      </c>
      <c r="H1026" s="440"/>
      <c r="I1026" s="429" t="s">
        <v>21624</v>
      </c>
      <c r="J1026" s="430">
        <v>41334</v>
      </c>
      <c r="K1026" s="424"/>
      <c r="L1026" s="431">
        <v>698590929</v>
      </c>
      <c r="M1026" s="432" t="s">
        <v>20880</v>
      </c>
      <c r="N1026" s="430">
        <v>41365</v>
      </c>
      <c r="O1026" s="440"/>
      <c r="P1026" s="440"/>
      <c r="Q1026" s="430">
        <v>41414</v>
      </c>
      <c r="R1026" s="433" t="s">
        <v>20880</v>
      </c>
    </row>
    <row r="1027" spans="1:18">
      <c r="A1027" s="422">
        <v>4545</v>
      </c>
      <c r="B1027" s="440"/>
      <c r="C1027" s="440"/>
      <c r="D1027" s="424" t="s">
        <v>188</v>
      </c>
      <c r="E1027" s="424" t="s">
        <v>21791</v>
      </c>
      <c r="F1027" s="424">
        <v>4545</v>
      </c>
      <c r="G1027" s="424" t="s">
        <v>13197</v>
      </c>
      <c r="H1027" s="440"/>
      <c r="I1027" s="429" t="s">
        <v>21624</v>
      </c>
      <c r="J1027" s="430">
        <v>41334</v>
      </c>
      <c r="K1027" s="424"/>
      <c r="L1027" s="431">
        <v>698590953</v>
      </c>
      <c r="M1027" s="432" t="s">
        <v>20880</v>
      </c>
      <c r="N1027" s="430">
        <v>41365</v>
      </c>
      <c r="O1027" s="440"/>
      <c r="P1027" s="440"/>
      <c r="Q1027" s="430">
        <v>41414</v>
      </c>
      <c r="R1027" s="433" t="s">
        <v>20880</v>
      </c>
    </row>
    <row r="1028" spans="1:18">
      <c r="A1028" s="422">
        <v>4510</v>
      </c>
      <c r="B1028" s="440"/>
      <c r="C1028" s="440"/>
      <c r="D1028" s="424" t="s">
        <v>7739</v>
      </c>
      <c r="E1028" s="424" t="s">
        <v>21792</v>
      </c>
      <c r="F1028" s="424">
        <v>4510</v>
      </c>
      <c r="G1028" s="424" t="s">
        <v>12642</v>
      </c>
      <c r="H1028" s="440"/>
      <c r="I1028" s="429" t="s">
        <v>21624</v>
      </c>
      <c r="J1028" s="430">
        <v>41334</v>
      </c>
      <c r="K1028" s="424"/>
      <c r="L1028" s="431">
        <v>698590961</v>
      </c>
      <c r="M1028" s="432" t="s">
        <v>20880</v>
      </c>
      <c r="N1028" s="430">
        <v>41365</v>
      </c>
      <c r="O1028" s="440"/>
      <c r="P1028" s="440"/>
      <c r="Q1028" s="430">
        <v>41414</v>
      </c>
      <c r="R1028" s="433" t="s">
        <v>20880</v>
      </c>
    </row>
    <row r="1029" spans="1:18">
      <c r="A1029" s="422">
        <v>3107</v>
      </c>
      <c r="B1029" s="440"/>
      <c r="C1029" s="440"/>
      <c r="D1029" s="424" t="s">
        <v>1069</v>
      </c>
      <c r="E1029" s="424" t="s">
        <v>21793</v>
      </c>
      <c r="F1029" s="424" t="s">
        <v>1132</v>
      </c>
      <c r="G1029" s="424" t="s">
        <v>12036</v>
      </c>
      <c r="H1029" s="440"/>
      <c r="I1029" s="429" t="s">
        <v>21624</v>
      </c>
      <c r="J1029" s="430">
        <v>41334</v>
      </c>
      <c r="K1029" s="424"/>
      <c r="L1029" s="431">
        <v>698625170</v>
      </c>
      <c r="M1029" s="432" t="s">
        <v>20880</v>
      </c>
      <c r="N1029" s="430">
        <v>41365</v>
      </c>
      <c r="O1029" s="440"/>
      <c r="P1029" s="440"/>
      <c r="Q1029" s="430">
        <v>41414</v>
      </c>
      <c r="R1029" s="433" t="s">
        <v>20880</v>
      </c>
    </row>
    <row r="1030" spans="1:18">
      <c r="A1030" s="422">
        <v>4513</v>
      </c>
      <c r="B1030" s="440"/>
      <c r="C1030" s="440"/>
      <c r="D1030" s="424" t="s">
        <v>7752</v>
      </c>
      <c r="E1030" s="424" t="s">
        <v>21794</v>
      </c>
      <c r="F1030" s="424">
        <v>4513</v>
      </c>
      <c r="G1030" s="424" t="s">
        <v>12645</v>
      </c>
      <c r="H1030" s="440"/>
      <c r="I1030" s="429" t="s">
        <v>21624</v>
      </c>
      <c r="J1030" s="430">
        <v>41334</v>
      </c>
      <c r="K1030" s="424"/>
      <c r="L1030" s="431">
        <v>698625188</v>
      </c>
      <c r="M1030" s="432" t="s">
        <v>20880</v>
      </c>
      <c r="N1030" s="430">
        <v>41365</v>
      </c>
      <c r="O1030" s="440"/>
      <c r="P1030" s="440"/>
      <c r="Q1030" s="430">
        <v>41414</v>
      </c>
      <c r="R1030" s="433" t="s">
        <v>20880</v>
      </c>
    </row>
    <row r="1031" spans="1:18">
      <c r="A1031" s="422">
        <v>2645</v>
      </c>
      <c r="B1031" s="440"/>
      <c r="C1031" s="440"/>
      <c r="D1031" s="424" t="s">
        <v>193</v>
      </c>
      <c r="E1031" s="424" t="s">
        <v>21795</v>
      </c>
      <c r="F1031" s="424" t="s">
        <v>69</v>
      </c>
      <c r="G1031" s="424" t="s">
        <v>12032</v>
      </c>
      <c r="H1031" s="440"/>
      <c r="I1031" s="429" t="s">
        <v>21624</v>
      </c>
      <c r="J1031" s="430">
        <v>41334</v>
      </c>
      <c r="K1031" s="424"/>
      <c r="L1031" s="431">
        <v>698625196</v>
      </c>
      <c r="M1031" s="432" t="s">
        <v>20880</v>
      </c>
      <c r="N1031" s="430">
        <v>41365</v>
      </c>
      <c r="O1031" s="440"/>
      <c r="P1031" s="440"/>
      <c r="Q1031" s="430">
        <v>41414</v>
      </c>
      <c r="R1031" s="433" t="s">
        <v>20880</v>
      </c>
    </row>
    <row r="1032" spans="1:18">
      <c r="A1032" s="422">
        <v>5549</v>
      </c>
      <c r="B1032" s="440"/>
      <c r="C1032" s="440"/>
      <c r="D1032" s="424" t="s">
        <v>9089</v>
      </c>
      <c r="E1032" s="424" t="s">
        <v>21796</v>
      </c>
      <c r="F1032" s="424">
        <v>5549</v>
      </c>
      <c r="G1032" s="424" t="s">
        <v>11983</v>
      </c>
      <c r="H1032" s="440"/>
      <c r="I1032" s="429" t="s">
        <v>21624</v>
      </c>
      <c r="J1032" s="430">
        <v>41334</v>
      </c>
      <c r="K1032" s="424"/>
      <c r="L1032" s="431">
        <v>698590988</v>
      </c>
      <c r="M1032" s="432" t="s">
        <v>20880</v>
      </c>
      <c r="N1032" s="430">
        <v>41365</v>
      </c>
      <c r="O1032" s="440"/>
      <c r="P1032" s="440"/>
      <c r="Q1032" s="430">
        <v>41414</v>
      </c>
      <c r="R1032" s="433" t="s">
        <v>20880</v>
      </c>
    </row>
    <row r="1033" spans="1:18">
      <c r="A1033" s="422">
        <v>4514</v>
      </c>
      <c r="B1033" s="440"/>
      <c r="C1033" s="440"/>
      <c r="D1033" s="424" t="s">
        <v>7757</v>
      </c>
      <c r="E1033" s="424" t="s">
        <v>21797</v>
      </c>
      <c r="F1033" s="424">
        <v>4514</v>
      </c>
      <c r="G1033" s="424" t="s">
        <v>12136</v>
      </c>
      <c r="H1033" s="440"/>
      <c r="I1033" s="429" t="s">
        <v>21624</v>
      </c>
      <c r="J1033" s="430">
        <v>41334</v>
      </c>
      <c r="K1033" s="424"/>
      <c r="L1033" s="431">
        <v>698590996</v>
      </c>
      <c r="M1033" s="432" t="s">
        <v>20880</v>
      </c>
      <c r="N1033" s="430">
        <v>41365</v>
      </c>
      <c r="O1033" s="440"/>
      <c r="P1033" s="440"/>
      <c r="Q1033" s="430">
        <v>41414</v>
      </c>
      <c r="R1033" s="433" t="s">
        <v>20880</v>
      </c>
    </row>
    <row r="1034" spans="1:18">
      <c r="A1034" s="422">
        <v>4516</v>
      </c>
      <c r="B1034" s="440"/>
      <c r="C1034" s="440"/>
      <c r="D1034" s="424" t="s">
        <v>7765</v>
      </c>
      <c r="E1034" s="424" t="s">
        <v>7767</v>
      </c>
      <c r="F1034" s="424">
        <v>4516</v>
      </c>
      <c r="G1034" s="424" t="s">
        <v>13187</v>
      </c>
      <c r="H1034" s="440"/>
      <c r="I1034" s="429" t="s">
        <v>21624</v>
      </c>
      <c r="J1034" s="430">
        <v>41334</v>
      </c>
      <c r="K1034" s="424"/>
      <c r="L1034" s="431">
        <v>698625218</v>
      </c>
      <c r="M1034" s="432" t="s">
        <v>20880</v>
      </c>
      <c r="N1034" s="430">
        <v>41365</v>
      </c>
      <c r="O1034" s="440"/>
      <c r="P1034" s="440"/>
      <c r="Q1034" s="430">
        <v>41414</v>
      </c>
      <c r="R1034" s="433" t="s">
        <v>20880</v>
      </c>
    </row>
    <row r="1035" spans="1:18">
      <c r="A1035" s="422">
        <v>4093</v>
      </c>
      <c r="B1035" s="440"/>
      <c r="C1035" s="440"/>
      <c r="D1035" s="424" t="s">
        <v>5947</v>
      </c>
      <c r="E1035" s="424" t="s">
        <v>6059</v>
      </c>
      <c r="F1035" s="424">
        <v>4093</v>
      </c>
      <c r="G1035" s="424" t="s">
        <v>12056</v>
      </c>
      <c r="H1035" s="440"/>
      <c r="I1035" s="429" t="s">
        <v>21624</v>
      </c>
      <c r="J1035" s="430">
        <v>41334</v>
      </c>
      <c r="K1035" s="424"/>
      <c r="L1035" s="431">
        <v>698591119</v>
      </c>
      <c r="M1035" s="432" t="s">
        <v>20880</v>
      </c>
      <c r="N1035" s="430">
        <v>41365</v>
      </c>
      <c r="O1035" s="440"/>
      <c r="P1035" s="440"/>
      <c r="Q1035" s="430">
        <v>41414</v>
      </c>
      <c r="R1035" s="433" t="s">
        <v>20880</v>
      </c>
    </row>
    <row r="1036" spans="1:18">
      <c r="A1036" s="422">
        <v>4094</v>
      </c>
      <c r="B1036" s="440"/>
      <c r="C1036" s="440"/>
      <c r="D1036" s="424" t="s">
        <v>5947</v>
      </c>
      <c r="E1036" s="424" t="s">
        <v>21798</v>
      </c>
      <c r="F1036" s="424">
        <v>4094</v>
      </c>
      <c r="G1036" s="424" t="s">
        <v>11928</v>
      </c>
      <c r="H1036" s="440"/>
      <c r="I1036" s="429" t="s">
        <v>21624</v>
      </c>
      <c r="J1036" s="430">
        <v>41334</v>
      </c>
      <c r="K1036" s="424"/>
      <c r="L1036" s="431">
        <v>698591232</v>
      </c>
      <c r="M1036" s="432" t="s">
        <v>20880</v>
      </c>
      <c r="N1036" s="430">
        <v>41365</v>
      </c>
      <c r="O1036" s="440"/>
      <c r="P1036" s="440"/>
      <c r="Q1036" s="430">
        <v>41414</v>
      </c>
      <c r="R1036" s="433" t="s">
        <v>20880</v>
      </c>
    </row>
    <row r="1037" spans="1:18">
      <c r="A1037" s="422">
        <v>4519</v>
      </c>
      <c r="B1037" s="440"/>
      <c r="C1037" s="440"/>
      <c r="D1037" s="424" t="s">
        <v>7777</v>
      </c>
      <c r="E1037" s="424" t="s">
        <v>21799</v>
      </c>
      <c r="F1037" s="424">
        <v>4519</v>
      </c>
      <c r="G1037" s="424" t="s">
        <v>11574</v>
      </c>
      <c r="H1037" s="440"/>
      <c r="I1037" s="429" t="s">
        <v>21624</v>
      </c>
      <c r="J1037" s="430">
        <v>41334</v>
      </c>
      <c r="K1037" s="424"/>
      <c r="L1037" s="431">
        <v>698625234</v>
      </c>
      <c r="M1037" s="432" t="s">
        <v>20880</v>
      </c>
      <c r="N1037" s="430">
        <v>41365</v>
      </c>
      <c r="O1037" s="440"/>
      <c r="P1037" s="440"/>
      <c r="Q1037" s="430">
        <v>41414</v>
      </c>
      <c r="R1037" s="433" t="s">
        <v>20880</v>
      </c>
    </row>
    <row r="1038" spans="1:18">
      <c r="A1038" s="422">
        <v>4550</v>
      </c>
      <c r="B1038" s="440"/>
      <c r="C1038" s="440"/>
      <c r="D1038" s="424" t="s">
        <v>1818</v>
      </c>
      <c r="E1038" s="424" t="s">
        <v>21800</v>
      </c>
      <c r="F1038" s="424">
        <v>4550</v>
      </c>
      <c r="G1038" s="424" t="s">
        <v>12143</v>
      </c>
      <c r="H1038" s="440"/>
      <c r="I1038" s="429" t="s">
        <v>21624</v>
      </c>
      <c r="J1038" s="430">
        <v>41334</v>
      </c>
      <c r="K1038" s="424"/>
      <c r="L1038" s="431">
        <v>698591240</v>
      </c>
      <c r="M1038" s="432" t="s">
        <v>20880</v>
      </c>
      <c r="N1038" s="430">
        <v>41365</v>
      </c>
      <c r="O1038" s="440"/>
      <c r="P1038" s="440"/>
      <c r="Q1038" s="430">
        <v>41414</v>
      </c>
      <c r="R1038" s="433" t="s">
        <v>20880</v>
      </c>
    </row>
    <row r="1039" spans="1:18">
      <c r="A1039" s="422">
        <v>3113</v>
      </c>
      <c r="B1039" s="440"/>
      <c r="C1039" s="440"/>
      <c r="D1039" s="424" t="s">
        <v>17031</v>
      </c>
      <c r="E1039" s="424" t="s">
        <v>21801</v>
      </c>
      <c r="F1039" s="424" t="s">
        <v>1155</v>
      </c>
      <c r="G1039" s="424" t="s">
        <v>13103</v>
      </c>
      <c r="H1039" s="440"/>
      <c r="I1039" s="429" t="s">
        <v>21624</v>
      </c>
      <c r="J1039" s="430">
        <v>41334</v>
      </c>
      <c r="K1039" s="424"/>
      <c r="L1039" s="431">
        <v>698625242</v>
      </c>
      <c r="M1039" s="432" t="s">
        <v>20880</v>
      </c>
      <c r="N1039" s="430">
        <v>41365</v>
      </c>
      <c r="O1039" s="440"/>
      <c r="P1039" s="440"/>
      <c r="Q1039" s="430">
        <v>41414</v>
      </c>
      <c r="R1039" s="433" t="s">
        <v>20880</v>
      </c>
    </row>
    <row r="1040" spans="1:18">
      <c r="A1040" s="422">
        <v>3747</v>
      </c>
      <c r="B1040" s="440"/>
      <c r="C1040" s="440"/>
      <c r="D1040" s="424" t="s">
        <v>4088</v>
      </c>
      <c r="E1040" s="424" t="s">
        <v>21802</v>
      </c>
      <c r="F1040" s="424">
        <v>3747</v>
      </c>
      <c r="G1040" s="424" t="s">
        <v>10392</v>
      </c>
      <c r="H1040" s="440"/>
      <c r="I1040" s="429" t="s">
        <v>21624</v>
      </c>
      <c r="J1040" s="430">
        <v>41334</v>
      </c>
      <c r="K1040" s="424"/>
      <c r="L1040" s="431">
        <v>698591259</v>
      </c>
      <c r="M1040" s="432" t="s">
        <v>20880</v>
      </c>
      <c r="N1040" s="430">
        <v>41365</v>
      </c>
      <c r="O1040" s="440"/>
      <c r="P1040" s="440"/>
      <c r="Q1040" s="430">
        <v>41414</v>
      </c>
      <c r="R1040" s="433" t="s">
        <v>20880</v>
      </c>
    </row>
    <row r="1041" spans="1:18">
      <c r="A1041" s="422">
        <v>4522</v>
      </c>
      <c r="B1041" s="440"/>
      <c r="C1041" s="440"/>
      <c r="D1041" s="424" t="s">
        <v>4088</v>
      </c>
      <c r="E1041" s="424" t="s">
        <v>21803</v>
      </c>
      <c r="F1041" s="424">
        <v>4522</v>
      </c>
      <c r="G1041" s="424" t="s">
        <v>11580</v>
      </c>
      <c r="H1041" s="440"/>
      <c r="I1041" s="429" t="s">
        <v>21624</v>
      </c>
      <c r="J1041" s="430">
        <v>41334</v>
      </c>
      <c r="K1041" s="424"/>
      <c r="L1041" s="431">
        <v>698591267</v>
      </c>
      <c r="M1041" s="432" t="s">
        <v>20880</v>
      </c>
      <c r="N1041" s="430">
        <v>41365</v>
      </c>
      <c r="O1041" s="440"/>
      <c r="P1041" s="440"/>
      <c r="Q1041" s="430">
        <v>41414</v>
      </c>
      <c r="R1041" s="433" t="s">
        <v>20880</v>
      </c>
    </row>
    <row r="1042" spans="1:18">
      <c r="A1042" s="422">
        <v>4527</v>
      </c>
      <c r="B1042" s="440"/>
      <c r="C1042" s="440"/>
      <c r="D1042" s="424" t="s">
        <v>7864</v>
      </c>
      <c r="E1042" s="424" t="s">
        <v>21804</v>
      </c>
      <c r="F1042" s="424">
        <v>4527</v>
      </c>
      <c r="G1042" s="424" t="s">
        <v>12141</v>
      </c>
      <c r="H1042" s="440"/>
      <c r="I1042" s="429" t="s">
        <v>21624</v>
      </c>
      <c r="J1042" s="430">
        <v>41334</v>
      </c>
      <c r="K1042" s="424"/>
      <c r="L1042" s="431">
        <v>698591291</v>
      </c>
      <c r="M1042" s="432" t="s">
        <v>20880</v>
      </c>
      <c r="N1042" s="430">
        <v>41365</v>
      </c>
      <c r="O1042" s="440"/>
      <c r="P1042" s="440"/>
      <c r="Q1042" s="430">
        <v>41414</v>
      </c>
      <c r="R1042" s="433" t="s">
        <v>20880</v>
      </c>
    </row>
    <row r="1043" spans="1:18">
      <c r="A1043" s="422">
        <v>5543</v>
      </c>
      <c r="B1043" s="440"/>
      <c r="C1043" s="440"/>
      <c r="D1043" s="424" t="s">
        <v>7869</v>
      </c>
      <c r="E1043" s="424" t="s">
        <v>21805</v>
      </c>
      <c r="F1043" s="424">
        <v>5543</v>
      </c>
      <c r="G1043" s="424" t="s">
        <v>13230</v>
      </c>
      <c r="H1043" s="440"/>
      <c r="I1043" s="429" t="s">
        <v>21624</v>
      </c>
      <c r="J1043" s="430">
        <v>41334</v>
      </c>
      <c r="K1043" s="424"/>
      <c r="L1043" s="431">
        <v>698626494</v>
      </c>
      <c r="M1043" s="432" t="s">
        <v>20880</v>
      </c>
      <c r="N1043" s="430">
        <v>41365</v>
      </c>
      <c r="O1043" s="440"/>
      <c r="P1043" s="440"/>
      <c r="Q1043" s="430">
        <v>41414</v>
      </c>
      <c r="R1043" s="433" t="s">
        <v>20880</v>
      </c>
    </row>
    <row r="1044" spans="1:18">
      <c r="A1044" s="422">
        <v>4446</v>
      </c>
      <c r="B1044" s="440"/>
      <c r="C1044" s="440"/>
      <c r="D1044" s="424" t="s">
        <v>3550</v>
      </c>
      <c r="E1044" s="424" t="s">
        <v>21806</v>
      </c>
      <c r="F1044" s="424">
        <v>4446</v>
      </c>
      <c r="G1044" s="424" t="s">
        <v>13479</v>
      </c>
      <c r="H1044" s="440"/>
      <c r="I1044" s="429" t="s">
        <v>21624</v>
      </c>
      <c r="J1044" s="430">
        <v>41334</v>
      </c>
      <c r="K1044" s="424"/>
      <c r="L1044" s="431">
        <v>698591321</v>
      </c>
      <c r="M1044" s="432" t="s">
        <v>20880</v>
      </c>
      <c r="N1044" s="430">
        <v>41365</v>
      </c>
      <c r="O1044" s="440"/>
      <c r="P1044" s="440"/>
      <c r="Q1044" s="430">
        <v>41414</v>
      </c>
      <c r="R1044" s="433" t="s">
        <v>20880</v>
      </c>
    </row>
    <row r="1045" spans="1:18">
      <c r="A1045" s="422">
        <v>4581</v>
      </c>
      <c r="B1045" s="440"/>
      <c r="C1045" s="440"/>
      <c r="D1045" s="424" t="s">
        <v>3550</v>
      </c>
      <c r="E1045" s="424" t="s">
        <v>21807</v>
      </c>
      <c r="F1045" s="424">
        <v>4581</v>
      </c>
      <c r="G1045" s="424" t="s">
        <v>13490</v>
      </c>
      <c r="H1045" s="440"/>
      <c r="I1045" s="429" t="s">
        <v>21624</v>
      </c>
      <c r="J1045" s="430">
        <v>41334</v>
      </c>
      <c r="K1045" s="424"/>
      <c r="L1045" s="431">
        <v>698591348</v>
      </c>
      <c r="M1045" s="432" t="s">
        <v>20880</v>
      </c>
      <c r="N1045" s="430">
        <v>41365</v>
      </c>
      <c r="O1045" s="440"/>
      <c r="P1045" s="440"/>
      <c r="Q1045" s="430">
        <v>41414</v>
      </c>
      <c r="R1045" s="433" t="s">
        <v>20880</v>
      </c>
    </row>
    <row r="1046" spans="1:18">
      <c r="A1046" s="422">
        <v>3752</v>
      </c>
      <c r="B1046" s="440"/>
      <c r="C1046" s="440"/>
      <c r="D1046" s="424" t="s">
        <v>3461</v>
      </c>
      <c r="E1046" s="424" t="s">
        <v>21808</v>
      </c>
      <c r="F1046" s="424">
        <v>3752</v>
      </c>
      <c r="G1046" s="424" t="s">
        <v>12051</v>
      </c>
      <c r="H1046" s="440"/>
      <c r="I1046" s="429" t="s">
        <v>21624</v>
      </c>
      <c r="J1046" s="430">
        <v>41334</v>
      </c>
      <c r="K1046" s="424"/>
      <c r="L1046" s="431">
        <v>698591364</v>
      </c>
      <c r="M1046" s="432" t="s">
        <v>20880</v>
      </c>
      <c r="N1046" s="430">
        <v>41365</v>
      </c>
      <c r="O1046" s="440"/>
      <c r="P1046" s="440"/>
      <c r="Q1046" s="430">
        <v>41414</v>
      </c>
      <c r="R1046" s="433" t="s">
        <v>20880</v>
      </c>
    </row>
    <row r="1047" spans="1:18">
      <c r="A1047" s="422">
        <v>3751</v>
      </c>
      <c r="B1047" s="440"/>
      <c r="C1047" s="440"/>
      <c r="D1047" s="424" t="s">
        <v>3461</v>
      </c>
      <c r="E1047" s="424" t="s">
        <v>21809</v>
      </c>
      <c r="F1047" s="424">
        <v>3751</v>
      </c>
      <c r="G1047" s="424" t="s">
        <v>10444</v>
      </c>
      <c r="H1047" s="440"/>
      <c r="I1047" s="429" t="s">
        <v>21624</v>
      </c>
      <c r="J1047" s="430">
        <v>41334</v>
      </c>
      <c r="K1047" s="424"/>
      <c r="L1047" s="431">
        <v>698591429</v>
      </c>
      <c r="M1047" s="432" t="s">
        <v>20880</v>
      </c>
      <c r="N1047" s="430">
        <v>41365</v>
      </c>
      <c r="O1047" s="440"/>
      <c r="P1047" s="440"/>
      <c r="Q1047" s="430">
        <v>41414</v>
      </c>
      <c r="R1047" s="433" t="s">
        <v>20880</v>
      </c>
    </row>
    <row r="1048" spans="1:18">
      <c r="A1048" s="422">
        <v>4584</v>
      </c>
      <c r="B1048" s="440"/>
      <c r="C1048" s="440"/>
      <c r="D1048" s="424" t="s">
        <v>8122</v>
      </c>
      <c r="E1048" s="424" t="s">
        <v>21810</v>
      </c>
      <c r="F1048" s="424">
        <v>4584</v>
      </c>
      <c r="G1048" s="424" t="s">
        <v>13488</v>
      </c>
      <c r="H1048" s="440"/>
      <c r="I1048" s="429" t="s">
        <v>21624</v>
      </c>
      <c r="J1048" s="430">
        <v>41334</v>
      </c>
      <c r="K1048" s="424"/>
      <c r="L1048" s="431">
        <v>698591437</v>
      </c>
      <c r="M1048" s="432" t="s">
        <v>20880</v>
      </c>
      <c r="N1048" s="430">
        <v>41365</v>
      </c>
      <c r="O1048" s="440"/>
      <c r="P1048" s="440"/>
      <c r="Q1048" s="430">
        <v>41414</v>
      </c>
      <c r="R1048" s="433" t="s">
        <v>20880</v>
      </c>
    </row>
    <row r="1049" spans="1:18">
      <c r="A1049" s="422">
        <v>3650</v>
      </c>
      <c r="B1049" s="440"/>
      <c r="C1049" s="440"/>
      <c r="D1049" s="424" t="s">
        <v>2392</v>
      </c>
      <c r="E1049" s="424" t="s">
        <v>21811</v>
      </c>
      <c r="F1049" s="424">
        <v>3650</v>
      </c>
      <c r="G1049" s="424" t="s">
        <v>13118</v>
      </c>
      <c r="H1049" s="440"/>
      <c r="I1049" s="429" t="s">
        <v>21624</v>
      </c>
      <c r="J1049" s="430">
        <v>41334</v>
      </c>
      <c r="K1049" s="424"/>
      <c r="L1049" s="431">
        <v>698625269</v>
      </c>
      <c r="M1049" s="432" t="s">
        <v>20880</v>
      </c>
      <c r="N1049" s="430">
        <v>41365</v>
      </c>
      <c r="O1049" s="440"/>
      <c r="P1049" s="440"/>
      <c r="Q1049" s="430">
        <v>41414</v>
      </c>
      <c r="R1049" s="433" t="s">
        <v>20880</v>
      </c>
    </row>
    <row r="1050" spans="1:18">
      <c r="A1050" s="422">
        <v>4586</v>
      </c>
      <c r="B1050" s="440"/>
      <c r="C1050" s="440"/>
      <c r="D1050" s="424" t="s">
        <v>8120</v>
      </c>
      <c r="E1050" s="424" t="s">
        <v>21812</v>
      </c>
      <c r="F1050" s="424">
        <v>4586</v>
      </c>
      <c r="G1050" s="424" t="s">
        <v>13450</v>
      </c>
      <c r="H1050" s="440"/>
      <c r="I1050" s="429" t="s">
        <v>21624</v>
      </c>
      <c r="J1050" s="430">
        <v>41334</v>
      </c>
      <c r="K1050" s="424"/>
      <c r="L1050" s="431">
        <v>698591445</v>
      </c>
      <c r="M1050" s="432" t="s">
        <v>20880</v>
      </c>
      <c r="N1050" s="430">
        <v>41365</v>
      </c>
      <c r="O1050" s="440"/>
      <c r="P1050" s="440"/>
      <c r="Q1050" s="430">
        <v>41414</v>
      </c>
      <c r="R1050" s="433" t="s">
        <v>20880</v>
      </c>
    </row>
    <row r="1051" spans="1:18">
      <c r="A1051" s="422">
        <v>4179</v>
      </c>
      <c r="B1051" s="440"/>
      <c r="C1051" s="440"/>
      <c r="D1051" s="424" t="s">
        <v>2408</v>
      </c>
      <c r="E1051" s="424" t="s">
        <v>21813</v>
      </c>
      <c r="F1051" s="424">
        <v>4179</v>
      </c>
      <c r="G1051" s="424" t="s">
        <v>20792</v>
      </c>
      <c r="H1051" s="440"/>
      <c r="I1051" s="429" t="s">
        <v>21624</v>
      </c>
      <c r="J1051" s="430">
        <v>41334</v>
      </c>
      <c r="K1051" s="424"/>
      <c r="L1051" s="431">
        <v>698692284</v>
      </c>
      <c r="M1051" s="432" t="s">
        <v>20880</v>
      </c>
      <c r="N1051" s="430">
        <v>41365</v>
      </c>
      <c r="O1051" s="440"/>
      <c r="P1051" s="440"/>
      <c r="Q1051" s="430">
        <v>41414</v>
      </c>
      <c r="R1051" s="433" t="s">
        <v>20880</v>
      </c>
    </row>
    <row r="1052" spans="1:18">
      <c r="A1052" s="422">
        <v>4587</v>
      </c>
      <c r="B1052" s="440"/>
      <c r="C1052" s="440"/>
      <c r="D1052" s="424" t="s">
        <v>8119</v>
      </c>
      <c r="E1052" s="424" t="s">
        <v>21814</v>
      </c>
      <c r="F1052" s="424">
        <v>4587</v>
      </c>
      <c r="G1052" s="424" t="s">
        <v>12652</v>
      </c>
      <c r="H1052" s="440"/>
      <c r="I1052" s="429" t="s">
        <v>21624</v>
      </c>
      <c r="J1052" s="430">
        <v>41334</v>
      </c>
      <c r="K1052" s="424"/>
      <c r="L1052" s="431">
        <v>698625331</v>
      </c>
      <c r="M1052" s="432" t="s">
        <v>20880</v>
      </c>
      <c r="N1052" s="430">
        <v>41365</v>
      </c>
      <c r="O1052" s="440"/>
      <c r="P1052" s="440"/>
      <c r="Q1052" s="430">
        <v>41414</v>
      </c>
      <c r="R1052" s="433" t="s">
        <v>20880</v>
      </c>
    </row>
    <row r="1053" spans="1:18">
      <c r="A1053" s="422">
        <v>4564</v>
      </c>
      <c r="B1053" s="440"/>
      <c r="C1053" s="440"/>
      <c r="D1053" s="424" t="s">
        <v>7955</v>
      </c>
      <c r="E1053" s="424" t="s">
        <v>7957</v>
      </c>
      <c r="F1053" s="424">
        <v>4564</v>
      </c>
      <c r="G1053" s="424" t="s">
        <v>11869</v>
      </c>
      <c r="H1053" s="440"/>
      <c r="I1053" s="429" t="s">
        <v>21624</v>
      </c>
      <c r="J1053" s="430">
        <v>41334</v>
      </c>
      <c r="K1053" s="424"/>
      <c r="L1053" s="431">
        <v>698591453</v>
      </c>
      <c r="M1053" s="432" t="s">
        <v>20880</v>
      </c>
      <c r="N1053" s="430">
        <v>41365</v>
      </c>
      <c r="O1053" s="440"/>
      <c r="P1053" s="440"/>
      <c r="Q1053" s="430">
        <v>41414</v>
      </c>
      <c r="R1053" s="433" t="s">
        <v>20880</v>
      </c>
    </row>
    <row r="1054" spans="1:18">
      <c r="A1054" s="422">
        <v>4565</v>
      </c>
      <c r="B1054" s="440"/>
      <c r="C1054" s="440"/>
      <c r="D1054" s="424" t="s">
        <v>7955</v>
      </c>
      <c r="E1054" s="424" t="s">
        <v>21815</v>
      </c>
      <c r="F1054" s="424">
        <v>4565</v>
      </c>
      <c r="G1054" s="424" t="s">
        <v>11633</v>
      </c>
      <c r="H1054" s="440"/>
      <c r="I1054" s="429" t="s">
        <v>21624</v>
      </c>
      <c r="J1054" s="430">
        <v>41334</v>
      </c>
      <c r="K1054" s="424"/>
      <c r="L1054" s="431">
        <v>698625366</v>
      </c>
      <c r="M1054" s="432" t="s">
        <v>20880</v>
      </c>
      <c r="N1054" s="430">
        <v>41365</v>
      </c>
      <c r="O1054" s="440"/>
      <c r="P1054" s="440"/>
      <c r="Q1054" s="430">
        <v>41414</v>
      </c>
      <c r="R1054" s="433" t="s">
        <v>20880</v>
      </c>
    </row>
    <row r="1055" spans="1:18">
      <c r="A1055" s="422">
        <v>4566</v>
      </c>
      <c r="B1055" s="440"/>
      <c r="C1055" s="440"/>
      <c r="D1055" s="424" t="s">
        <v>7955</v>
      </c>
      <c r="E1055" s="424" t="s">
        <v>21816</v>
      </c>
      <c r="F1055" s="424">
        <v>4566</v>
      </c>
      <c r="G1055" s="424" t="s">
        <v>11871</v>
      </c>
      <c r="H1055" s="440"/>
      <c r="I1055" s="429" t="s">
        <v>21624</v>
      </c>
      <c r="J1055" s="430">
        <v>41334</v>
      </c>
      <c r="K1055" s="424"/>
      <c r="L1055" s="431">
        <v>698625374</v>
      </c>
      <c r="M1055" s="432" t="s">
        <v>20880</v>
      </c>
      <c r="N1055" s="430">
        <v>41365</v>
      </c>
      <c r="O1055" s="440"/>
      <c r="P1055" s="440"/>
      <c r="Q1055" s="430">
        <v>41414</v>
      </c>
      <c r="R1055" s="433" t="s">
        <v>20880</v>
      </c>
    </row>
    <row r="1056" spans="1:18">
      <c r="A1056" s="422">
        <v>4588</v>
      </c>
      <c r="B1056" s="440"/>
      <c r="C1056" s="440"/>
      <c r="D1056" s="424" t="s">
        <v>7955</v>
      </c>
      <c r="E1056" s="424" t="s">
        <v>21817</v>
      </c>
      <c r="F1056" s="424">
        <v>4588</v>
      </c>
      <c r="G1056" s="424" t="s">
        <v>11873</v>
      </c>
      <c r="H1056" s="440"/>
      <c r="I1056" s="429" t="s">
        <v>21624</v>
      </c>
      <c r="J1056" s="430">
        <v>41334</v>
      </c>
      <c r="K1056" s="424"/>
      <c r="L1056" s="431">
        <v>698692292</v>
      </c>
      <c r="M1056" s="432" t="s">
        <v>20880</v>
      </c>
      <c r="N1056" s="430">
        <v>41365</v>
      </c>
      <c r="O1056" s="440"/>
      <c r="P1056" s="440"/>
      <c r="Q1056" s="430">
        <v>41414</v>
      </c>
      <c r="R1056" s="433" t="s">
        <v>20880</v>
      </c>
    </row>
    <row r="1057" spans="1:18">
      <c r="A1057" s="422">
        <v>3994</v>
      </c>
      <c r="B1057" s="440"/>
      <c r="C1057" s="440"/>
      <c r="D1057" s="424" t="s">
        <v>1661</v>
      </c>
      <c r="E1057" s="424" t="s">
        <v>21818</v>
      </c>
      <c r="F1057" s="424">
        <v>3994</v>
      </c>
      <c r="G1057" s="424" t="s">
        <v>9287</v>
      </c>
      <c r="H1057" s="440"/>
      <c r="I1057" s="429" t="s">
        <v>21624</v>
      </c>
      <c r="J1057" s="430">
        <v>41334</v>
      </c>
      <c r="K1057" s="424"/>
      <c r="L1057" s="431">
        <v>698626320</v>
      </c>
      <c r="M1057" s="432" t="s">
        <v>20880</v>
      </c>
      <c r="N1057" s="430">
        <v>41365</v>
      </c>
      <c r="O1057" s="440"/>
      <c r="P1057" s="440"/>
      <c r="Q1057" s="430">
        <v>41414</v>
      </c>
      <c r="R1057" s="433" t="s">
        <v>20880</v>
      </c>
    </row>
    <row r="1058" spans="1:18">
      <c r="A1058" s="422">
        <v>4589</v>
      </c>
      <c r="B1058" s="440"/>
      <c r="C1058" s="440"/>
      <c r="D1058" s="424" t="s">
        <v>8118</v>
      </c>
      <c r="E1058" s="424" t="s">
        <v>21819</v>
      </c>
      <c r="F1058" s="424">
        <v>4589</v>
      </c>
      <c r="G1058" s="424" t="s">
        <v>13200</v>
      </c>
      <c r="H1058" s="440"/>
      <c r="I1058" s="429" t="s">
        <v>21624</v>
      </c>
      <c r="J1058" s="430">
        <v>41334</v>
      </c>
      <c r="K1058" s="424"/>
      <c r="L1058" s="431">
        <v>698591496</v>
      </c>
      <c r="M1058" s="432" t="s">
        <v>20880</v>
      </c>
      <c r="N1058" s="430">
        <v>41365</v>
      </c>
      <c r="O1058" s="440"/>
      <c r="P1058" s="440"/>
      <c r="Q1058" s="430">
        <v>41414</v>
      </c>
      <c r="R1058" s="433" t="s">
        <v>20880</v>
      </c>
    </row>
    <row r="1059" spans="1:18">
      <c r="A1059" s="422">
        <v>4192</v>
      </c>
      <c r="B1059" s="440"/>
      <c r="C1059" s="440"/>
      <c r="D1059" s="424" t="s">
        <v>6405</v>
      </c>
      <c r="E1059" s="424" t="s">
        <v>21820</v>
      </c>
      <c r="F1059" s="424">
        <v>4192</v>
      </c>
      <c r="G1059" s="424" t="s">
        <v>12062</v>
      </c>
      <c r="H1059" s="440"/>
      <c r="I1059" s="429" t="s">
        <v>21624</v>
      </c>
      <c r="J1059" s="430">
        <v>41334</v>
      </c>
      <c r="K1059" s="424"/>
      <c r="L1059" s="431">
        <v>698625420</v>
      </c>
      <c r="M1059" s="432" t="s">
        <v>20880</v>
      </c>
      <c r="N1059" s="430">
        <v>41365</v>
      </c>
      <c r="O1059" s="440"/>
      <c r="P1059" s="440"/>
      <c r="Q1059" s="430">
        <v>41414</v>
      </c>
      <c r="R1059" s="433" t="s">
        <v>20880</v>
      </c>
    </row>
    <row r="1060" spans="1:18">
      <c r="A1060" s="422">
        <v>4193</v>
      </c>
      <c r="B1060" s="440"/>
      <c r="C1060" s="440"/>
      <c r="D1060" s="424" t="s">
        <v>6405</v>
      </c>
      <c r="E1060" s="424" t="s">
        <v>21821</v>
      </c>
      <c r="F1060" s="424">
        <v>4193</v>
      </c>
      <c r="G1060" s="424" t="s">
        <v>20796</v>
      </c>
      <c r="H1060" s="440"/>
      <c r="I1060" s="429" t="s">
        <v>21624</v>
      </c>
      <c r="J1060" s="430">
        <v>41334</v>
      </c>
      <c r="K1060" s="424"/>
      <c r="L1060" s="431">
        <v>698625439</v>
      </c>
      <c r="M1060" s="432" t="s">
        <v>20880</v>
      </c>
      <c r="N1060" s="430">
        <v>41365</v>
      </c>
      <c r="O1060" s="440"/>
      <c r="P1060" s="440"/>
      <c r="Q1060" s="430">
        <v>41414</v>
      </c>
      <c r="R1060" s="433" t="s">
        <v>20880</v>
      </c>
    </row>
    <row r="1061" spans="1:18">
      <c r="A1061" s="422">
        <v>4191</v>
      </c>
      <c r="B1061" s="440"/>
      <c r="C1061" s="440"/>
      <c r="D1061" s="424" t="s">
        <v>6405</v>
      </c>
      <c r="E1061" s="424" t="s">
        <v>21822</v>
      </c>
      <c r="F1061" s="424">
        <v>4191</v>
      </c>
      <c r="G1061" s="424" t="s">
        <v>20804</v>
      </c>
      <c r="H1061" s="440"/>
      <c r="I1061" s="429" t="s">
        <v>21624</v>
      </c>
      <c r="J1061" s="430">
        <v>41334</v>
      </c>
      <c r="K1061" s="424"/>
      <c r="L1061" s="431">
        <v>698625455</v>
      </c>
      <c r="M1061" s="432" t="s">
        <v>20880</v>
      </c>
      <c r="N1061" s="430">
        <v>41365</v>
      </c>
      <c r="O1061" s="440"/>
      <c r="P1061" s="440"/>
      <c r="Q1061" s="430">
        <v>41414</v>
      </c>
      <c r="R1061" s="433" t="s">
        <v>20880</v>
      </c>
    </row>
    <row r="1062" spans="1:18">
      <c r="A1062" s="422">
        <v>4590</v>
      </c>
      <c r="B1062" s="440"/>
      <c r="C1062" s="440"/>
      <c r="D1062" s="424" t="s">
        <v>6405</v>
      </c>
      <c r="E1062" s="424" t="s">
        <v>21823</v>
      </c>
      <c r="F1062" s="424">
        <v>4590</v>
      </c>
      <c r="G1062" s="424" t="s">
        <v>12146</v>
      </c>
      <c r="H1062" s="440"/>
      <c r="I1062" s="429" t="s">
        <v>21624</v>
      </c>
      <c r="J1062" s="430">
        <v>41334</v>
      </c>
      <c r="K1062" s="424"/>
      <c r="L1062" s="431">
        <v>698591500</v>
      </c>
      <c r="M1062" s="432" t="s">
        <v>20880</v>
      </c>
      <c r="N1062" s="430">
        <v>41365</v>
      </c>
      <c r="O1062" s="440"/>
      <c r="P1062" s="440"/>
      <c r="Q1062" s="430">
        <v>41414</v>
      </c>
      <c r="R1062" s="433" t="s">
        <v>20880</v>
      </c>
    </row>
    <row r="1063" spans="1:18">
      <c r="A1063" s="422">
        <v>4591</v>
      </c>
      <c r="B1063" s="440"/>
      <c r="C1063" s="440"/>
      <c r="D1063" s="424" t="s">
        <v>8359</v>
      </c>
      <c r="E1063" s="424" t="s">
        <v>21824</v>
      </c>
      <c r="F1063" s="424">
        <v>4591</v>
      </c>
      <c r="G1063" s="424" t="s">
        <v>12164</v>
      </c>
      <c r="H1063" s="440"/>
      <c r="I1063" s="429" t="s">
        <v>21624</v>
      </c>
      <c r="J1063" s="430">
        <v>41334</v>
      </c>
      <c r="K1063" s="424"/>
      <c r="L1063" s="431">
        <v>698591526</v>
      </c>
      <c r="M1063" s="432" t="s">
        <v>20880</v>
      </c>
      <c r="N1063" s="430">
        <v>41365</v>
      </c>
      <c r="O1063" s="440"/>
      <c r="P1063" s="440"/>
      <c r="Q1063" s="430">
        <v>41414</v>
      </c>
      <c r="R1063" s="433" t="s">
        <v>20880</v>
      </c>
    </row>
    <row r="1064" spans="1:18">
      <c r="A1064" s="422">
        <v>4592</v>
      </c>
      <c r="B1064" s="440"/>
      <c r="C1064" s="440"/>
      <c r="D1064" s="424" t="s">
        <v>8355</v>
      </c>
      <c r="E1064" s="424" t="s">
        <v>21825</v>
      </c>
      <c r="F1064" s="424">
        <v>4592</v>
      </c>
      <c r="G1064" s="424" t="s">
        <v>12159</v>
      </c>
      <c r="H1064" s="440"/>
      <c r="I1064" s="429" t="s">
        <v>21624</v>
      </c>
      <c r="J1064" s="430">
        <v>41334</v>
      </c>
      <c r="K1064" s="424"/>
      <c r="L1064" s="431">
        <v>698625471</v>
      </c>
      <c r="M1064" s="432" t="s">
        <v>20880</v>
      </c>
      <c r="N1064" s="430">
        <v>41365</v>
      </c>
      <c r="O1064" s="440"/>
      <c r="P1064" s="440"/>
      <c r="Q1064" s="430">
        <v>41414</v>
      </c>
      <c r="R1064" s="433" t="s">
        <v>20880</v>
      </c>
    </row>
    <row r="1065" spans="1:18">
      <c r="A1065" s="422">
        <v>3121</v>
      </c>
      <c r="B1065" s="440"/>
      <c r="C1065" s="440"/>
      <c r="D1065" s="424" t="s">
        <v>1086</v>
      </c>
      <c r="E1065" s="424" t="s">
        <v>21826</v>
      </c>
      <c r="F1065" s="424" t="s">
        <v>1160</v>
      </c>
      <c r="G1065" s="424" t="s">
        <v>5142</v>
      </c>
      <c r="H1065" s="440"/>
      <c r="I1065" s="429" t="s">
        <v>21624</v>
      </c>
      <c r="J1065" s="430">
        <v>41334</v>
      </c>
      <c r="K1065" s="424"/>
      <c r="L1065" s="431">
        <v>698692306</v>
      </c>
      <c r="M1065" s="432" t="s">
        <v>20880</v>
      </c>
      <c r="N1065" s="430">
        <v>41365</v>
      </c>
      <c r="O1065" s="440"/>
      <c r="P1065" s="440"/>
      <c r="Q1065" s="430">
        <v>41414</v>
      </c>
      <c r="R1065" s="433" t="s">
        <v>20880</v>
      </c>
    </row>
    <row r="1066" spans="1:18">
      <c r="A1066" s="422">
        <v>3880</v>
      </c>
      <c r="B1066" s="440"/>
      <c r="C1066" s="440"/>
      <c r="D1066" s="424" t="s">
        <v>4754</v>
      </c>
      <c r="E1066" s="424" t="s">
        <v>21827</v>
      </c>
      <c r="F1066" s="424">
        <v>3880</v>
      </c>
      <c r="G1066" s="424" t="s">
        <v>13121</v>
      </c>
      <c r="H1066" s="440"/>
      <c r="I1066" s="429" t="s">
        <v>21624</v>
      </c>
      <c r="J1066" s="430">
        <v>41334</v>
      </c>
      <c r="K1066" s="424"/>
      <c r="L1066" s="431">
        <v>698591542</v>
      </c>
      <c r="M1066" s="432" t="s">
        <v>20880</v>
      </c>
      <c r="N1066" s="430">
        <v>41365</v>
      </c>
      <c r="O1066" s="440"/>
      <c r="P1066" s="440"/>
      <c r="Q1066" s="430">
        <v>41414</v>
      </c>
      <c r="R1066" s="433" t="s">
        <v>20880</v>
      </c>
    </row>
    <row r="1067" spans="1:18">
      <c r="A1067" s="422">
        <v>5591</v>
      </c>
      <c r="B1067" s="440"/>
      <c r="C1067" s="440"/>
      <c r="D1067" s="424" t="s">
        <v>161</v>
      </c>
      <c r="E1067" s="424" t="s">
        <v>21828</v>
      </c>
      <c r="F1067" s="424">
        <v>5591</v>
      </c>
      <c r="G1067" s="424" t="s">
        <v>13250</v>
      </c>
      <c r="H1067" s="440"/>
      <c r="I1067" s="429" t="s">
        <v>21624</v>
      </c>
      <c r="J1067" s="430">
        <v>41334</v>
      </c>
      <c r="K1067" s="424"/>
      <c r="L1067" s="431">
        <v>698591550</v>
      </c>
      <c r="M1067" s="432" t="s">
        <v>20880</v>
      </c>
      <c r="N1067" s="430">
        <v>41365</v>
      </c>
      <c r="O1067" s="440"/>
      <c r="P1067" s="440"/>
      <c r="Q1067" s="430">
        <v>41414</v>
      </c>
      <c r="R1067" s="433" t="s">
        <v>20880</v>
      </c>
    </row>
    <row r="1068" spans="1:18">
      <c r="A1068" s="422">
        <v>5592</v>
      </c>
      <c r="B1068" s="440"/>
      <c r="C1068" s="440"/>
      <c r="D1068" s="424" t="s">
        <v>161</v>
      </c>
      <c r="E1068" s="424" t="s">
        <v>21829</v>
      </c>
      <c r="F1068" s="424">
        <v>5592</v>
      </c>
      <c r="G1068" s="424" t="s">
        <v>12849</v>
      </c>
      <c r="H1068" s="440"/>
      <c r="I1068" s="429" t="s">
        <v>21624</v>
      </c>
      <c r="J1068" s="430">
        <v>41334</v>
      </c>
      <c r="K1068" s="424"/>
      <c r="L1068" s="431">
        <v>698591569</v>
      </c>
      <c r="M1068" s="432" t="s">
        <v>20880</v>
      </c>
      <c r="N1068" s="430">
        <v>41365</v>
      </c>
      <c r="O1068" s="440"/>
      <c r="P1068" s="440"/>
      <c r="Q1068" s="430">
        <v>41414</v>
      </c>
      <c r="R1068" s="433" t="s">
        <v>20880</v>
      </c>
    </row>
    <row r="1069" spans="1:18">
      <c r="A1069" s="422">
        <v>5593</v>
      </c>
      <c r="B1069" s="440"/>
      <c r="C1069" s="440"/>
      <c r="D1069" s="424" t="s">
        <v>161</v>
      </c>
      <c r="E1069" s="424" t="s">
        <v>21830</v>
      </c>
      <c r="F1069" s="424">
        <v>5593</v>
      </c>
      <c r="G1069" s="424" t="s">
        <v>13253</v>
      </c>
      <c r="H1069" s="440"/>
      <c r="I1069" s="429" t="s">
        <v>21624</v>
      </c>
      <c r="J1069" s="430">
        <v>41334</v>
      </c>
      <c r="K1069" s="424"/>
      <c r="L1069" s="431">
        <v>698591577</v>
      </c>
      <c r="M1069" s="432" t="s">
        <v>20880</v>
      </c>
      <c r="N1069" s="430">
        <v>41365</v>
      </c>
      <c r="O1069" s="440"/>
      <c r="P1069" s="440"/>
      <c r="Q1069" s="430">
        <v>41414</v>
      </c>
      <c r="R1069" s="433" t="s">
        <v>20880</v>
      </c>
    </row>
    <row r="1070" spans="1:18">
      <c r="A1070" s="422">
        <v>5595</v>
      </c>
      <c r="B1070" s="440"/>
      <c r="C1070" s="440"/>
      <c r="D1070" s="424" t="s">
        <v>161</v>
      </c>
      <c r="E1070" s="424" t="s">
        <v>21831</v>
      </c>
      <c r="F1070" s="424">
        <v>5595</v>
      </c>
      <c r="G1070" s="424" t="s">
        <v>13256</v>
      </c>
      <c r="H1070" s="440"/>
      <c r="I1070" s="429" t="s">
        <v>21624</v>
      </c>
      <c r="J1070" s="430">
        <v>41334</v>
      </c>
      <c r="K1070" s="424"/>
      <c r="L1070" s="431">
        <v>698591593</v>
      </c>
      <c r="M1070" s="432" t="s">
        <v>20880</v>
      </c>
      <c r="N1070" s="430">
        <v>41365</v>
      </c>
      <c r="O1070" s="440"/>
      <c r="P1070" s="440"/>
      <c r="Q1070" s="430">
        <v>41414</v>
      </c>
      <c r="R1070" s="433" t="s">
        <v>20880</v>
      </c>
    </row>
    <row r="1071" spans="1:18">
      <c r="A1071" s="422">
        <v>5596</v>
      </c>
      <c r="B1071" s="440"/>
      <c r="C1071" s="440"/>
      <c r="D1071" s="424" t="s">
        <v>161</v>
      </c>
      <c r="E1071" s="424" t="s">
        <v>21832</v>
      </c>
      <c r="F1071" s="424">
        <v>5596</v>
      </c>
      <c r="G1071" s="424" t="s">
        <v>13259</v>
      </c>
      <c r="H1071" s="440"/>
      <c r="I1071" s="429" t="s">
        <v>21624</v>
      </c>
      <c r="J1071" s="430">
        <v>41334</v>
      </c>
      <c r="K1071" s="424"/>
      <c r="L1071" s="431">
        <v>698591607</v>
      </c>
      <c r="M1071" s="432" t="s">
        <v>20880</v>
      </c>
      <c r="N1071" s="430">
        <v>41365</v>
      </c>
      <c r="O1071" s="440"/>
      <c r="P1071" s="440"/>
      <c r="Q1071" s="430">
        <v>41414</v>
      </c>
      <c r="R1071" s="433" t="s">
        <v>20880</v>
      </c>
    </row>
    <row r="1072" spans="1:18">
      <c r="A1072" s="422">
        <v>5597</v>
      </c>
      <c r="B1072" s="440"/>
      <c r="C1072" s="440"/>
      <c r="D1072" s="424" t="s">
        <v>161</v>
      </c>
      <c r="E1072" s="424" t="s">
        <v>21833</v>
      </c>
      <c r="F1072" s="424">
        <v>5597</v>
      </c>
      <c r="G1072" s="424" t="s">
        <v>13262</v>
      </c>
      <c r="H1072" s="440"/>
      <c r="I1072" s="429" t="s">
        <v>21624</v>
      </c>
      <c r="J1072" s="430">
        <v>41334</v>
      </c>
      <c r="K1072" s="424"/>
      <c r="L1072" s="431">
        <v>698591623</v>
      </c>
      <c r="M1072" s="432" t="s">
        <v>20880</v>
      </c>
      <c r="N1072" s="430">
        <v>41365</v>
      </c>
      <c r="O1072" s="440"/>
      <c r="P1072" s="440"/>
      <c r="Q1072" s="430">
        <v>41414</v>
      </c>
      <c r="R1072" s="433" t="s">
        <v>20880</v>
      </c>
    </row>
    <row r="1073" spans="1:18">
      <c r="A1073" s="422">
        <v>5598</v>
      </c>
      <c r="B1073" s="440"/>
      <c r="C1073" s="440"/>
      <c r="D1073" s="424" t="s">
        <v>161</v>
      </c>
      <c r="E1073" s="424" t="s">
        <v>21834</v>
      </c>
      <c r="F1073" s="424">
        <v>5598</v>
      </c>
      <c r="G1073" s="424" t="s">
        <v>13265</v>
      </c>
      <c r="H1073" s="440"/>
      <c r="I1073" s="429" t="s">
        <v>21624</v>
      </c>
      <c r="J1073" s="430">
        <v>41334</v>
      </c>
      <c r="K1073" s="424"/>
      <c r="L1073" s="431">
        <v>698591631</v>
      </c>
      <c r="M1073" s="432" t="s">
        <v>20880</v>
      </c>
      <c r="N1073" s="430">
        <v>41365</v>
      </c>
      <c r="O1073" s="440"/>
      <c r="P1073" s="440"/>
      <c r="Q1073" s="430">
        <v>41414</v>
      </c>
      <c r="R1073" s="433" t="s">
        <v>20880</v>
      </c>
    </row>
    <row r="1074" spans="1:18">
      <c r="A1074" s="422">
        <v>5599</v>
      </c>
      <c r="B1074" s="440"/>
      <c r="C1074" s="440"/>
      <c r="D1074" s="424" t="s">
        <v>161</v>
      </c>
      <c r="E1074" s="424" t="s">
        <v>21835</v>
      </c>
      <c r="F1074" s="424">
        <v>5599</v>
      </c>
      <c r="G1074" s="424" t="s">
        <v>13268</v>
      </c>
      <c r="H1074" s="440"/>
      <c r="I1074" s="429" t="s">
        <v>21624</v>
      </c>
      <c r="J1074" s="430">
        <v>41334</v>
      </c>
      <c r="K1074" s="424"/>
      <c r="L1074" s="431">
        <v>698625510</v>
      </c>
      <c r="M1074" s="432" t="s">
        <v>20880</v>
      </c>
      <c r="N1074" s="430">
        <v>41365</v>
      </c>
      <c r="O1074" s="440"/>
      <c r="P1074" s="440"/>
      <c r="Q1074" s="430">
        <v>41414</v>
      </c>
      <c r="R1074" s="433" t="s">
        <v>20880</v>
      </c>
    </row>
    <row r="1075" spans="1:18">
      <c r="A1075" s="422">
        <v>3761</v>
      </c>
      <c r="B1075" s="440"/>
      <c r="C1075" s="440"/>
      <c r="D1075" s="424" t="s">
        <v>3438</v>
      </c>
      <c r="E1075" s="424" t="s">
        <v>21836</v>
      </c>
      <c r="F1075" s="424">
        <v>3761</v>
      </c>
      <c r="G1075" s="424" t="s">
        <v>4939</v>
      </c>
      <c r="H1075" s="440"/>
      <c r="I1075" s="429" t="s">
        <v>21624</v>
      </c>
      <c r="J1075" s="430">
        <v>41334</v>
      </c>
      <c r="K1075" s="424"/>
      <c r="L1075" s="431">
        <v>698692314</v>
      </c>
      <c r="M1075" s="432" t="s">
        <v>20880</v>
      </c>
      <c r="N1075" s="430">
        <v>41365</v>
      </c>
      <c r="O1075" s="440"/>
      <c r="P1075" s="440"/>
      <c r="Q1075" s="430">
        <v>41414</v>
      </c>
      <c r="R1075" s="433" t="s">
        <v>20880</v>
      </c>
    </row>
    <row r="1076" spans="1:18">
      <c r="A1076" s="422">
        <v>3658</v>
      </c>
      <c r="B1076" s="440"/>
      <c r="C1076" s="440"/>
      <c r="D1076" s="424" t="s">
        <v>3482</v>
      </c>
      <c r="E1076" s="424" t="s">
        <v>21837</v>
      </c>
      <c r="F1076" s="424">
        <v>3658</v>
      </c>
      <c r="G1076" s="424" t="s">
        <v>13115</v>
      </c>
      <c r="H1076" s="440"/>
      <c r="I1076" s="429" t="s">
        <v>21624</v>
      </c>
      <c r="J1076" s="430">
        <v>41334</v>
      </c>
      <c r="K1076" s="424"/>
      <c r="L1076" s="431">
        <v>698625536</v>
      </c>
      <c r="M1076" s="432" t="s">
        <v>20880</v>
      </c>
      <c r="N1076" s="430">
        <v>41365</v>
      </c>
      <c r="O1076" s="440"/>
      <c r="P1076" s="440"/>
      <c r="Q1076" s="430">
        <v>41414</v>
      </c>
      <c r="R1076" s="433" t="s">
        <v>20880</v>
      </c>
    </row>
    <row r="1077" spans="1:18">
      <c r="A1077" s="422">
        <v>4593</v>
      </c>
      <c r="B1077" s="440"/>
      <c r="C1077" s="440"/>
      <c r="D1077" s="424" t="s">
        <v>8350</v>
      </c>
      <c r="E1077" s="424" t="s">
        <v>21838</v>
      </c>
      <c r="F1077" s="424">
        <v>4593</v>
      </c>
      <c r="G1077" s="424" t="s">
        <v>13212</v>
      </c>
      <c r="H1077" s="440"/>
      <c r="I1077" s="429" t="s">
        <v>21624</v>
      </c>
      <c r="J1077" s="430">
        <v>41334</v>
      </c>
      <c r="K1077" s="424"/>
      <c r="L1077" s="431">
        <v>698591658</v>
      </c>
      <c r="M1077" s="432" t="s">
        <v>20880</v>
      </c>
      <c r="N1077" s="430">
        <v>41365</v>
      </c>
      <c r="O1077" s="440"/>
      <c r="P1077" s="440"/>
      <c r="Q1077" s="430">
        <v>41414</v>
      </c>
      <c r="R1077" s="433" t="s">
        <v>20880</v>
      </c>
    </row>
    <row r="1078" spans="1:18">
      <c r="A1078" s="422">
        <v>4594</v>
      </c>
      <c r="B1078" s="440"/>
      <c r="C1078" s="440"/>
      <c r="D1078" s="424" t="s">
        <v>8345</v>
      </c>
      <c r="E1078" s="424" t="s">
        <v>21839</v>
      </c>
      <c r="F1078" s="424">
        <v>4594</v>
      </c>
      <c r="G1078" s="424" t="s">
        <v>13209</v>
      </c>
      <c r="H1078" s="440"/>
      <c r="I1078" s="429" t="s">
        <v>21624</v>
      </c>
      <c r="J1078" s="430">
        <v>41334</v>
      </c>
      <c r="K1078" s="424"/>
      <c r="L1078" s="431">
        <v>698591666</v>
      </c>
      <c r="M1078" s="432" t="s">
        <v>20880</v>
      </c>
      <c r="N1078" s="430">
        <v>41365</v>
      </c>
      <c r="O1078" s="440"/>
      <c r="P1078" s="440"/>
      <c r="Q1078" s="430">
        <v>41414</v>
      </c>
      <c r="R1078" s="433" t="s">
        <v>20880</v>
      </c>
    </row>
    <row r="1079" spans="1:18">
      <c r="A1079" s="422">
        <v>4595</v>
      </c>
      <c r="B1079" s="440"/>
      <c r="C1079" s="440"/>
      <c r="D1079" s="424" t="s">
        <v>8342</v>
      </c>
      <c r="E1079" s="424" t="s">
        <v>21840</v>
      </c>
      <c r="F1079" s="424">
        <v>4595</v>
      </c>
      <c r="G1079" s="424" t="s">
        <v>12796</v>
      </c>
      <c r="H1079" s="440"/>
      <c r="I1079" s="429" t="s">
        <v>21624</v>
      </c>
      <c r="J1079" s="430">
        <v>41334</v>
      </c>
      <c r="K1079" s="424"/>
      <c r="L1079" s="431">
        <v>698591674</v>
      </c>
      <c r="M1079" s="432" t="s">
        <v>20880</v>
      </c>
      <c r="N1079" s="430">
        <v>41365</v>
      </c>
      <c r="O1079" s="440"/>
      <c r="P1079" s="440"/>
      <c r="Q1079" s="430">
        <v>41414</v>
      </c>
      <c r="R1079" s="433" t="s">
        <v>20880</v>
      </c>
    </row>
    <row r="1080" spans="1:18">
      <c r="A1080" s="422">
        <v>4575</v>
      </c>
      <c r="B1080" s="440"/>
      <c r="C1080" s="440"/>
      <c r="D1080" s="424" t="s">
        <v>1909</v>
      </c>
      <c r="E1080" s="424" t="s">
        <v>21841</v>
      </c>
      <c r="F1080" s="424">
        <v>4575</v>
      </c>
      <c r="G1080" s="424" t="s">
        <v>12148</v>
      </c>
      <c r="H1080" s="440"/>
      <c r="I1080" s="429" t="s">
        <v>21624</v>
      </c>
      <c r="J1080" s="430">
        <v>41334</v>
      </c>
      <c r="K1080" s="424"/>
      <c r="L1080" s="431">
        <v>698591682</v>
      </c>
      <c r="M1080" s="432" t="s">
        <v>20880</v>
      </c>
      <c r="N1080" s="430">
        <v>41365</v>
      </c>
      <c r="O1080" s="440"/>
      <c r="P1080" s="440"/>
      <c r="Q1080" s="430">
        <v>41414</v>
      </c>
      <c r="R1080" s="433" t="s">
        <v>20880</v>
      </c>
    </row>
    <row r="1081" spans="1:18">
      <c r="A1081" s="422">
        <v>4574</v>
      </c>
      <c r="B1081" s="440"/>
      <c r="C1081" s="440"/>
      <c r="D1081" s="424" t="s">
        <v>1909</v>
      </c>
      <c r="E1081" s="424" t="s">
        <v>21842</v>
      </c>
      <c r="F1081" s="424">
        <v>4574</v>
      </c>
      <c r="G1081" s="424" t="s">
        <v>12150</v>
      </c>
      <c r="H1081" s="440"/>
      <c r="I1081" s="429" t="s">
        <v>21624</v>
      </c>
      <c r="J1081" s="430">
        <v>41334</v>
      </c>
      <c r="K1081" s="424"/>
      <c r="L1081" s="431">
        <v>698591690</v>
      </c>
      <c r="M1081" s="432" t="s">
        <v>20880</v>
      </c>
      <c r="N1081" s="430">
        <v>41365</v>
      </c>
      <c r="O1081" s="440"/>
      <c r="P1081" s="440"/>
      <c r="Q1081" s="430">
        <v>41414</v>
      </c>
      <c r="R1081" s="433" t="s">
        <v>20880</v>
      </c>
    </row>
    <row r="1082" spans="1:18">
      <c r="A1082" s="422">
        <v>4573</v>
      </c>
      <c r="B1082" s="440"/>
      <c r="C1082" s="440"/>
      <c r="D1082" s="424" t="s">
        <v>1909</v>
      </c>
      <c r="E1082" s="424" t="s">
        <v>21843</v>
      </c>
      <c r="F1082" s="424">
        <v>4573</v>
      </c>
      <c r="G1082" s="424" t="s">
        <v>12152</v>
      </c>
      <c r="H1082" s="440"/>
      <c r="I1082" s="429" t="s">
        <v>21624</v>
      </c>
      <c r="J1082" s="430">
        <v>41334</v>
      </c>
      <c r="K1082" s="424"/>
      <c r="L1082" s="431">
        <v>698591704</v>
      </c>
      <c r="M1082" s="432" t="s">
        <v>20880</v>
      </c>
      <c r="N1082" s="430">
        <v>41365</v>
      </c>
      <c r="O1082" s="440"/>
      <c r="P1082" s="440"/>
      <c r="Q1082" s="430">
        <v>41414</v>
      </c>
      <c r="R1082" s="433" t="s">
        <v>20880</v>
      </c>
    </row>
    <row r="1083" spans="1:18">
      <c r="A1083" s="422">
        <v>4572</v>
      </c>
      <c r="B1083" s="440"/>
      <c r="C1083" s="440"/>
      <c r="D1083" s="424" t="s">
        <v>1909</v>
      </c>
      <c r="E1083" s="424" t="s">
        <v>21844</v>
      </c>
      <c r="F1083" s="424">
        <v>4572</v>
      </c>
      <c r="G1083" s="424" t="s">
        <v>12154</v>
      </c>
      <c r="H1083" s="440"/>
      <c r="I1083" s="429" t="s">
        <v>21624</v>
      </c>
      <c r="J1083" s="430">
        <v>41334</v>
      </c>
      <c r="K1083" s="424"/>
      <c r="L1083" s="431">
        <v>698625544</v>
      </c>
      <c r="M1083" s="432" t="s">
        <v>20880</v>
      </c>
      <c r="N1083" s="430">
        <v>41365</v>
      </c>
      <c r="O1083" s="440"/>
      <c r="P1083" s="440"/>
      <c r="Q1083" s="430">
        <v>41414</v>
      </c>
      <c r="R1083" s="433" t="s">
        <v>20880</v>
      </c>
    </row>
    <row r="1084" spans="1:18">
      <c r="A1084" s="422">
        <v>5542</v>
      </c>
      <c r="B1084" s="440"/>
      <c r="C1084" s="440"/>
      <c r="D1084" s="424" t="s">
        <v>9066</v>
      </c>
      <c r="E1084" s="424" t="s">
        <v>9067</v>
      </c>
      <c r="F1084" s="424">
        <v>5542</v>
      </c>
      <c r="G1084" s="424" t="s">
        <v>12672</v>
      </c>
      <c r="H1084" s="440"/>
      <c r="I1084" s="429" t="s">
        <v>21624</v>
      </c>
      <c r="J1084" s="430">
        <v>41334</v>
      </c>
      <c r="K1084" s="424"/>
      <c r="L1084" s="431">
        <v>698591712</v>
      </c>
      <c r="M1084" s="432" t="s">
        <v>20880</v>
      </c>
      <c r="N1084" s="430">
        <v>41365</v>
      </c>
      <c r="O1084" s="440"/>
      <c r="P1084" s="440"/>
      <c r="Q1084" s="430">
        <v>41414</v>
      </c>
      <c r="R1084" s="433" t="s">
        <v>20880</v>
      </c>
    </row>
    <row r="1085" spans="1:18">
      <c r="A1085" s="422">
        <v>4068</v>
      </c>
      <c r="B1085" s="440"/>
      <c r="C1085" s="440"/>
      <c r="D1085" s="424" t="s">
        <v>166</v>
      </c>
      <c r="E1085" s="424" t="s">
        <v>21845</v>
      </c>
      <c r="F1085" s="424">
        <v>4068</v>
      </c>
      <c r="G1085" s="424" t="s">
        <v>11924</v>
      </c>
      <c r="H1085" s="440"/>
      <c r="I1085" s="429" t="s">
        <v>21624</v>
      </c>
      <c r="J1085" s="430">
        <v>41334</v>
      </c>
      <c r="K1085" s="424"/>
      <c r="L1085" s="431">
        <v>698625552</v>
      </c>
      <c r="M1085" s="432" t="s">
        <v>20880</v>
      </c>
      <c r="N1085" s="430">
        <v>41365</v>
      </c>
      <c r="O1085" s="440"/>
      <c r="P1085" s="440"/>
      <c r="Q1085" s="430">
        <v>41414</v>
      </c>
      <c r="R1085" s="433" t="s">
        <v>20880</v>
      </c>
    </row>
    <row r="1086" spans="1:18">
      <c r="A1086" s="422">
        <v>3513</v>
      </c>
      <c r="B1086" s="440"/>
      <c r="C1086" s="440"/>
      <c r="D1086" s="424" t="s">
        <v>2808</v>
      </c>
      <c r="E1086" s="424" t="s">
        <v>2810</v>
      </c>
      <c r="F1086" s="424">
        <v>3513</v>
      </c>
      <c r="G1086" s="424" t="s">
        <v>12043</v>
      </c>
      <c r="H1086" s="440"/>
      <c r="I1086" s="429" t="s">
        <v>21624</v>
      </c>
      <c r="J1086" s="430">
        <v>41334</v>
      </c>
      <c r="K1086" s="424"/>
      <c r="L1086" s="431">
        <v>698692322</v>
      </c>
      <c r="M1086" s="432" t="s">
        <v>20880</v>
      </c>
      <c r="N1086" s="430">
        <v>41365</v>
      </c>
      <c r="O1086" s="440"/>
      <c r="P1086" s="440"/>
      <c r="Q1086" s="430">
        <v>41414</v>
      </c>
      <c r="R1086" s="433" t="s">
        <v>20880</v>
      </c>
    </row>
    <row r="1087" spans="1:18">
      <c r="A1087" s="422">
        <v>3514</v>
      </c>
      <c r="B1087" s="440"/>
      <c r="C1087" s="440"/>
      <c r="D1087" s="424" t="s">
        <v>2808</v>
      </c>
      <c r="E1087" s="424" t="s">
        <v>21846</v>
      </c>
      <c r="F1087" s="424">
        <v>3514</v>
      </c>
      <c r="G1087" s="424" t="s">
        <v>12046</v>
      </c>
      <c r="H1087" s="440"/>
      <c r="I1087" s="429" t="s">
        <v>21624</v>
      </c>
      <c r="J1087" s="430">
        <v>41334</v>
      </c>
      <c r="K1087" s="424"/>
      <c r="L1087" s="431">
        <v>698692365</v>
      </c>
      <c r="M1087" s="432" t="s">
        <v>20880</v>
      </c>
      <c r="N1087" s="430">
        <v>41365</v>
      </c>
      <c r="O1087" s="440"/>
      <c r="P1087" s="440"/>
      <c r="Q1087" s="430">
        <v>41414</v>
      </c>
      <c r="R1087" s="433" t="s">
        <v>20880</v>
      </c>
    </row>
    <row r="1088" spans="1:18">
      <c r="A1088" s="422">
        <v>3487</v>
      </c>
      <c r="B1088" s="440"/>
      <c r="C1088" s="440"/>
      <c r="D1088" s="424" t="s">
        <v>1178</v>
      </c>
      <c r="E1088" s="424" t="s">
        <v>21847</v>
      </c>
      <c r="F1088" s="424">
        <v>3487</v>
      </c>
      <c r="G1088" s="424" t="s">
        <v>12582</v>
      </c>
      <c r="H1088" s="440"/>
      <c r="I1088" s="429" t="s">
        <v>21624</v>
      </c>
      <c r="J1088" s="430">
        <v>41334</v>
      </c>
      <c r="K1088" s="424"/>
      <c r="L1088" s="431">
        <v>698594347</v>
      </c>
      <c r="M1088" s="432" t="s">
        <v>20880</v>
      </c>
      <c r="N1088" s="430">
        <v>41365</v>
      </c>
      <c r="O1088" s="440"/>
      <c r="P1088" s="440"/>
      <c r="Q1088" s="430">
        <v>41414</v>
      </c>
      <c r="R1088" s="433" t="s">
        <v>20880</v>
      </c>
    </row>
    <row r="1089" spans="1:18">
      <c r="A1089" s="422">
        <v>4381</v>
      </c>
      <c r="B1089" s="440"/>
      <c r="C1089" s="440"/>
      <c r="D1089" s="424" t="s">
        <v>6863</v>
      </c>
      <c r="E1089" s="424" t="s">
        <v>21848</v>
      </c>
      <c r="F1089" s="424">
        <v>4381</v>
      </c>
      <c r="G1089" s="424" t="s">
        <v>11848</v>
      </c>
      <c r="H1089" s="440"/>
      <c r="I1089" s="429" t="s">
        <v>21624</v>
      </c>
      <c r="J1089" s="430">
        <v>41334</v>
      </c>
      <c r="K1089" s="424"/>
      <c r="L1089" s="431">
        <v>698594355</v>
      </c>
      <c r="M1089" s="432" t="s">
        <v>20880</v>
      </c>
      <c r="N1089" s="430">
        <v>41365</v>
      </c>
      <c r="O1089" s="440"/>
      <c r="P1089" s="440"/>
      <c r="Q1089" s="430">
        <v>41414</v>
      </c>
      <c r="R1089" s="433" t="s">
        <v>20880</v>
      </c>
    </row>
    <row r="1090" spans="1:18">
      <c r="A1090" s="422">
        <v>4386</v>
      </c>
      <c r="B1090" s="440"/>
      <c r="C1090" s="440"/>
      <c r="D1090" s="424" t="s">
        <v>6863</v>
      </c>
      <c r="E1090" s="424" t="s">
        <v>21849</v>
      </c>
      <c r="F1090" s="424">
        <v>4386</v>
      </c>
      <c r="G1090" s="424" t="s">
        <v>11933</v>
      </c>
      <c r="H1090" s="440"/>
      <c r="I1090" s="429" t="s">
        <v>21624</v>
      </c>
      <c r="J1090" s="430">
        <v>41334</v>
      </c>
      <c r="K1090" s="424"/>
      <c r="L1090" s="431">
        <v>698594363</v>
      </c>
      <c r="M1090" s="432" t="s">
        <v>20880</v>
      </c>
      <c r="N1090" s="430">
        <v>41365</v>
      </c>
      <c r="O1090" s="440"/>
      <c r="P1090" s="440"/>
      <c r="Q1090" s="430">
        <v>41414</v>
      </c>
      <c r="R1090" s="433" t="s">
        <v>20880</v>
      </c>
    </row>
    <row r="1091" spans="1:18">
      <c r="A1091" s="422">
        <v>4383</v>
      </c>
      <c r="B1091" s="440"/>
      <c r="C1091" s="440"/>
      <c r="D1091" s="424" t="s">
        <v>6863</v>
      </c>
      <c r="E1091" s="424" t="s">
        <v>21850</v>
      </c>
      <c r="F1091" s="424">
        <v>4383</v>
      </c>
      <c r="G1091" s="424" t="s">
        <v>11936</v>
      </c>
      <c r="H1091" s="440"/>
      <c r="I1091" s="429" t="s">
        <v>21624</v>
      </c>
      <c r="J1091" s="430">
        <v>41334</v>
      </c>
      <c r="K1091" s="424"/>
      <c r="L1091" s="431">
        <v>698625579</v>
      </c>
      <c r="M1091" s="432" t="s">
        <v>20880</v>
      </c>
      <c r="N1091" s="430">
        <v>41365</v>
      </c>
      <c r="O1091" s="440"/>
      <c r="P1091" s="440"/>
      <c r="Q1091" s="430">
        <v>41414</v>
      </c>
      <c r="R1091" s="433" t="s">
        <v>20880</v>
      </c>
    </row>
    <row r="1092" spans="1:18">
      <c r="A1092" s="422">
        <v>4384</v>
      </c>
      <c r="B1092" s="440"/>
      <c r="C1092" s="440"/>
      <c r="D1092" s="424" t="s">
        <v>6863</v>
      </c>
      <c r="E1092" s="424" t="s">
        <v>21851</v>
      </c>
      <c r="F1092" s="424">
        <v>4384</v>
      </c>
      <c r="G1092" s="424" t="s">
        <v>12072</v>
      </c>
      <c r="H1092" s="440"/>
      <c r="I1092" s="429" t="s">
        <v>21624</v>
      </c>
      <c r="J1092" s="430">
        <v>41334</v>
      </c>
      <c r="K1092" s="424"/>
      <c r="L1092" s="431">
        <v>698625587</v>
      </c>
      <c r="M1092" s="432" t="s">
        <v>20880</v>
      </c>
      <c r="N1092" s="430">
        <v>41365</v>
      </c>
      <c r="O1092" s="440"/>
      <c r="P1092" s="440"/>
      <c r="Q1092" s="430">
        <v>41414</v>
      </c>
      <c r="R1092" s="433" t="s">
        <v>20880</v>
      </c>
    </row>
    <row r="1093" spans="1:18">
      <c r="A1093" s="422">
        <v>4380</v>
      </c>
      <c r="B1093" s="440"/>
      <c r="C1093" s="440"/>
      <c r="D1093" s="424" t="s">
        <v>6863</v>
      </c>
      <c r="E1093" s="424" t="s">
        <v>21852</v>
      </c>
      <c r="F1093" s="424">
        <v>4380</v>
      </c>
      <c r="G1093" s="424" t="s">
        <v>11860</v>
      </c>
      <c r="H1093" s="440"/>
      <c r="I1093" s="429" t="s">
        <v>21624</v>
      </c>
      <c r="J1093" s="430">
        <v>41334</v>
      </c>
      <c r="K1093" s="424"/>
      <c r="L1093" s="431">
        <v>698594371</v>
      </c>
      <c r="M1093" s="432" t="s">
        <v>20880</v>
      </c>
      <c r="N1093" s="430">
        <v>41365</v>
      </c>
      <c r="O1093" s="440"/>
      <c r="P1093" s="440"/>
      <c r="Q1093" s="430">
        <v>41414</v>
      </c>
      <c r="R1093" s="433" t="s">
        <v>20880</v>
      </c>
    </row>
    <row r="1094" spans="1:18">
      <c r="A1094" s="422">
        <v>4113</v>
      </c>
      <c r="B1094" s="440"/>
      <c r="C1094" s="440"/>
      <c r="D1094" s="424" t="s">
        <v>4753</v>
      </c>
      <c r="E1094" s="424" t="s">
        <v>21853</v>
      </c>
      <c r="F1094" s="424">
        <v>4113</v>
      </c>
      <c r="G1094" s="424" t="s">
        <v>12745</v>
      </c>
      <c r="H1094" s="440"/>
      <c r="I1094" s="429" t="s">
        <v>21624</v>
      </c>
      <c r="J1094" s="430">
        <v>41334</v>
      </c>
      <c r="K1094" s="424"/>
      <c r="L1094" s="431">
        <v>698594380</v>
      </c>
      <c r="M1094" s="432" t="s">
        <v>20880</v>
      </c>
      <c r="N1094" s="430">
        <v>41365</v>
      </c>
      <c r="O1094" s="440"/>
      <c r="P1094" s="440"/>
      <c r="Q1094" s="430">
        <v>41414</v>
      </c>
      <c r="R1094" s="433" t="s">
        <v>20880</v>
      </c>
    </row>
    <row r="1095" spans="1:18">
      <c r="A1095" s="422">
        <v>4110</v>
      </c>
      <c r="B1095" s="440"/>
      <c r="C1095" s="440"/>
      <c r="D1095" s="424" t="s">
        <v>4753</v>
      </c>
      <c r="E1095" s="424" t="s">
        <v>21854</v>
      </c>
      <c r="F1095" s="424">
        <v>4110</v>
      </c>
      <c r="G1095" s="424" t="s">
        <v>13127</v>
      </c>
      <c r="H1095" s="440"/>
      <c r="I1095" s="429" t="s">
        <v>21624</v>
      </c>
      <c r="J1095" s="430">
        <v>41334</v>
      </c>
      <c r="K1095" s="424"/>
      <c r="L1095" s="431">
        <v>698692373</v>
      </c>
      <c r="M1095" s="432" t="s">
        <v>20880</v>
      </c>
      <c r="N1095" s="430">
        <v>41365</v>
      </c>
      <c r="O1095" s="440"/>
      <c r="P1095" s="440"/>
      <c r="Q1095" s="430">
        <v>41414</v>
      </c>
      <c r="R1095" s="433" t="s">
        <v>20880</v>
      </c>
    </row>
    <row r="1096" spans="1:18">
      <c r="A1096" s="422">
        <v>4109</v>
      </c>
      <c r="B1096" s="440"/>
      <c r="C1096" s="440"/>
      <c r="D1096" s="424" t="s">
        <v>4753</v>
      </c>
      <c r="E1096" s="424" t="s">
        <v>21855</v>
      </c>
      <c r="F1096" s="424">
        <v>4109</v>
      </c>
      <c r="G1096" s="424" t="s">
        <v>13130</v>
      </c>
      <c r="H1096" s="440"/>
      <c r="I1096" s="429" t="s">
        <v>21624</v>
      </c>
      <c r="J1096" s="430">
        <v>41334</v>
      </c>
      <c r="K1096" s="424"/>
      <c r="L1096" s="431">
        <v>698625625</v>
      </c>
      <c r="M1096" s="432" t="s">
        <v>20880</v>
      </c>
      <c r="N1096" s="430">
        <v>41365</v>
      </c>
      <c r="O1096" s="440"/>
      <c r="P1096" s="440"/>
      <c r="Q1096" s="430">
        <v>41414</v>
      </c>
      <c r="R1096" s="433" t="s">
        <v>20880</v>
      </c>
    </row>
    <row r="1097" spans="1:18">
      <c r="A1097" s="422">
        <v>4108</v>
      </c>
      <c r="B1097" s="440"/>
      <c r="C1097" s="440"/>
      <c r="D1097" s="424" t="s">
        <v>4753</v>
      </c>
      <c r="E1097" s="424" t="s">
        <v>21856</v>
      </c>
      <c r="F1097" s="424">
        <v>4108</v>
      </c>
      <c r="G1097" s="424" t="s">
        <v>12747</v>
      </c>
      <c r="H1097" s="440"/>
      <c r="I1097" s="429" t="s">
        <v>21624</v>
      </c>
      <c r="J1097" s="430">
        <v>41334</v>
      </c>
      <c r="K1097" s="424"/>
      <c r="L1097" s="431">
        <v>698594398</v>
      </c>
      <c r="M1097" s="432" t="s">
        <v>20880</v>
      </c>
      <c r="N1097" s="430">
        <v>41365</v>
      </c>
      <c r="O1097" s="440"/>
      <c r="P1097" s="440"/>
      <c r="Q1097" s="430">
        <v>41414</v>
      </c>
      <c r="R1097" s="433" t="s">
        <v>20880</v>
      </c>
    </row>
    <row r="1098" spans="1:18">
      <c r="A1098" s="422">
        <v>4107</v>
      </c>
      <c r="B1098" s="440"/>
      <c r="C1098" s="440"/>
      <c r="D1098" s="424" t="s">
        <v>4753</v>
      </c>
      <c r="E1098" s="424" t="s">
        <v>21857</v>
      </c>
      <c r="F1098" s="424">
        <v>4107</v>
      </c>
      <c r="G1098" s="424" t="s">
        <v>13134</v>
      </c>
      <c r="H1098" s="440"/>
      <c r="I1098" s="429" t="s">
        <v>21624</v>
      </c>
      <c r="J1098" s="430">
        <v>41334</v>
      </c>
      <c r="K1098" s="424"/>
      <c r="L1098" s="431">
        <v>698594401</v>
      </c>
      <c r="M1098" s="432" t="s">
        <v>20880</v>
      </c>
      <c r="N1098" s="430">
        <v>41365</v>
      </c>
      <c r="O1098" s="440"/>
      <c r="P1098" s="440"/>
      <c r="Q1098" s="430">
        <v>41414</v>
      </c>
      <c r="R1098" s="433" t="s">
        <v>20880</v>
      </c>
    </row>
    <row r="1099" spans="1:18">
      <c r="A1099" s="422">
        <v>4597</v>
      </c>
      <c r="B1099" s="440"/>
      <c r="C1099" s="440"/>
      <c r="D1099" s="424" t="s">
        <v>8334</v>
      </c>
      <c r="E1099" s="424" t="s">
        <v>21858</v>
      </c>
      <c r="F1099" s="424">
        <v>4597</v>
      </c>
      <c r="G1099" s="424" t="s">
        <v>11699</v>
      </c>
      <c r="H1099" s="440"/>
      <c r="I1099" s="429" t="s">
        <v>21624</v>
      </c>
      <c r="J1099" s="430">
        <v>41334</v>
      </c>
      <c r="K1099" s="424"/>
      <c r="L1099" s="431">
        <v>698594410</v>
      </c>
      <c r="M1099" s="432" t="s">
        <v>20880</v>
      </c>
      <c r="N1099" s="430">
        <v>41365</v>
      </c>
      <c r="O1099" s="440"/>
      <c r="P1099" s="440"/>
      <c r="Q1099" s="430">
        <v>41414</v>
      </c>
      <c r="R1099" s="433" t="s">
        <v>20880</v>
      </c>
    </row>
    <row r="1100" spans="1:18">
      <c r="A1100" s="422">
        <v>4600</v>
      </c>
      <c r="B1100" s="440"/>
      <c r="C1100" s="440"/>
      <c r="D1100" s="424" t="s">
        <v>8322</v>
      </c>
      <c r="E1100" s="424" t="s">
        <v>21859</v>
      </c>
      <c r="F1100" s="424">
        <v>4600</v>
      </c>
      <c r="G1100" s="424" t="s">
        <v>11692</v>
      </c>
      <c r="H1100" s="440"/>
      <c r="I1100" s="429" t="s">
        <v>21624</v>
      </c>
      <c r="J1100" s="430">
        <v>41334</v>
      </c>
      <c r="K1100" s="424"/>
      <c r="L1100" s="431">
        <v>698594428</v>
      </c>
      <c r="M1100" s="432" t="s">
        <v>20880</v>
      </c>
      <c r="N1100" s="430">
        <v>41365</v>
      </c>
      <c r="O1100" s="440"/>
      <c r="P1100" s="440"/>
      <c r="Q1100" s="430">
        <v>41414</v>
      </c>
      <c r="R1100" s="433" t="s">
        <v>20880</v>
      </c>
    </row>
    <row r="1101" spans="1:18">
      <c r="A1101" s="422">
        <v>4257</v>
      </c>
      <c r="B1101" s="440"/>
      <c r="C1101" s="440"/>
      <c r="D1101" s="424" t="s">
        <v>6696</v>
      </c>
      <c r="E1101" s="424" t="s">
        <v>21860</v>
      </c>
      <c r="F1101" s="424">
        <v>4257</v>
      </c>
      <c r="G1101" s="424" t="s">
        <v>12066</v>
      </c>
      <c r="H1101" s="440"/>
      <c r="I1101" s="429" t="s">
        <v>21624</v>
      </c>
      <c r="J1101" s="430">
        <v>41334</v>
      </c>
      <c r="K1101" s="424"/>
      <c r="L1101" s="431">
        <v>698692381</v>
      </c>
      <c r="M1101" s="432" t="s">
        <v>20880</v>
      </c>
      <c r="N1101" s="430">
        <v>41365</v>
      </c>
      <c r="O1101" s="440"/>
      <c r="P1101" s="440"/>
      <c r="Q1101" s="430">
        <v>41414</v>
      </c>
      <c r="R1101" s="433" t="s">
        <v>20880</v>
      </c>
    </row>
    <row r="1102" spans="1:18">
      <c r="A1102" s="422">
        <v>4256</v>
      </c>
      <c r="B1102" s="440"/>
      <c r="C1102" s="440"/>
      <c r="D1102" s="424" t="s">
        <v>6696</v>
      </c>
      <c r="E1102" s="424" t="s">
        <v>21861</v>
      </c>
      <c r="F1102" s="424">
        <v>4256</v>
      </c>
      <c r="G1102" s="424" t="s">
        <v>12069</v>
      </c>
      <c r="H1102" s="440"/>
      <c r="I1102" s="429" t="s">
        <v>21624</v>
      </c>
      <c r="J1102" s="430">
        <v>41334</v>
      </c>
      <c r="K1102" s="424"/>
      <c r="L1102" s="431">
        <v>698594436</v>
      </c>
      <c r="M1102" s="432" t="s">
        <v>20880</v>
      </c>
      <c r="N1102" s="430">
        <v>41365</v>
      </c>
      <c r="O1102" s="440"/>
      <c r="P1102" s="440"/>
      <c r="Q1102" s="430">
        <v>41414</v>
      </c>
      <c r="R1102" s="433" t="s">
        <v>20880</v>
      </c>
    </row>
    <row r="1103" spans="1:18">
      <c r="A1103" s="422">
        <v>4604</v>
      </c>
      <c r="B1103" s="440"/>
      <c r="C1103" s="440"/>
      <c r="D1103" s="424" t="s">
        <v>8306</v>
      </c>
      <c r="E1103" s="424" t="s">
        <v>21862</v>
      </c>
      <c r="F1103" s="424">
        <v>4604</v>
      </c>
      <c r="G1103" s="424" t="s">
        <v>11976</v>
      </c>
      <c r="H1103" s="440"/>
      <c r="I1103" s="429" t="s">
        <v>21624</v>
      </c>
      <c r="J1103" s="430">
        <v>41334</v>
      </c>
      <c r="K1103" s="424"/>
      <c r="L1103" s="431">
        <v>698594444</v>
      </c>
      <c r="M1103" s="432" t="s">
        <v>20880</v>
      </c>
      <c r="N1103" s="430">
        <v>41365</v>
      </c>
      <c r="O1103" s="440"/>
      <c r="P1103" s="440"/>
      <c r="Q1103" s="430">
        <v>41414</v>
      </c>
      <c r="R1103" s="433" t="s">
        <v>20880</v>
      </c>
    </row>
    <row r="1104" spans="1:18">
      <c r="A1104" s="422">
        <v>4606</v>
      </c>
      <c r="B1104" s="440"/>
      <c r="C1104" s="440"/>
      <c r="D1104" s="424" t="s">
        <v>8363</v>
      </c>
      <c r="E1104" s="424" t="s">
        <v>21863</v>
      </c>
      <c r="F1104" s="424">
        <v>4606</v>
      </c>
      <c r="G1104" s="424" t="s">
        <v>12167</v>
      </c>
      <c r="H1104" s="440"/>
      <c r="I1104" s="429" t="s">
        <v>21624</v>
      </c>
      <c r="J1104" s="430">
        <v>41334</v>
      </c>
      <c r="K1104" s="424"/>
      <c r="L1104" s="431">
        <v>698594452</v>
      </c>
      <c r="M1104" s="432" t="s">
        <v>20880</v>
      </c>
      <c r="N1104" s="430">
        <v>41365</v>
      </c>
      <c r="O1104" s="440"/>
      <c r="P1104" s="440"/>
      <c r="Q1104" s="430">
        <v>41414</v>
      </c>
      <c r="R1104" s="433" t="s">
        <v>20880</v>
      </c>
    </row>
    <row r="1105" spans="1:18">
      <c r="A1105" s="422">
        <v>5033</v>
      </c>
      <c r="B1105" s="440"/>
      <c r="C1105" s="440"/>
      <c r="D1105" s="424" t="s">
        <v>9393</v>
      </c>
      <c r="E1105" s="424" t="s">
        <v>21864</v>
      </c>
      <c r="F1105" s="424">
        <v>5033</v>
      </c>
      <c r="G1105" s="424" t="s">
        <v>12833</v>
      </c>
      <c r="H1105" s="440"/>
      <c r="I1105" s="429" t="s">
        <v>21624</v>
      </c>
      <c r="J1105" s="430">
        <v>41334</v>
      </c>
      <c r="K1105" s="424"/>
      <c r="L1105" s="431">
        <v>698625650</v>
      </c>
      <c r="M1105" s="432" t="s">
        <v>20880</v>
      </c>
      <c r="N1105" s="430">
        <v>41365</v>
      </c>
      <c r="O1105" s="440"/>
      <c r="P1105" s="440"/>
      <c r="Q1105" s="430">
        <v>41414</v>
      </c>
      <c r="R1105" s="433" t="s">
        <v>20880</v>
      </c>
    </row>
    <row r="1106" spans="1:18">
      <c r="A1106" s="422">
        <v>5034</v>
      </c>
      <c r="B1106" s="440"/>
      <c r="C1106" s="440"/>
      <c r="D1106" s="424" t="s">
        <v>9393</v>
      </c>
      <c r="E1106" s="424" t="s">
        <v>21865</v>
      </c>
      <c r="F1106" s="424">
        <v>5034</v>
      </c>
      <c r="G1106" s="424" t="s">
        <v>12835</v>
      </c>
      <c r="H1106" s="440"/>
      <c r="I1106" s="429" t="s">
        <v>21624</v>
      </c>
      <c r="J1106" s="430">
        <v>41334</v>
      </c>
      <c r="K1106" s="424"/>
      <c r="L1106" s="431">
        <v>698594460</v>
      </c>
      <c r="M1106" s="432" t="s">
        <v>20880</v>
      </c>
      <c r="N1106" s="430">
        <v>41365</v>
      </c>
      <c r="O1106" s="440"/>
      <c r="P1106" s="440"/>
      <c r="Q1106" s="430">
        <v>41414</v>
      </c>
      <c r="R1106" s="433" t="s">
        <v>20880</v>
      </c>
    </row>
    <row r="1107" spans="1:18">
      <c r="A1107" s="422">
        <v>5035</v>
      </c>
      <c r="B1107" s="440"/>
      <c r="C1107" s="440"/>
      <c r="D1107" s="424" t="s">
        <v>9393</v>
      </c>
      <c r="E1107" s="424" t="s">
        <v>21864</v>
      </c>
      <c r="F1107" s="424">
        <v>5035</v>
      </c>
      <c r="G1107" s="424" t="s">
        <v>12838</v>
      </c>
      <c r="H1107" s="440"/>
      <c r="I1107" s="429" t="s">
        <v>21624</v>
      </c>
      <c r="J1107" s="430">
        <v>41334</v>
      </c>
      <c r="K1107" s="424"/>
      <c r="L1107" s="431">
        <v>698625684</v>
      </c>
      <c r="M1107" s="432" t="s">
        <v>20880</v>
      </c>
      <c r="N1107" s="430">
        <v>41365</v>
      </c>
      <c r="O1107" s="440"/>
      <c r="P1107" s="440"/>
      <c r="Q1107" s="430">
        <v>41414</v>
      </c>
      <c r="R1107" s="433" t="s">
        <v>20880</v>
      </c>
    </row>
    <row r="1108" spans="1:18">
      <c r="A1108" s="422">
        <v>5036</v>
      </c>
      <c r="B1108" s="440"/>
      <c r="C1108" s="440"/>
      <c r="D1108" s="424" t="s">
        <v>9393</v>
      </c>
      <c r="E1108" s="424" t="s">
        <v>21866</v>
      </c>
      <c r="F1108" s="424">
        <v>5036</v>
      </c>
      <c r="G1108" s="424" t="s">
        <v>12842</v>
      </c>
      <c r="H1108" s="440"/>
      <c r="I1108" s="429" t="s">
        <v>21624</v>
      </c>
      <c r="J1108" s="430">
        <v>41334</v>
      </c>
      <c r="K1108" s="424"/>
      <c r="L1108" s="431">
        <v>698594479</v>
      </c>
      <c r="M1108" s="432" t="s">
        <v>20880</v>
      </c>
      <c r="N1108" s="430">
        <v>41365</v>
      </c>
      <c r="O1108" s="440"/>
      <c r="P1108" s="440"/>
      <c r="Q1108" s="430">
        <v>41414</v>
      </c>
      <c r="R1108" s="433" t="s">
        <v>20880</v>
      </c>
    </row>
    <row r="1109" spans="1:18">
      <c r="A1109" s="422">
        <v>5037</v>
      </c>
      <c r="B1109" s="440"/>
      <c r="C1109" s="440"/>
      <c r="D1109" s="424" t="s">
        <v>9393</v>
      </c>
      <c r="E1109" s="424" t="s">
        <v>21867</v>
      </c>
      <c r="F1109" s="424">
        <v>5037</v>
      </c>
      <c r="G1109" s="424" t="s">
        <v>13234</v>
      </c>
      <c r="H1109" s="440"/>
      <c r="I1109" s="429" t="s">
        <v>21624</v>
      </c>
      <c r="J1109" s="430">
        <v>41334</v>
      </c>
      <c r="K1109" s="424"/>
      <c r="L1109" s="431">
        <v>698594487</v>
      </c>
      <c r="M1109" s="432" t="s">
        <v>20880</v>
      </c>
      <c r="N1109" s="430">
        <v>41365</v>
      </c>
      <c r="O1109" s="440"/>
      <c r="P1109" s="440"/>
      <c r="Q1109" s="430">
        <v>41414</v>
      </c>
      <c r="R1109" s="433" t="s">
        <v>20880</v>
      </c>
    </row>
    <row r="1110" spans="1:18">
      <c r="A1110" s="422">
        <v>5038</v>
      </c>
      <c r="B1110" s="440"/>
      <c r="C1110" s="440"/>
      <c r="D1110" s="424" t="s">
        <v>9393</v>
      </c>
      <c r="E1110" s="424" t="s">
        <v>21868</v>
      </c>
      <c r="F1110" s="424">
        <v>5038</v>
      </c>
      <c r="G1110" s="424" t="s">
        <v>12845</v>
      </c>
      <c r="H1110" s="440"/>
      <c r="I1110" s="429" t="s">
        <v>21624</v>
      </c>
      <c r="J1110" s="430">
        <v>41334</v>
      </c>
      <c r="K1110" s="424"/>
      <c r="L1110" s="431">
        <v>698594495</v>
      </c>
      <c r="M1110" s="432" t="s">
        <v>20880</v>
      </c>
      <c r="N1110" s="430">
        <v>41365</v>
      </c>
      <c r="O1110" s="440"/>
      <c r="P1110" s="440"/>
      <c r="Q1110" s="430">
        <v>41414</v>
      </c>
      <c r="R1110" s="433" t="s">
        <v>20880</v>
      </c>
    </row>
    <row r="1111" spans="1:18">
      <c r="A1111" s="422">
        <v>5039</v>
      </c>
      <c r="B1111" s="440"/>
      <c r="C1111" s="440"/>
      <c r="D1111" s="424" t="s">
        <v>9393</v>
      </c>
      <c r="E1111" s="424" t="s">
        <v>21869</v>
      </c>
      <c r="F1111" s="424">
        <v>5039</v>
      </c>
      <c r="G1111" s="424" t="s">
        <v>13237</v>
      </c>
      <c r="H1111" s="440"/>
      <c r="I1111" s="429" t="s">
        <v>21624</v>
      </c>
      <c r="J1111" s="430">
        <v>41334</v>
      </c>
      <c r="K1111" s="424"/>
      <c r="L1111" s="431">
        <v>698594509</v>
      </c>
      <c r="M1111" s="432" t="s">
        <v>20880</v>
      </c>
      <c r="N1111" s="430">
        <v>41365</v>
      </c>
      <c r="O1111" s="440"/>
      <c r="P1111" s="440"/>
      <c r="Q1111" s="430">
        <v>41414</v>
      </c>
      <c r="R1111" s="433" t="s">
        <v>20880</v>
      </c>
    </row>
    <row r="1112" spans="1:18">
      <c r="A1112" s="422">
        <v>5040</v>
      </c>
      <c r="B1112" s="440"/>
      <c r="C1112" s="440"/>
      <c r="D1112" s="424" t="s">
        <v>9393</v>
      </c>
      <c r="E1112" s="424" t="s">
        <v>21870</v>
      </c>
      <c r="F1112" s="424">
        <v>5040</v>
      </c>
      <c r="G1112" s="424" t="s">
        <v>12847</v>
      </c>
      <c r="H1112" s="440"/>
      <c r="I1112" s="429" t="s">
        <v>21624</v>
      </c>
      <c r="J1112" s="430">
        <v>41334</v>
      </c>
      <c r="K1112" s="424"/>
      <c r="L1112" s="431">
        <v>698625706</v>
      </c>
      <c r="M1112" s="432" t="s">
        <v>20880</v>
      </c>
      <c r="N1112" s="430">
        <v>41365</v>
      </c>
      <c r="O1112" s="440"/>
      <c r="P1112" s="440"/>
      <c r="Q1112" s="430">
        <v>41414</v>
      </c>
      <c r="R1112" s="433" t="s">
        <v>20880</v>
      </c>
    </row>
    <row r="1113" spans="1:18">
      <c r="A1113" s="422">
        <v>4607</v>
      </c>
      <c r="B1113" s="440"/>
      <c r="C1113" s="440"/>
      <c r="D1113" s="424" t="s">
        <v>8300</v>
      </c>
      <c r="E1113" s="424" t="s">
        <v>21871</v>
      </c>
      <c r="F1113" s="424">
        <v>4607</v>
      </c>
      <c r="G1113" s="424" t="s">
        <v>13206</v>
      </c>
      <c r="H1113" s="440"/>
      <c r="I1113" s="429" t="s">
        <v>21624</v>
      </c>
      <c r="J1113" s="430">
        <v>41334</v>
      </c>
      <c r="K1113" s="424"/>
      <c r="L1113" s="431">
        <v>698625722</v>
      </c>
      <c r="M1113" s="432" t="s">
        <v>20880</v>
      </c>
      <c r="N1113" s="430">
        <v>41365</v>
      </c>
      <c r="O1113" s="440"/>
      <c r="P1113" s="440"/>
      <c r="Q1113" s="430">
        <v>41414</v>
      </c>
      <c r="R1113" s="433" t="s">
        <v>20880</v>
      </c>
    </row>
    <row r="1114" spans="1:18">
      <c r="A1114" s="422">
        <v>3530</v>
      </c>
      <c r="B1114" s="440"/>
      <c r="C1114" s="440"/>
      <c r="D1114" s="424" t="s">
        <v>122</v>
      </c>
      <c r="E1114" s="424" t="s">
        <v>21872</v>
      </c>
      <c r="F1114" s="424">
        <v>3530</v>
      </c>
      <c r="G1114" s="424" t="s">
        <v>13466</v>
      </c>
      <c r="H1114" s="440"/>
      <c r="I1114" s="429" t="s">
        <v>21624</v>
      </c>
      <c r="J1114" s="430">
        <v>41334</v>
      </c>
      <c r="K1114" s="424"/>
      <c r="L1114" s="431">
        <v>698692403</v>
      </c>
      <c r="M1114" s="432" t="s">
        <v>20880</v>
      </c>
      <c r="N1114" s="430">
        <v>41365</v>
      </c>
      <c r="O1114" s="440"/>
      <c r="P1114" s="440"/>
      <c r="Q1114" s="430">
        <v>41414</v>
      </c>
      <c r="R1114" s="433" t="s">
        <v>20880</v>
      </c>
    </row>
    <row r="1115" spans="1:18">
      <c r="A1115" s="422">
        <v>4608</v>
      </c>
      <c r="B1115" s="440"/>
      <c r="C1115" s="440"/>
      <c r="D1115" s="424" t="s">
        <v>8295</v>
      </c>
      <c r="E1115" s="424" t="s">
        <v>21873</v>
      </c>
      <c r="F1115" s="424">
        <v>4608</v>
      </c>
      <c r="G1115" s="424" t="s">
        <v>12156</v>
      </c>
      <c r="H1115" s="440"/>
      <c r="I1115" s="429" t="s">
        <v>21624</v>
      </c>
      <c r="J1115" s="430">
        <v>41334</v>
      </c>
      <c r="K1115" s="424"/>
      <c r="L1115" s="431">
        <v>698594533</v>
      </c>
      <c r="M1115" s="432" t="s">
        <v>20880</v>
      </c>
      <c r="N1115" s="430">
        <v>41365</v>
      </c>
      <c r="O1115" s="440"/>
      <c r="P1115" s="440"/>
      <c r="Q1115" s="430">
        <v>41414</v>
      </c>
      <c r="R1115" s="433" t="s">
        <v>20880</v>
      </c>
    </row>
    <row r="1116" spans="1:18">
      <c r="A1116" s="422">
        <v>4611</v>
      </c>
      <c r="B1116" s="440"/>
      <c r="C1116" s="440"/>
      <c r="D1116" s="424" t="s">
        <v>8728</v>
      </c>
      <c r="E1116" s="424" t="s">
        <v>21874</v>
      </c>
      <c r="F1116" s="424">
        <v>4611</v>
      </c>
      <c r="G1116" s="424" t="s">
        <v>12668</v>
      </c>
      <c r="H1116" s="440"/>
      <c r="I1116" s="429" t="s">
        <v>21624</v>
      </c>
      <c r="J1116" s="430">
        <v>41334</v>
      </c>
      <c r="K1116" s="424"/>
      <c r="L1116" s="431">
        <v>698692411</v>
      </c>
      <c r="M1116" s="432" t="s">
        <v>20880</v>
      </c>
      <c r="N1116" s="430">
        <v>41365</v>
      </c>
      <c r="O1116" s="440"/>
      <c r="P1116" s="440"/>
      <c r="Q1116" s="430">
        <v>41414</v>
      </c>
      <c r="R1116" s="433" t="s">
        <v>20880</v>
      </c>
    </row>
    <row r="1117" spans="1:18">
      <c r="A1117" s="422">
        <v>4224</v>
      </c>
      <c r="B1117" s="440"/>
      <c r="C1117" s="440"/>
      <c r="D1117" s="424" t="s">
        <v>4751</v>
      </c>
      <c r="E1117" s="424" t="s">
        <v>6578</v>
      </c>
      <c r="F1117" s="424">
        <v>4224</v>
      </c>
      <c r="G1117" s="424" t="s">
        <v>13145</v>
      </c>
      <c r="H1117" s="440"/>
      <c r="I1117" s="429" t="s">
        <v>21624</v>
      </c>
      <c r="J1117" s="430">
        <v>41334</v>
      </c>
      <c r="K1117" s="424"/>
      <c r="L1117" s="431">
        <v>698692420</v>
      </c>
      <c r="M1117" s="432" t="s">
        <v>20880</v>
      </c>
      <c r="N1117" s="430">
        <v>41365</v>
      </c>
      <c r="O1117" s="440"/>
      <c r="P1117" s="440"/>
      <c r="Q1117" s="430">
        <v>41414</v>
      </c>
      <c r="R1117" s="433" t="s">
        <v>20880</v>
      </c>
    </row>
    <row r="1118" spans="1:18">
      <c r="A1118" s="422">
        <v>5533</v>
      </c>
      <c r="B1118" s="440"/>
      <c r="C1118" s="440"/>
      <c r="D1118" s="424" t="s">
        <v>4751</v>
      </c>
      <c r="E1118" s="424" t="s">
        <v>21875</v>
      </c>
      <c r="F1118" s="424">
        <v>5533</v>
      </c>
      <c r="G1118" s="424" t="s">
        <v>13224</v>
      </c>
      <c r="H1118" s="440"/>
      <c r="I1118" s="429" t="s">
        <v>21624</v>
      </c>
      <c r="J1118" s="430">
        <v>41334</v>
      </c>
      <c r="K1118" s="424"/>
      <c r="L1118" s="431">
        <v>698692438</v>
      </c>
      <c r="M1118" s="432" t="s">
        <v>20880</v>
      </c>
      <c r="N1118" s="430">
        <v>41365</v>
      </c>
      <c r="O1118" s="440"/>
      <c r="P1118" s="440"/>
      <c r="Q1118" s="430">
        <v>41414</v>
      </c>
      <c r="R1118" s="433" t="s">
        <v>20880</v>
      </c>
    </row>
    <row r="1119" spans="1:18">
      <c r="A1119" s="422">
        <v>5534</v>
      </c>
      <c r="B1119" s="440"/>
      <c r="C1119" s="440"/>
      <c r="D1119" s="424" t="s">
        <v>4751</v>
      </c>
      <c r="E1119" s="424" t="s">
        <v>9041</v>
      </c>
      <c r="F1119" s="424">
        <v>5534</v>
      </c>
      <c r="G1119" s="424" t="s">
        <v>13227</v>
      </c>
      <c r="H1119" s="440"/>
      <c r="I1119" s="429" t="s">
        <v>21624</v>
      </c>
      <c r="J1119" s="430">
        <v>41334</v>
      </c>
      <c r="K1119" s="424"/>
      <c r="L1119" s="431">
        <v>698692446</v>
      </c>
      <c r="M1119" s="432" t="s">
        <v>20880</v>
      </c>
      <c r="N1119" s="430">
        <v>41365</v>
      </c>
      <c r="O1119" s="440"/>
      <c r="P1119" s="440"/>
      <c r="Q1119" s="430">
        <v>41414</v>
      </c>
      <c r="R1119" s="433" t="s">
        <v>20880</v>
      </c>
    </row>
    <row r="1120" spans="1:18">
      <c r="A1120" s="422">
        <v>5052</v>
      </c>
      <c r="B1120" s="440"/>
      <c r="C1120" s="440"/>
      <c r="D1120" s="424" t="s">
        <v>9452</v>
      </c>
      <c r="E1120" s="424" t="s">
        <v>9454</v>
      </c>
      <c r="F1120" s="424">
        <v>5052</v>
      </c>
      <c r="G1120" s="424" t="s">
        <v>13241</v>
      </c>
      <c r="H1120" s="440"/>
      <c r="I1120" s="429" t="s">
        <v>21624</v>
      </c>
      <c r="J1120" s="430">
        <v>41334</v>
      </c>
      <c r="K1120" s="424"/>
      <c r="L1120" s="431">
        <v>698625765</v>
      </c>
      <c r="M1120" s="432" t="s">
        <v>20880</v>
      </c>
      <c r="N1120" s="430">
        <v>41365</v>
      </c>
      <c r="O1120" s="440"/>
      <c r="P1120" s="440"/>
      <c r="Q1120" s="430">
        <v>41414</v>
      </c>
      <c r="R1120" s="433" t="s">
        <v>20880</v>
      </c>
    </row>
    <row r="1121" spans="1:18">
      <c r="A1121" s="422">
        <v>5053</v>
      </c>
      <c r="B1121" s="440"/>
      <c r="C1121" s="440"/>
      <c r="D1121" s="424" t="s">
        <v>9452</v>
      </c>
      <c r="E1121" s="424" t="s">
        <v>21876</v>
      </c>
      <c r="F1121" s="424">
        <v>5053</v>
      </c>
      <c r="G1121" s="424" t="s">
        <v>13244</v>
      </c>
      <c r="H1121" s="440"/>
      <c r="I1121" s="429" t="s">
        <v>21624</v>
      </c>
      <c r="J1121" s="430">
        <v>41334</v>
      </c>
      <c r="K1121" s="424"/>
      <c r="L1121" s="431">
        <v>698699335</v>
      </c>
      <c r="M1121" s="432" t="s">
        <v>20880</v>
      </c>
      <c r="N1121" s="430">
        <v>41365</v>
      </c>
      <c r="O1121" s="440"/>
      <c r="P1121" s="440"/>
      <c r="Q1121" s="430">
        <v>41414</v>
      </c>
      <c r="R1121" s="433" t="s">
        <v>20880</v>
      </c>
    </row>
    <row r="1122" spans="1:18">
      <c r="A1122" s="422">
        <v>5054</v>
      </c>
      <c r="B1122" s="440"/>
      <c r="C1122" s="440"/>
      <c r="D1122" s="424" t="s">
        <v>9452</v>
      </c>
      <c r="E1122" s="424" t="s">
        <v>21877</v>
      </c>
      <c r="F1122" s="424">
        <v>5054</v>
      </c>
      <c r="G1122" s="424" t="s">
        <v>13247</v>
      </c>
      <c r="H1122" s="440"/>
      <c r="I1122" s="429" t="s">
        <v>21624</v>
      </c>
      <c r="J1122" s="430">
        <v>41334</v>
      </c>
      <c r="K1122" s="424"/>
      <c r="L1122" s="431">
        <v>698625773</v>
      </c>
      <c r="M1122" s="432" t="s">
        <v>20880</v>
      </c>
      <c r="N1122" s="430">
        <v>41365</v>
      </c>
      <c r="O1122" s="440"/>
      <c r="P1122" s="440"/>
      <c r="Q1122" s="430">
        <v>41414</v>
      </c>
      <c r="R1122" s="433" t="s">
        <v>20880</v>
      </c>
    </row>
    <row r="1123" spans="1:18">
      <c r="A1123" s="422">
        <v>5058</v>
      </c>
      <c r="B1123" s="440"/>
      <c r="C1123" s="440"/>
      <c r="D1123" s="424" t="s">
        <v>9452</v>
      </c>
      <c r="E1123" s="424" t="s">
        <v>21878</v>
      </c>
      <c r="F1123" s="424">
        <v>5058</v>
      </c>
      <c r="G1123" s="424" t="s">
        <v>13290</v>
      </c>
      <c r="H1123" s="440"/>
      <c r="I1123" s="429" t="s">
        <v>21624</v>
      </c>
      <c r="J1123" s="430">
        <v>41334</v>
      </c>
      <c r="K1123" s="424"/>
      <c r="L1123" s="431">
        <v>698604636</v>
      </c>
      <c r="M1123" s="432" t="s">
        <v>20880</v>
      </c>
      <c r="N1123" s="430">
        <v>41365</v>
      </c>
      <c r="O1123" s="440"/>
      <c r="P1123" s="440"/>
      <c r="Q1123" s="430">
        <v>41414</v>
      </c>
      <c r="R1123" s="433" t="s">
        <v>20880</v>
      </c>
    </row>
    <row r="1124" spans="1:18">
      <c r="A1124" s="422">
        <v>5057</v>
      </c>
      <c r="B1124" s="440"/>
      <c r="C1124" s="440"/>
      <c r="D1124" s="424" t="s">
        <v>9452</v>
      </c>
      <c r="E1124" s="424" t="s">
        <v>21879</v>
      </c>
      <c r="F1124" s="424">
        <v>5057</v>
      </c>
      <c r="G1124" s="424" t="s">
        <v>13293</v>
      </c>
      <c r="H1124" s="440"/>
      <c r="I1124" s="429" t="s">
        <v>21624</v>
      </c>
      <c r="J1124" s="430">
        <v>41334</v>
      </c>
      <c r="K1124" s="424"/>
      <c r="L1124" s="431">
        <v>698604644</v>
      </c>
      <c r="M1124" s="432" t="s">
        <v>20880</v>
      </c>
      <c r="N1124" s="430">
        <v>41365</v>
      </c>
      <c r="O1124" s="440"/>
      <c r="P1124" s="440"/>
      <c r="Q1124" s="430">
        <v>41414</v>
      </c>
      <c r="R1124" s="433" t="s">
        <v>20880</v>
      </c>
    </row>
    <row r="1125" spans="1:18">
      <c r="A1125" s="422">
        <v>5056</v>
      </c>
      <c r="B1125" s="440"/>
      <c r="C1125" s="440"/>
      <c r="D1125" s="424" t="s">
        <v>9452</v>
      </c>
      <c r="E1125" s="424" t="s">
        <v>21880</v>
      </c>
      <c r="F1125" s="424">
        <v>5056</v>
      </c>
      <c r="G1125" s="424" t="s">
        <v>13504</v>
      </c>
      <c r="H1125" s="440"/>
      <c r="I1125" s="429" t="s">
        <v>21624</v>
      </c>
      <c r="J1125" s="430">
        <v>41334</v>
      </c>
      <c r="K1125" s="424"/>
      <c r="L1125" s="431">
        <v>698604652</v>
      </c>
      <c r="M1125" s="432" t="s">
        <v>20880</v>
      </c>
      <c r="N1125" s="430">
        <v>41365</v>
      </c>
      <c r="O1125" s="440"/>
      <c r="P1125" s="440"/>
      <c r="Q1125" s="430">
        <v>41414</v>
      </c>
      <c r="R1125" s="433" t="s">
        <v>20880</v>
      </c>
    </row>
    <row r="1126" spans="1:18">
      <c r="A1126" s="422">
        <v>5055</v>
      </c>
      <c r="B1126" s="440"/>
      <c r="C1126" s="440"/>
      <c r="D1126" s="424" t="s">
        <v>9452</v>
      </c>
      <c r="E1126" s="424" t="s">
        <v>21881</v>
      </c>
      <c r="F1126" s="424">
        <v>5055</v>
      </c>
      <c r="G1126" s="424" t="s">
        <v>13295</v>
      </c>
      <c r="H1126" s="440"/>
      <c r="I1126" s="429" t="s">
        <v>21624</v>
      </c>
      <c r="J1126" s="430">
        <v>41334</v>
      </c>
      <c r="K1126" s="424"/>
      <c r="L1126" s="431">
        <v>698604660</v>
      </c>
      <c r="M1126" s="432" t="s">
        <v>20880</v>
      </c>
      <c r="N1126" s="430">
        <v>41365</v>
      </c>
      <c r="O1126" s="440"/>
      <c r="P1126" s="440"/>
      <c r="Q1126" s="430">
        <v>41414</v>
      </c>
      <c r="R1126" s="433" t="s">
        <v>20880</v>
      </c>
    </row>
    <row r="1127" spans="1:18">
      <c r="A1127" s="422">
        <v>4038</v>
      </c>
      <c r="B1127" s="440"/>
      <c r="C1127" s="440"/>
      <c r="D1127" s="424" t="s">
        <v>5415</v>
      </c>
      <c r="E1127" s="424" t="s">
        <v>21490</v>
      </c>
      <c r="F1127" s="424">
        <v>4038</v>
      </c>
      <c r="G1127" s="424" t="s">
        <v>12597</v>
      </c>
      <c r="H1127" s="440"/>
      <c r="I1127" s="429" t="s">
        <v>21624</v>
      </c>
      <c r="J1127" s="430">
        <v>41334</v>
      </c>
      <c r="K1127" s="424"/>
      <c r="L1127" s="431">
        <v>698625790</v>
      </c>
      <c r="M1127" s="432" t="s">
        <v>20880</v>
      </c>
      <c r="N1127" s="430">
        <v>41365</v>
      </c>
      <c r="O1127" s="440"/>
      <c r="P1127" s="440"/>
      <c r="Q1127" s="430">
        <v>41414</v>
      </c>
      <c r="R1127" s="433" t="s">
        <v>20880</v>
      </c>
    </row>
    <row r="1128" spans="1:18">
      <c r="A1128" s="422">
        <v>4042</v>
      </c>
      <c r="B1128" s="440"/>
      <c r="C1128" s="440"/>
      <c r="D1128" s="424" t="s">
        <v>5415</v>
      </c>
      <c r="E1128" s="424" t="s">
        <v>21882</v>
      </c>
      <c r="F1128" s="424">
        <v>4042</v>
      </c>
      <c r="G1128" s="424" t="s">
        <v>13473</v>
      </c>
      <c r="H1128" s="440"/>
      <c r="I1128" s="429" t="s">
        <v>21624</v>
      </c>
      <c r="J1128" s="430">
        <v>41334</v>
      </c>
      <c r="K1128" s="424"/>
      <c r="L1128" s="431">
        <v>698699351</v>
      </c>
      <c r="M1128" s="432" t="s">
        <v>20880</v>
      </c>
      <c r="N1128" s="430">
        <v>41365</v>
      </c>
      <c r="O1128" s="440"/>
      <c r="P1128" s="440"/>
      <c r="Q1128" s="430">
        <v>41414</v>
      </c>
      <c r="R1128" s="433" t="s">
        <v>20880</v>
      </c>
    </row>
    <row r="1129" spans="1:18">
      <c r="A1129" s="422">
        <v>4049</v>
      </c>
      <c r="B1129" s="440"/>
      <c r="C1129" s="440"/>
      <c r="D1129" s="424" t="s">
        <v>5415</v>
      </c>
      <c r="E1129" s="424" t="s">
        <v>21883</v>
      </c>
      <c r="F1129" s="424">
        <v>4049</v>
      </c>
      <c r="G1129" s="424" t="s">
        <v>6285</v>
      </c>
      <c r="H1129" s="440"/>
      <c r="I1129" s="429" t="s">
        <v>21624</v>
      </c>
      <c r="J1129" s="430">
        <v>41334</v>
      </c>
      <c r="K1129" s="424"/>
      <c r="L1129" s="431">
        <v>698604679</v>
      </c>
      <c r="M1129" s="432" t="s">
        <v>20880</v>
      </c>
      <c r="N1129" s="430">
        <v>41365</v>
      </c>
      <c r="O1129" s="440"/>
      <c r="P1129" s="440"/>
      <c r="Q1129" s="430">
        <v>41414</v>
      </c>
      <c r="R1129" s="433" t="s">
        <v>20880</v>
      </c>
    </row>
    <row r="1130" spans="1:18">
      <c r="A1130" s="422">
        <v>4395</v>
      </c>
      <c r="B1130" s="440"/>
      <c r="C1130" s="440"/>
      <c r="D1130" s="424" t="s">
        <v>1918</v>
      </c>
      <c r="E1130" s="424" t="s">
        <v>21884</v>
      </c>
      <c r="F1130" s="424">
        <v>4395</v>
      </c>
      <c r="G1130" s="424" t="s">
        <v>12130</v>
      </c>
      <c r="H1130" s="440"/>
      <c r="I1130" s="429" t="s">
        <v>21624</v>
      </c>
      <c r="J1130" s="430">
        <v>41334</v>
      </c>
      <c r="K1130" s="424"/>
      <c r="L1130" s="431">
        <v>698604687</v>
      </c>
      <c r="M1130" s="432" t="s">
        <v>20880</v>
      </c>
      <c r="N1130" s="430">
        <v>41365</v>
      </c>
      <c r="O1130" s="440"/>
      <c r="P1130" s="440"/>
      <c r="Q1130" s="430">
        <v>41414</v>
      </c>
      <c r="R1130" s="433" t="s">
        <v>20880</v>
      </c>
    </row>
    <row r="1131" spans="1:18">
      <c r="A1131" s="422">
        <v>4394</v>
      </c>
      <c r="B1131" s="440"/>
      <c r="C1131" s="440"/>
      <c r="D1131" s="424" t="s">
        <v>1918</v>
      </c>
      <c r="E1131" s="424" t="s">
        <v>21885</v>
      </c>
      <c r="F1131" s="424">
        <v>4394</v>
      </c>
      <c r="G1131" s="424" t="s">
        <v>12639</v>
      </c>
      <c r="H1131" s="440"/>
      <c r="I1131" s="429" t="s">
        <v>21624</v>
      </c>
      <c r="J1131" s="430">
        <v>41334</v>
      </c>
      <c r="K1131" s="424"/>
      <c r="L1131" s="431">
        <v>698604717</v>
      </c>
      <c r="M1131" s="432" t="s">
        <v>20880</v>
      </c>
      <c r="N1131" s="430">
        <v>41365</v>
      </c>
      <c r="O1131" s="440"/>
      <c r="P1131" s="440"/>
      <c r="Q1131" s="430">
        <v>41414</v>
      </c>
      <c r="R1131" s="433" t="s">
        <v>20880</v>
      </c>
    </row>
    <row r="1132" spans="1:18">
      <c r="A1132" s="422">
        <v>3968</v>
      </c>
      <c r="B1132" s="440"/>
      <c r="C1132" s="440"/>
      <c r="D1132" s="424" t="s">
        <v>3069</v>
      </c>
      <c r="E1132" s="424" t="s">
        <v>5274</v>
      </c>
      <c r="F1132" s="424">
        <v>3968</v>
      </c>
      <c r="G1132" s="424" t="s">
        <v>10726</v>
      </c>
      <c r="H1132" s="440"/>
      <c r="I1132" s="429" t="s">
        <v>21624</v>
      </c>
      <c r="J1132" s="430">
        <v>41334</v>
      </c>
      <c r="K1132" s="424"/>
      <c r="L1132" s="431">
        <v>698604741</v>
      </c>
      <c r="M1132" s="432" t="s">
        <v>20880</v>
      </c>
      <c r="N1132" s="430">
        <v>41365</v>
      </c>
      <c r="O1132" s="440"/>
      <c r="P1132" s="440"/>
      <c r="Q1132" s="430">
        <v>41414</v>
      </c>
      <c r="R1132" s="433" t="s">
        <v>20880</v>
      </c>
    </row>
    <row r="1133" spans="1:18">
      <c r="A1133" s="422">
        <v>4122</v>
      </c>
      <c r="B1133" s="440"/>
      <c r="C1133" s="440"/>
      <c r="D1133" s="424" t="s">
        <v>4750</v>
      </c>
      <c r="E1133" s="424" t="s">
        <v>6033</v>
      </c>
      <c r="F1133" s="424">
        <v>4122</v>
      </c>
      <c r="G1133" s="424" t="s">
        <v>20787</v>
      </c>
      <c r="H1133" s="440"/>
      <c r="I1133" s="429" t="s">
        <v>21624</v>
      </c>
      <c r="J1133" s="430">
        <v>41334</v>
      </c>
      <c r="K1133" s="424"/>
      <c r="L1133" s="431">
        <v>698604768</v>
      </c>
      <c r="M1133" s="432" t="s">
        <v>20880</v>
      </c>
      <c r="N1133" s="430">
        <v>41365</v>
      </c>
      <c r="O1133" s="440"/>
      <c r="P1133" s="440"/>
      <c r="Q1133" s="430">
        <v>41414</v>
      </c>
      <c r="R1133" s="433" t="s">
        <v>20880</v>
      </c>
    </row>
    <row r="1134" spans="1:18">
      <c r="A1134" s="422">
        <v>4306</v>
      </c>
      <c r="B1134" s="440"/>
      <c r="C1134" s="440"/>
      <c r="D1134" s="424" t="s">
        <v>7014</v>
      </c>
      <c r="E1134" s="424" t="s">
        <v>21886</v>
      </c>
      <c r="F1134" s="424">
        <v>4306</v>
      </c>
      <c r="G1134" s="424" t="s">
        <v>12080</v>
      </c>
      <c r="H1134" s="440"/>
      <c r="I1134" s="429" t="s">
        <v>21624</v>
      </c>
      <c r="J1134" s="430">
        <v>41334</v>
      </c>
      <c r="K1134" s="424"/>
      <c r="L1134" s="431">
        <v>698604784</v>
      </c>
      <c r="M1134" s="432" t="s">
        <v>20880</v>
      </c>
      <c r="N1134" s="430">
        <v>41365</v>
      </c>
      <c r="O1134" s="440"/>
      <c r="P1134" s="440"/>
      <c r="Q1134" s="430">
        <v>41414</v>
      </c>
      <c r="R1134" s="433" t="s">
        <v>20880</v>
      </c>
    </row>
    <row r="1135" spans="1:18">
      <c r="A1135" s="422">
        <v>4305</v>
      </c>
      <c r="B1135" s="440"/>
      <c r="C1135" s="440"/>
      <c r="D1135" s="424" t="s">
        <v>7014</v>
      </c>
      <c r="E1135" s="424" t="s">
        <v>21887</v>
      </c>
      <c r="F1135" s="424">
        <v>4305</v>
      </c>
      <c r="G1135" s="424" t="s">
        <v>11939</v>
      </c>
      <c r="H1135" s="440"/>
      <c r="I1135" s="429" t="s">
        <v>21624</v>
      </c>
      <c r="J1135" s="430">
        <v>41334</v>
      </c>
      <c r="K1135" s="424"/>
      <c r="L1135" s="431">
        <v>698604806</v>
      </c>
      <c r="M1135" s="432" t="s">
        <v>20880</v>
      </c>
      <c r="N1135" s="430">
        <v>41365</v>
      </c>
      <c r="O1135" s="440"/>
      <c r="P1135" s="440"/>
      <c r="Q1135" s="430">
        <v>41414</v>
      </c>
      <c r="R1135" s="433" t="s">
        <v>20880</v>
      </c>
    </row>
    <row r="1136" spans="1:18">
      <c r="A1136" s="422">
        <v>4304</v>
      </c>
      <c r="B1136" s="440"/>
      <c r="C1136" s="440"/>
      <c r="D1136" s="424" t="s">
        <v>7014</v>
      </c>
      <c r="E1136" s="424" t="s">
        <v>21888</v>
      </c>
      <c r="F1136" s="424">
        <v>4304</v>
      </c>
      <c r="G1136" s="424" t="s">
        <v>11947</v>
      </c>
      <c r="H1136" s="440"/>
      <c r="I1136" s="429" t="s">
        <v>21624</v>
      </c>
      <c r="J1136" s="430">
        <v>41334</v>
      </c>
      <c r="K1136" s="424"/>
      <c r="L1136" s="431">
        <v>698625811</v>
      </c>
      <c r="M1136" s="432" t="s">
        <v>20880</v>
      </c>
      <c r="N1136" s="430">
        <v>41365</v>
      </c>
      <c r="O1136" s="440"/>
      <c r="P1136" s="440"/>
      <c r="Q1136" s="430">
        <v>41414</v>
      </c>
      <c r="R1136" s="433" t="s">
        <v>20880</v>
      </c>
    </row>
    <row r="1137" spans="1:18">
      <c r="A1137" s="422">
        <v>4303</v>
      </c>
      <c r="B1137" s="440"/>
      <c r="C1137" s="440"/>
      <c r="D1137" s="424" t="s">
        <v>7014</v>
      </c>
      <c r="E1137" s="424" t="s">
        <v>21889</v>
      </c>
      <c r="F1137" s="424">
        <v>4303</v>
      </c>
      <c r="G1137" s="424" t="s">
        <v>20810</v>
      </c>
      <c r="H1137" s="440"/>
      <c r="I1137" s="429" t="s">
        <v>21624</v>
      </c>
      <c r="J1137" s="430">
        <v>41334</v>
      </c>
      <c r="K1137" s="424"/>
      <c r="L1137" s="431">
        <v>698604822</v>
      </c>
      <c r="M1137" s="432" t="s">
        <v>20880</v>
      </c>
      <c r="N1137" s="430">
        <v>41365</v>
      </c>
      <c r="O1137" s="440"/>
      <c r="P1137" s="440"/>
      <c r="Q1137" s="430">
        <v>41414</v>
      </c>
      <c r="R1137" s="433" t="s">
        <v>20880</v>
      </c>
    </row>
    <row r="1138" spans="1:18">
      <c r="A1138" s="422">
        <v>4302</v>
      </c>
      <c r="B1138" s="440"/>
      <c r="C1138" s="440"/>
      <c r="D1138" s="424" t="s">
        <v>7014</v>
      </c>
      <c r="E1138" s="424" t="s">
        <v>21890</v>
      </c>
      <c r="F1138" s="424">
        <v>4302</v>
      </c>
      <c r="G1138" s="424" t="s">
        <v>11952</v>
      </c>
      <c r="H1138" s="440"/>
      <c r="I1138" s="429" t="s">
        <v>21624</v>
      </c>
      <c r="J1138" s="430">
        <v>41334</v>
      </c>
      <c r="K1138" s="424"/>
      <c r="L1138" s="431">
        <v>698604830</v>
      </c>
      <c r="M1138" s="432" t="s">
        <v>20880</v>
      </c>
      <c r="N1138" s="430">
        <v>41365</v>
      </c>
      <c r="O1138" s="440"/>
      <c r="P1138" s="440"/>
      <c r="Q1138" s="430">
        <v>41414</v>
      </c>
      <c r="R1138" s="433" t="s">
        <v>20880</v>
      </c>
    </row>
    <row r="1139" spans="1:18">
      <c r="A1139" s="422">
        <v>4233</v>
      </c>
      <c r="B1139" s="440"/>
      <c r="C1139" s="440"/>
      <c r="D1139" s="424" t="s">
        <v>1725</v>
      </c>
      <c r="E1139" s="424" t="s">
        <v>21891</v>
      </c>
      <c r="F1139" s="424">
        <v>4233</v>
      </c>
      <c r="G1139" s="424" t="s">
        <v>13139</v>
      </c>
      <c r="H1139" s="440"/>
      <c r="I1139" s="429" t="s">
        <v>21624</v>
      </c>
      <c r="J1139" s="430">
        <v>41334</v>
      </c>
      <c r="K1139" s="424"/>
      <c r="L1139" s="431">
        <v>698692462</v>
      </c>
      <c r="M1139" s="432" t="s">
        <v>20880</v>
      </c>
      <c r="N1139" s="430">
        <v>41365</v>
      </c>
      <c r="O1139" s="440"/>
      <c r="P1139" s="440"/>
      <c r="Q1139" s="430">
        <v>41414</v>
      </c>
      <c r="R1139" s="433" t="s">
        <v>20880</v>
      </c>
    </row>
    <row r="1140" spans="1:18">
      <c r="A1140" s="422">
        <v>4232</v>
      </c>
      <c r="B1140" s="440"/>
      <c r="C1140" s="440"/>
      <c r="D1140" s="424" t="s">
        <v>1725</v>
      </c>
      <c r="E1140" s="424" t="s">
        <v>6573</v>
      </c>
      <c r="F1140" s="424">
        <v>4232</v>
      </c>
      <c r="G1140" s="424" t="s">
        <v>13142</v>
      </c>
      <c r="H1140" s="440"/>
      <c r="I1140" s="429" t="s">
        <v>21624</v>
      </c>
      <c r="J1140" s="430">
        <v>41334</v>
      </c>
      <c r="K1140" s="424"/>
      <c r="L1140" s="431">
        <v>698625838</v>
      </c>
      <c r="M1140" s="432" t="s">
        <v>20880</v>
      </c>
      <c r="N1140" s="430">
        <v>41365</v>
      </c>
      <c r="O1140" s="440"/>
      <c r="P1140" s="440"/>
      <c r="Q1140" s="430">
        <v>41414</v>
      </c>
      <c r="R1140" s="433" t="s">
        <v>20880</v>
      </c>
    </row>
    <row r="1141" spans="1:18">
      <c r="A1141" s="422">
        <v>3991</v>
      </c>
      <c r="B1141" s="440"/>
      <c r="C1141" s="440"/>
      <c r="D1141" s="424" t="s">
        <v>5424</v>
      </c>
      <c r="E1141" s="424" t="s">
        <v>21892</v>
      </c>
      <c r="F1141" s="424">
        <v>3991</v>
      </c>
      <c r="G1141" s="424" t="s">
        <v>12052</v>
      </c>
      <c r="H1141" s="440"/>
      <c r="I1141" s="429" t="s">
        <v>21624</v>
      </c>
      <c r="J1141" s="430">
        <v>41334</v>
      </c>
      <c r="K1141" s="424"/>
      <c r="L1141" s="431">
        <v>698625854</v>
      </c>
      <c r="M1141" s="432" t="s">
        <v>20880</v>
      </c>
      <c r="N1141" s="430">
        <v>41365</v>
      </c>
      <c r="O1141" s="440"/>
      <c r="P1141" s="440"/>
      <c r="Q1141" s="430">
        <v>41414</v>
      </c>
      <c r="R1141" s="433" t="s">
        <v>20880</v>
      </c>
    </row>
    <row r="1142" spans="1:18">
      <c r="A1142" s="422">
        <v>4320</v>
      </c>
      <c r="B1142" s="440"/>
      <c r="C1142" s="440"/>
      <c r="D1142" s="424" t="s">
        <v>5424</v>
      </c>
      <c r="E1142" s="424" t="s">
        <v>21893</v>
      </c>
      <c r="F1142" s="424">
        <v>4320</v>
      </c>
      <c r="G1142" s="424" t="s">
        <v>12089</v>
      </c>
      <c r="H1142" s="440"/>
      <c r="I1142" s="429" t="s">
        <v>21624</v>
      </c>
      <c r="J1142" s="430">
        <v>41334</v>
      </c>
      <c r="K1142" s="424"/>
      <c r="L1142" s="431">
        <v>698604849</v>
      </c>
      <c r="M1142" s="432" t="s">
        <v>20880</v>
      </c>
      <c r="N1142" s="430">
        <v>41365</v>
      </c>
      <c r="O1142" s="440"/>
      <c r="P1142" s="440"/>
      <c r="Q1142" s="430">
        <v>41414</v>
      </c>
      <c r="R1142" s="433" t="s">
        <v>20880</v>
      </c>
    </row>
    <row r="1143" spans="1:18">
      <c r="A1143" s="422">
        <v>4319</v>
      </c>
      <c r="B1143" s="440"/>
      <c r="C1143" s="440"/>
      <c r="D1143" s="424" t="s">
        <v>5424</v>
      </c>
      <c r="E1143" s="424" t="s">
        <v>21894</v>
      </c>
      <c r="F1143" s="424">
        <v>4319</v>
      </c>
      <c r="G1143" s="424" t="s">
        <v>12092</v>
      </c>
      <c r="H1143" s="440"/>
      <c r="I1143" s="429" t="s">
        <v>21624</v>
      </c>
      <c r="J1143" s="430">
        <v>41334</v>
      </c>
      <c r="K1143" s="424"/>
      <c r="L1143" s="431">
        <v>698625870</v>
      </c>
      <c r="M1143" s="432" t="s">
        <v>20880</v>
      </c>
      <c r="N1143" s="430">
        <v>41365</v>
      </c>
      <c r="O1143" s="440"/>
      <c r="P1143" s="440"/>
      <c r="Q1143" s="430">
        <v>41414</v>
      </c>
      <c r="R1143" s="433" t="s">
        <v>20880</v>
      </c>
    </row>
    <row r="1144" spans="1:18">
      <c r="A1144" s="422">
        <v>4134</v>
      </c>
      <c r="B1144" s="440"/>
      <c r="C1144" s="440"/>
      <c r="D1144" s="424" t="s">
        <v>4749</v>
      </c>
      <c r="E1144" s="424" t="s">
        <v>21895</v>
      </c>
      <c r="F1144" s="424">
        <v>4134</v>
      </c>
      <c r="G1144" s="424" t="s">
        <v>10997</v>
      </c>
      <c r="H1144" s="440"/>
      <c r="I1144" s="429" t="s">
        <v>21624</v>
      </c>
      <c r="J1144" s="430">
        <v>41334</v>
      </c>
      <c r="K1144" s="424"/>
      <c r="L1144" s="431">
        <v>698625889</v>
      </c>
      <c r="M1144" s="432" t="s">
        <v>20880</v>
      </c>
      <c r="N1144" s="430">
        <v>41365</v>
      </c>
      <c r="O1144" s="440"/>
      <c r="P1144" s="440"/>
      <c r="Q1144" s="430">
        <v>41414</v>
      </c>
      <c r="R1144" s="433" t="s">
        <v>20880</v>
      </c>
    </row>
    <row r="1145" spans="1:18">
      <c r="A1145" s="422">
        <v>4135</v>
      </c>
      <c r="B1145" s="440"/>
      <c r="C1145" s="440"/>
      <c r="D1145" s="424" t="s">
        <v>4749</v>
      </c>
      <c r="E1145" s="424" t="s">
        <v>21896</v>
      </c>
      <c r="F1145" s="424">
        <v>4135</v>
      </c>
      <c r="G1145" s="424" t="s">
        <v>9300</v>
      </c>
      <c r="H1145" s="440"/>
      <c r="I1145" s="429" t="s">
        <v>21624</v>
      </c>
      <c r="J1145" s="430">
        <v>41334</v>
      </c>
      <c r="K1145" s="424"/>
      <c r="L1145" s="431">
        <v>698692470</v>
      </c>
      <c r="M1145" s="432" t="s">
        <v>20880</v>
      </c>
      <c r="N1145" s="430">
        <v>41365</v>
      </c>
      <c r="O1145" s="440"/>
      <c r="P1145" s="440"/>
      <c r="Q1145" s="430">
        <v>41414</v>
      </c>
      <c r="R1145" s="433" t="s">
        <v>20880</v>
      </c>
    </row>
    <row r="1146" spans="1:18">
      <c r="A1146" s="422">
        <v>4621</v>
      </c>
      <c r="B1146" s="440"/>
      <c r="C1146" s="440"/>
      <c r="D1146" s="424" t="s">
        <v>6978</v>
      </c>
      <c r="E1146" s="424" t="s">
        <v>21897</v>
      </c>
      <c r="F1146" s="424">
        <v>4621</v>
      </c>
      <c r="G1146" s="424" t="s">
        <v>11876</v>
      </c>
      <c r="H1146" s="440"/>
      <c r="I1146" s="429" t="s">
        <v>21624</v>
      </c>
      <c r="J1146" s="430">
        <v>41334</v>
      </c>
      <c r="K1146" s="424"/>
      <c r="L1146" s="431">
        <v>698604881</v>
      </c>
      <c r="M1146" s="432" t="s">
        <v>20880</v>
      </c>
      <c r="N1146" s="430">
        <v>41365</v>
      </c>
      <c r="O1146" s="440"/>
      <c r="P1146" s="440"/>
      <c r="Q1146" s="430">
        <v>41414</v>
      </c>
      <c r="R1146" s="433" t="s">
        <v>20880</v>
      </c>
    </row>
    <row r="1147" spans="1:18">
      <c r="A1147" s="422">
        <v>4336</v>
      </c>
      <c r="B1147" s="440"/>
      <c r="C1147" s="440"/>
      <c r="D1147" s="424" t="s">
        <v>1929</v>
      </c>
      <c r="E1147" s="424" t="s">
        <v>21898</v>
      </c>
      <c r="F1147" s="424">
        <v>4336</v>
      </c>
      <c r="G1147" s="424" t="s">
        <v>12607</v>
      </c>
      <c r="H1147" s="440"/>
      <c r="I1147" s="429" t="s">
        <v>21624</v>
      </c>
      <c r="J1147" s="430">
        <v>41334</v>
      </c>
      <c r="K1147" s="424"/>
      <c r="L1147" s="431">
        <v>698604911</v>
      </c>
      <c r="M1147" s="432" t="s">
        <v>20880</v>
      </c>
      <c r="N1147" s="430">
        <v>41365</v>
      </c>
      <c r="O1147" s="440"/>
      <c r="P1147" s="440"/>
      <c r="Q1147" s="430">
        <v>41414</v>
      </c>
      <c r="R1147" s="433" t="s">
        <v>20880</v>
      </c>
    </row>
    <row r="1148" spans="1:18">
      <c r="A1148" s="422">
        <v>4338</v>
      </c>
      <c r="B1148" s="440"/>
      <c r="C1148" s="440"/>
      <c r="D1148" s="424" t="s">
        <v>7035</v>
      </c>
      <c r="E1148" s="424" t="s">
        <v>21899</v>
      </c>
      <c r="F1148" s="424">
        <v>4338</v>
      </c>
      <c r="G1148" s="424" t="s">
        <v>12613</v>
      </c>
      <c r="H1148" s="440"/>
      <c r="I1148" s="429" t="s">
        <v>21624</v>
      </c>
      <c r="J1148" s="430">
        <v>41334</v>
      </c>
      <c r="K1148" s="424"/>
      <c r="L1148" s="431">
        <v>698604920</v>
      </c>
      <c r="M1148" s="432" t="s">
        <v>20880</v>
      </c>
      <c r="N1148" s="430">
        <v>41365</v>
      </c>
      <c r="O1148" s="440"/>
      <c r="P1148" s="440"/>
      <c r="Q1148" s="430">
        <v>41414</v>
      </c>
      <c r="R1148" s="433" t="s">
        <v>20880</v>
      </c>
    </row>
    <row r="1149" spans="1:18">
      <c r="A1149" s="422">
        <v>4337</v>
      </c>
      <c r="B1149" s="440"/>
      <c r="C1149" s="440"/>
      <c r="D1149" s="424" t="s">
        <v>7035</v>
      </c>
      <c r="E1149" s="424" t="s">
        <v>21900</v>
      </c>
      <c r="F1149" s="424">
        <v>4337</v>
      </c>
      <c r="G1149" s="424" t="s">
        <v>11852</v>
      </c>
      <c r="H1149" s="440"/>
      <c r="I1149" s="429" t="s">
        <v>21624</v>
      </c>
      <c r="J1149" s="430">
        <v>41334</v>
      </c>
      <c r="K1149" s="424"/>
      <c r="L1149" s="431">
        <v>698699360</v>
      </c>
      <c r="M1149" s="432" t="s">
        <v>20880</v>
      </c>
      <c r="N1149" s="430">
        <v>41365</v>
      </c>
      <c r="O1149" s="440"/>
      <c r="P1149" s="440"/>
      <c r="Q1149" s="430">
        <v>41414</v>
      </c>
      <c r="R1149" s="433" t="s">
        <v>20880</v>
      </c>
    </row>
    <row r="1150" spans="1:18">
      <c r="A1150" s="422">
        <v>3131</v>
      </c>
      <c r="B1150" s="440"/>
      <c r="C1150" s="440"/>
      <c r="D1150" s="424" t="s">
        <v>1104</v>
      </c>
      <c r="E1150" s="424" t="s">
        <v>21901</v>
      </c>
      <c r="F1150" s="424" t="s">
        <v>1103</v>
      </c>
      <c r="G1150" s="424" t="s">
        <v>6165</v>
      </c>
      <c r="H1150" s="440"/>
      <c r="I1150" s="429" t="s">
        <v>21624</v>
      </c>
      <c r="J1150" s="430">
        <v>41334</v>
      </c>
      <c r="K1150" s="424"/>
      <c r="L1150" s="431">
        <v>698625900</v>
      </c>
      <c r="M1150" s="432" t="s">
        <v>20880</v>
      </c>
      <c r="N1150" s="430">
        <v>41365</v>
      </c>
      <c r="O1150" s="440"/>
      <c r="P1150" s="440"/>
      <c r="Q1150" s="430">
        <v>41414</v>
      </c>
      <c r="R1150" s="433" t="s">
        <v>20880</v>
      </c>
    </row>
    <row r="1151" spans="1:18">
      <c r="A1151" s="422">
        <v>4464</v>
      </c>
      <c r="B1151" s="440"/>
      <c r="C1151" s="440"/>
      <c r="D1151" s="424" t="s">
        <v>7490</v>
      </c>
      <c r="E1151" s="424" t="s">
        <v>7492</v>
      </c>
      <c r="F1151" s="424">
        <v>4464</v>
      </c>
      <c r="G1151" s="424" t="s">
        <v>9479</v>
      </c>
      <c r="H1151" s="440"/>
      <c r="I1151" s="429" t="s">
        <v>21624</v>
      </c>
      <c r="J1151" s="430">
        <v>41334</v>
      </c>
      <c r="K1151" s="424"/>
      <c r="L1151" s="431">
        <v>698604946</v>
      </c>
      <c r="M1151" s="432" t="s">
        <v>20880</v>
      </c>
      <c r="N1151" s="430">
        <v>41365</v>
      </c>
      <c r="O1151" s="440"/>
      <c r="P1151" s="440"/>
      <c r="Q1151" s="430">
        <v>41414</v>
      </c>
      <c r="R1151" s="433" t="s">
        <v>20880</v>
      </c>
    </row>
    <row r="1152" spans="1:18">
      <c r="A1152" s="422">
        <v>4627</v>
      </c>
      <c r="B1152" s="440"/>
      <c r="C1152" s="440"/>
      <c r="D1152" s="424" t="s">
        <v>8671</v>
      </c>
      <c r="E1152" s="424" t="s">
        <v>21902</v>
      </c>
      <c r="F1152" s="424">
        <v>4627</v>
      </c>
      <c r="G1152" s="424" t="s">
        <v>12666</v>
      </c>
      <c r="H1152" s="440"/>
      <c r="I1152" s="429" t="s">
        <v>21624</v>
      </c>
      <c r="J1152" s="430">
        <v>41334</v>
      </c>
      <c r="K1152" s="424"/>
      <c r="L1152" s="431">
        <v>698604954</v>
      </c>
      <c r="M1152" s="432" t="s">
        <v>20880</v>
      </c>
      <c r="N1152" s="430">
        <v>41365</v>
      </c>
      <c r="O1152" s="440"/>
      <c r="P1152" s="440"/>
      <c r="Q1152" s="430">
        <v>41414</v>
      </c>
      <c r="R1152" s="433" t="s">
        <v>20880</v>
      </c>
    </row>
    <row r="1153" spans="1:18">
      <c r="A1153" s="422">
        <v>4165</v>
      </c>
      <c r="B1153" s="440"/>
      <c r="C1153" s="440"/>
      <c r="D1153" s="424" t="s">
        <v>4747</v>
      </c>
      <c r="E1153" s="424" t="s">
        <v>21903</v>
      </c>
      <c r="F1153" s="424">
        <v>4165</v>
      </c>
      <c r="G1153" s="424" t="s">
        <v>12058</v>
      </c>
      <c r="H1153" s="440"/>
      <c r="I1153" s="429" t="s">
        <v>21624</v>
      </c>
      <c r="J1153" s="430">
        <v>41334</v>
      </c>
      <c r="K1153" s="424"/>
      <c r="L1153" s="431">
        <v>698625919</v>
      </c>
      <c r="M1153" s="432" t="s">
        <v>20880</v>
      </c>
      <c r="N1153" s="430">
        <v>41365</v>
      </c>
      <c r="O1153" s="440"/>
      <c r="P1153" s="440"/>
      <c r="Q1153" s="430">
        <v>41414</v>
      </c>
      <c r="R1153" s="433" t="s">
        <v>20880</v>
      </c>
    </row>
    <row r="1154" spans="1:18">
      <c r="A1154" s="422">
        <v>4176</v>
      </c>
      <c r="B1154" s="440"/>
      <c r="C1154" s="440"/>
      <c r="D1154" s="424" t="s">
        <v>4747</v>
      </c>
      <c r="E1154" s="424" t="s">
        <v>21904</v>
      </c>
      <c r="F1154" s="424">
        <v>4176</v>
      </c>
      <c r="G1154" s="424" t="s">
        <v>11844</v>
      </c>
      <c r="H1154" s="440"/>
      <c r="I1154" s="429" t="s">
        <v>21624</v>
      </c>
      <c r="J1154" s="430">
        <v>41334</v>
      </c>
      <c r="K1154" s="424"/>
      <c r="L1154" s="431">
        <v>698692489</v>
      </c>
      <c r="M1154" s="432" t="s">
        <v>20880</v>
      </c>
      <c r="N1154" s="430">
        <v>41365</v>
      </c>
      <c r="O1154" s="440"/>
      <c r="P1154" s="440"/>
      <c r="Q1154" s="430">
        <v>41414</v>
      </c>
      <c r="R1154" s="433" t="s">
        <v>20880</v>
      </c>
    </row>
    <row r="1155" spans="1:18">
      <c r="A1155" s="422">
        <v>3541</v>
      </c>
      <c r="B1155" s="440"/>
      <c r="C1155" s="440"/>
      <c r="D1155" s="424" t="s">
        <v>2979</v>
      </c>
      <c r="E1155" s="424" t="s">
        <v>2981</v>
      </c>
      <c r="F1155" s="424">
        <v>3541</v>
      </c>
      <c r="G1155" s="424" t="s">
        <v>12728</v>
      </c>
      <c r="H1155" s="440"/>
      <c r="I1155" s="429" t="s">
        <v>21624</v>
      </c>
      <c r="J1155" s="430">
        <v>41334</v>
      </c>
      <c r="K1155" s="424"/>
      <c r="L1155" s="431">
        <v>698692497</v>
      </c>
      <c r="M1155" s="432" t="s">
        <v>20880</v>
      </c>
      <c r="N1155" s="430">
        <v>41365</v>
      </c>
      <c r="O1155" s="440"/>
      <c r="P1155" s="440"/>
      <c r="Q1155" s="430">
        <v>41414</v>
      </c>
      <c r="R1155" s="433" t="s">
        <v>20880</v>
      </c>
    </row>
    <row r="1156" spans="1:18">
      <c r="A1156" s="422">
        <v>4342</v>
      </c>
      <c r="B1156" s="440"/>
      <c r="C1156" s="440"/>
      <c r="D1156" s="424" t="s">
        <v>6939</v>
      </c>
      <c r="E1156" s="424" t="s">
        <v>21905</v>
      </c>
      <c r="F1156" s="424">
        <v>4342</v>
      </c>
      <c r="G1156" s="424" t="s">
        <v>12604</v>
      </c>
      <c r="H1156" s="440"/>
      <c r="I1156" s="429" t="s">
        <v>21624</v>
      </c>
      <c r="J1156" s="430">
        <v>41334</v>
      </c>
      <c r="K1156" s="424"/>
      <c r="L1156" s="431">
        <v>698699394</v>
      </c>
      <c r="M1156" s="432" t="s">
        <v>20880</v>
      </c>
      <c r="N1156" s="430">
        <v>41365</v>
      </c>
      <c r="O1156" s="440"/>
      <c r="P1156" s="440"/>
      <c r="Q1156" s="430">
        <v>41414</v>
      </c>
      <c r="R1156" s="433" t="s">
        <v>20880</v>
      </c>
    </row>
    <row r="1157" spans="1:18">
      <c r="A1157" s="422">
        <v>4344</v>
      </c>
      <c r="B1157" s="440"/>
      <c r="C1157" s="440"/>
      <c r="D1157" s="424" t="s">
        <v>6939</v>
      </c>
      <c r="E1157" s="424" t="s">
        <v>21906</v>
      </c>
      <c r="F1157" s="424">
        <v>4344</v>
      </c>
      <c r="G1157" s="424" t="s">
        <v>12620</v>
      </c>
      <c r="H1157" s="440"/>
      <c r="I1157" s="429" t="s">
        <v>21624</v>
      </c>
      <c r="J1157" s="430">
        <v>41334</v>
      </c>
      <c r="K1157" s="424"/>
      <c r="L1157" s="431">
        <v>698625935</v>
      </c>
      <c r="M1157" s="432" t="s">
        <v>20880</v>
      </c>
      <c r="N1157" s="430">
        <v>41365</v>
      </c>
      <c r="O1157" s="440"/>
      <c r="P1157" s="440"/>
      <c r="Q1157" s="430">
        <v>41414</v>
      </c>
      <c r="R1157" s="433" t="s">
        <v>20880</v>
      </c>
    </row>
    <row r="1158" spans="1:18">
      <c r="A1158" s="422">
        <v>4629</v>
      </c>
      <c r="B1158" s="440"/>
      <c r="C1158" s="440"/>
      <c r="D1158" s="424" t="s">
        <v>6939</v>
      </c>
      <c r="E1158" s="424" t="s">
        <v>21907</v>
      </c>
      <c r="F1158" s="424">
        <v>4629</v>
      </c>
      <c r="G1158" s="424" t="s">
        <v>12664</v>
      </c>
      <c r="H1158" s="440"/>
      <c r="I1158" s="429" t="s">
        <v>21624</v>
      </c>
      <c r="J1158" s="430">
        <v>41334</v>
      </c>
      <c r="K1158" s="424"/>
      <c r="L1158" s="431">
        <v>698625960</v>
      </c>
      <c r="M1158" s="432" t="s">
        <v>20880</v>
      </c>
      <c r="N1158" s="430">
        <v>41365</v>
      </c>
      <c r="O1158" s="440"/>
      <c r="P1158" s="440"/>
      <c r="Q1158" s="430">
        <v>41414</v>
      </c>
      <c r="R1158" s="433" t="s">
        <v>20880</v>
      </c>
    </row>
    <row r="1159" spans="1:18">
      <c r="A1159" s="422">
        <v>3478</v>
      </c>
      <c r="B1159" s="440"/>
      <c r="C1159" s="440"/>
      <c r="D1159" s="424" t="s">
        <v>2728</v>
      </c>
      <c r="E1159" s="424" t="s">
        <v>21908</v>
      </c>
      <c r="F1159" s="424">
        <v>3478</v>
      </c>
      <c r="G1159" s="424" t="s">
        <v>13107</v>
      </c>
      <c r="H1159" s="440"/>
      <c r="I1159" s="429" t="s">
        <v>21624</v>
      </c>
      <c r="J1159" s="430">
        <v>41334</v>
      </c>
      <c r="K1159" s="424"/>
      <c r="L1159" s="431">
        <v>698625978</v>
      </c>
      <c r="M1159" s="432" t="s">
        <v>20880</v>
      </c>
      <c r="N1159" s="430">
        <v>41365</v>
      </c>
      <c r="O1159" s="440"/>
      <c r="P1159" s="440"/>
      <c r="Q1159" s="430">
        <v>41414</v>
      </c>
      <c r="R1159" s="433" t="s">
        <v>20880</v>
      </c>
    </row>
    <row r="1160" spans="1:18">
      <c r="A1160" s="422">
        <v>5606</v>
      </c>
      <c r="B1160" s="440"/>
      <c r="C1160" s="440"/>
      <c r="D1160" s="424" t="s">
        <v>11906</v>
      </c>
      <c r="E1160" s="424" t="s">
        <v>21909</v>
      </c>
      <c r="F1160" s="424">
        <v>5606</v>
      </c>
      <c r="G1160" s="424" t="s">
        <v>13274</v>
      </c>
      <c r="H1160" s="440"/>
      <c r="I1160" s="429" t="s">
        <v>21624</v>
      </c>
      <c r="J1160" s="430">
        <v>41334</v>
      </c>
      <c r="K1160" s="424"/>
      <c r="L1160" s="431">
        <v>698604970</v>
      </c>
      <c r="M1160" s="432" t="s">
        <v>20880</v>
      </c>
      <c r="N1160" s="430">
        <v>41365</v>
      </c>
      <c r="O1160" s="440"/>
      <c r="P1160" s="440"/>
      <c r="Q1160" s="430">
        <v>41414</v>
      </c>
      <c r="R1160" s="433" t="s">
        <v>20880</v>
      </c>
    </row>
    <row r="1161" spans="1:18">
      <c r="A1161" s="422">
        <v>4630</v>
      </c>
      <c r="B1161" s="440"/>
      <c r="C1161" s="440"/>
      <c r="D1161" s="424" t="s">
        <v>8659</v>
      </c>
      <c r="E1161" s="424" t="s">
        <v>21910</v>
      </c>
      <c r="F1161" s="424">
        <v>4630</v>
      </c>
      <c r="G1161" s="424" t="s">
        <v>12810</v>
      </c>
      <c r="H1161" s="440"/>
      <c r="I1161" s="429" t="s">
        <v>21624</v>
      </c>
      <c r="J1161" s="430">
        <v>41334</v>
      </c>
      <c r="K1161" s="424"/>
      <c r="L1161" s="431">
        <v>698604989</v>
      </c>
      <c r="M1161" s="432" t="s">
        <v>20880</v>
      </c>
      <c r="N1161" s="430">
        <v>41365</v>
      </c>
      <c r="O1161" s="440"/>
      <c r="P1161" s="440"/>
      <c r="Q1161" s="430">
        <v>41414</v>
      </c>
      <c r="R1161" s="433" t="s">
        <v>20880</v>
      </c>
    </row>
    <row r="1162" spans="1:18">
      <c r="A1162" s="422">
        <v>4631</v>
      </c>
      <c r="B1162" s="440"/>
      <c r="C1162" s="440"/>
      <c r="D1162" s="424" t="s">
        <v>8655</v>
      </c>
      <c r="E1162" s="424" t="s">
        <v>21911</v>
      </c>
      <c r="F1162" s="424">
        <v>4631</v>
      </c>
      <c r="G1162" s="424" t="s">
        <v>13452</v>
      </c>
      <c r="H1162" s="440"/>
      <c r="I1162" s="429" t="s">
        <v>21624</v>
      </c>
      <c r="J1162" s="430">
        <v>41334</v>
      </c>
      <c r="K1162" s="424"/>
      <c r="L1162" s="431">
        <v>698606566</v>
      </c>
      <c r="M1162" s="432" t="s">
        <v>20880</v>
      </c>
      <c r="N1162" s="430">
        <v>41365</v>
      </c>
      <c r="O1162" s="440"/>
      <c r="P1162" s="440"/>
      <c r="Q1162" s="430">
        <v>41414</v>
      </c>
      <c r="R1162" s="433" t="s">
        <v>20880</v>
      </c>
    </row>
    <row r="1163" spans="1:18">
      <c r="A1163" s="422">
        <v>4346</v>
      </c>
      <c r="B1163" s="440"/>
      <c r="C1163" s="440"/>
      <c r="D1163" s="424" t="s">
        <v>7063</v>
      </c>
      <c r="E1163" s="424" t="s">
        <v>21912</v>
      </c>
      <c r="F1163" s="424">
        <v>4346</v>
      </c>
      <c r="G1163" s="424" t="s">
        <v>11943</v>
      </c>
      <c r="H1163" s="440"/>
      <c r="I1163" s="429" t="s">
        <v>21624</v>
      </c>
      <c r="J1163" s="430">
        <v>41334</v>
      </c>
      <c r="K1163" s="424"/>
      <c r="L1163" s="431">
        <v>698692500</v>
      </c>
      <c r="M1163" s="432" t="s">
        <v>20880</v>
      </c>
      <c r="N1163" s="430">
        <v>41365</v>
      </c>
      <c r="O1163" s="440"/>
      <c r="P1163" s="440"/>
      <c r="Q1163" s="430">
        <v>41414</v>
      </c>
      <c r="R1163" s="433" t="s">
        <v>20880</v>
      </c>
    </row>
    <row r="1164" spans="1:18">
      <c r="A1164" s="422">
        <v>4345</v>
      </c>
      <c r="B1164" s="440"/>
      <c r="C1164" s="440"/>
      <c r="D1164" s="424" t="s">
        <v>7063</v>
      </c>
      <c r="E1164" s="424" t="s">
        <v>21913</v>
      </c>
      <c r="F1164" s="424">
        <v>4345</v>
      </c>
      <c r="G1164" s="424" t="s">
        <v>11855</v>
      </c>
      <c r="H1164" s="440"/>
      <c r="I1164" s="429" t="s">
        <v>21624</v>
      </c>
      <c r="J1164" s="430">
        <v>41334</v>
      </c>
      <c r="K1164" s="424"/>
      <c r="L1164" s="431">
        <v>698606590</v>
      </c>
      <c r="M1164" s="432" t="s">
        <v>20880</v>
      </c>
      <c r="N1164" s="430">
        <v>41365</v>
      </c>
      <c r="O1164" s="440"/>
      <c r="P1164" s="440"/>
      <c r="Q1164" s="430">
        <v>41414</v>
      </c>
      <c r="R1164" s="433" t="s">
        <v>20880</v>
      </c>
    </row>
    <row r="1165" spans="1:18">
      <c r="A1165" s="422">
        <v>4397</v>
      </c>
      <c r="B1165" s="440"/>
      <c r="C1165" s="440"/>
      <c r="D1165" s="424" t="s">
        <v>1108</v>
      </c>
      <c r="E1165" s="424" t="s">
        <v>21914</v>
      </c>
      <c r="F1165" s="424">
        <v>4397</v>
      </c>
      <c r="G1165" s="424" t="s">
        <v>11419</v>
      </c>
      <c r="H1165" s="440"/>
      <c r="I1165" s="429" t="s">
        <v>21624</v>
      </c>
      <c r="J1165" s="430">
        <v>41334</v>
      </c>
      <c r="K1165" s="424"/>
      <c r="L1165" s="431">
        <v>698606620</v>
      </c>
      <c r="M1165" s="432" t="s">
        <v>20880</v>
      </c>
      <c r="N1165" s="430">
        <v>41365</v>
      </c>
      <c r="O1165" s="440"/>
      <c r="P1165" s="440"/>
      <c r="Q1165" s="430">
        <v>41414</v>
      </c>
      <c r="R1165" s="433" t="s">
        <v>20880</v>
      </c>
    </row>
    <row r="1166" spans="1:18">
      <c r="A1166" s="422">
        <v>4633</v>
      </c>
      <c r="B1166" s="440"/>
      <c r="C1166" s="440"/>
      <c r="D1166" s="424" t="s">
        <v>8650</v>
      </c>
      <c r="E1166" s="424" t="s">
        <v>12808</v>
      </c>
      <c r="F1166" s="424">
        <v>4633</v>
      </c>
      <c r="G1166" s="424" t="s">
        <v>13215</v>
      </c>
      <c r="H1166" s="440"/>
      <c r="I1166" s="429" t="s">
        <v>21624</v>
      </c>
      <c r="J1166" s="430">
        <v>41334</v>
      </c>
      <c r="K1166" s="424"/>
      <c r="L1166" s="431">
        <v>698606663</v>
      </c>
      <c r="M1166" s="432" t="s">
        <v>20880</v>
      </c>
      <c r="N1166" s="430">
        <v>41365</v>
      </c>
      <c r="O1166" s="440"/>
      <c r="P1166" s="440"/>
      <c r="Q1166" s="430">
        <v>41414</v>
      </c>
      <c r="R1166" s="433" t="s">
        <v>20880</v>
      </c>
    </row>
    <row r="1167" spans="1:18">
      <c r="A1167" s="422">
        <v>4357</v>
      </c>
      <c r="B1167" s="440"/>
      <c r="C1167" s="440"/>
      <c r="D1167" s="424" t="s">
        <v>7019</v>
      </c>
      <c r="E1167" s="424" t="s">
        <v>21915</v>
      </c>
      <c r="F1167" s="424">
        <v>4357</v>
      </c>
      <c r="G1167" s="424" t="s">
        <v>12083</v>
      </c>
      <c r="H1167" s="440"/>
      <c r="I1167" s="429" t="s">
        <v>21624</v>
      </c>
      <c r="J1167" s="430">
        <v>41334</v>
      </c>
      <c r="K1167" s="424"/>
      <c r="L1167" s="431">
        <v>698606671</v>
      </c>
      <c r="M1167" s="432" t="s">
        <v>20880</v>
      </c>
      <c r="N1167" s="430">
        <v>41365</v>
      </c>
      <c r="O1167" s="440"/>
      <c r="P1167" s="440"/>
      <c r="Q1167" s="430">
        <v>41414</v>
      </c>
      <c r="R1167" s="433" t="s">
        <v>20880</v>
      </c>
    </row>
    <row r="1168" spans="1:18">
      <c r="A1168" s="422">
        <v>4356</v>
      </c>
      <c r="B1168" s="440"/>
      <c r="C1168" s="440"/>
      <c r="D1168" s="424" t="s">
        <v>7019</v>
      </c>
      <c r="E1168" s="424" t="s">
        <v>21916</v>
      </c>
      <c r="F1168" s="424">
        <v>4356</v>
      </c>
      <c r="G1168" s="424" t="s">
        <v>12087</v>
      </c>
      <c r="H1168" s="440"/>
      <c r="I1168" s="429" t="s">
        <v>21624</v>
      </c>
      <c r="J1168" s="430">
        <v>41334</v>
      </c>
      <c r="K1168" s="424"/>
      <c r="L1168" s="431">
        <v>698606680</v>
      </c>
      <c r="M1168" s="432" t="s">
        <v>20880</v>
      </c>
      <c r="N1168" s="430">
        <v>41365</v>
      </c>
      <c r="O1168" s="440"/>
      <c r="P1168" s="440"/>
      <c r="Q1168" s="430">
        <v>41414</v>
      </c>
      <c r="R1168" s="433" t="s">
        <v>20880</v>
      </c>
    </row>
    <row r="1169" spans="1:18">
      <c r="A1169" s="422">
        <v>4355</v>
      </c>
      <c r="B1169" s="440"/>
      <c r="C1169" s="440"/>
      <c r="D1169" s="424" t="s">
        <v>7019</v>
      </c>
      <c r="E1169" s="424" t="s">
        <v>21917</v>
      </c>
      <c r="F1169" s="424">
        <v>4355</v>
      </c>
      <c r="G1169" s="424" t="s">
        <v>12094</v>
      </c>
      <c r="H1169" s="440"/>
      <c r="I1169" s="429" t="s">
        <v>21624</v>
      </c>
      <c r="J1169" s="430">
        <v>41334</v>
      </c>
      <c r="K1169" s="424"/>
      <c r="L1169" s="431">
        <v>698625994</v>
      </c>
      <c r="M1169" s="432" t="s">
        <v>20880</v>
      </c>
      <c r="N1169" s="430">
        <v>41365</v>
      </c>
      <c r="O1169" s="440"/>
      <c r="P1169" s="440"/>
      <c r="Q1169" s="430">
        <v>41414</v>
      </c>
      <c r="R1169" s="433" t="s">
        <v>20880</v>
      </c>
    </row>
    <row r="1170" spans="1:18">
      <c r="A1170" s="422">
        <v>4354</v>
      </c>
      <c r="B1170" s="440"/>
      <c r="C1170" s="440"/>
      <c r="D1170" s="424" t="s">
        <v>7019</v>
      </c>
      <c r="E1170" s="424" t="s">
        <v>21918</v>
      </c>
      <c r="F1170" s="424">
        <v>4354</v>
      </c>
      <c r="G1170" s="424" t="s">
        <v>12096</v>
      </c>
      <c r="H1170" s="440"/>
      <c r="I1170" s="429" t="s">
        <v>21624</v>
      </c>
      <c r="J1170" s="430">
        <v>41334</v>
      </c>
      <c r="K1170" s="424"/>
      <c r="L1170" s="431">
        <v>698606701</v>
      </c>
      <c r="M1170" s="432" t="s">
        <v>20880</v>
      </c>
      <c r="N1170" s="430">
        <v>41365</v>
      </c>
      <c r="O1170" s="440"/>
      <c r="P1170" s="440"/>
      <c r="Q1170" s="430">
        <v>41414</v>
      </c>
      <c r="R1170" s="433" t="s">
        <v>20880</v>
      </c>
    </row>
    <row r="1171" spans="1:18">
      <c r="A1171" s="422">
        <v>4353</v>
      </c>
      <c r="B1171" s="440"/>
      <c r="C1171" s="440"/>
      <c r="D1171" s="424" t="s">
        <v>7019</v>
      </c>
      <c r="E1171" s="424" t="s">
        <v>21919</v>
      </c>
      <c r="F1171" s="424">
        <v>4353</v>
      </c>
      <c r="G1171" s="424" t="s">
        <v>12098</v>
      </c>
      <c r="H1171" s="440"/>
      <c r="I1171" s="429" t="s">
        <v>21624</v>
      </c>
      <c r="J1171" s="430">
        <v>41334</v>
      </c>
      <c r="K1171" s="424"/>
      <c r="L1171" s="431">
        <v>698626028</v>
      </c>
      <c r="M1171" s="432" t="s">
        <v>20880</v>
      </c>
      <c r="N1171" s="430">
        <v>41365</v>
      </c>
      <c r="O1171" s="440"/>
      <c r="P1171" s="440"/>
      <c r="Q1171" s="430">
        <v>41414</v>
      </c>
      <c r="R1171" s="433" t="s">
        <v>20880</v>
      </c>
    </row>
    <row r="1172" spans="1:18">
      <c r="A1172" s="422">
        <v>4352</v>
      </c>
      <c r="B1172" s="440"/>
      <c r="C1172" s="440"/>
      <c r="D1172" s="424" t="s">
        <v>7019</v>
      </c>
      <c r="E1172" s="424" t="s">
        <v>21920</v>
      </c>
      <c r="F1172" s="424">
        <v>4352</v>
      </c>
      <c r="G1172" s="424" t="s">
        <v>12100</v>
      </c>
      <c r="H1172" s="440"/>
      <c r="I1172" s="429" t="s">
        <v>21624</v>
      </c>
      <c r="J1172" s="430">
        <v>41334</v>
      </c>
      <c r="K1172" s="424"/>
      <c r="L1172" s="431">
        <v>698609581</v>
      </c>
      <c r="M1172" s="432" t="s">
        <v>20880</v>
      </c>
      <c r="N1172" s="430">
        <v>41365</v>
      </c>
      <c r="O1172" s="440"/>
      <c r="P1172" s="440"/>
      <c r="Q1172" s="430">
        <v>41414</v>
      </c>
      <c r="R1172" s="433" t="s">
        <v>20880</v>
      </c>
    </row>
    <row r="1173" spans="1:18">
      <c r="A1173" s="422">
        <v>4351</v>
      </c>
      <c r="B1173" s="440"/>
      <c r="C1173" s="440"/>
      <c r="D1173" s="424" t="s">
        <v>7019</v>
      </c>
      <c r="E1173" s="424" t="s">
        <v>21921</v>
      </c>
      <c r="F1173" s="424">
        <v>4351</v>
      </c>
      <c r="G1173" s="424" t="s">
        <v>12102</v>
      </c>
      <c r="H1173" s="440"/>
      <c r="I1173" s="429" t="s">
        <v>21624</v>
      </c>
      <c r="J1173" s="430">
        <v>41334</v>
      </c>
      <c r="K1173" s="424"/>
      <c r="L1173" s="431">
        <v>698609590</v>
      </c>
      <c r="M1173" s="432" t="s">
        <v>20880</v>
      </c>
      <c r="N1173" s="430">
        <v>41365</v>
      </c>
      <c r="O1173" s="440"/>
      <c r="P1173" s="440"/>
      <c r="Q1173" s="430">
        <v>41414</v>
      </c>
      <c r="R1173" s="433" t="s">
        <v>20880</v>
      </c>
    </row>
    <row r="1174" spans="1:18">
      <c r="A1174" s="422">
        <v>4350</v>
      </c>
      <c r="B1174" s="440"/>
      <c r="C1174" s="440"/>
      <c r="D1174" s="424" t="s">
        <v>7019</v>
      </c>
      <c r="E1174" s="424" t="s">
        <v>21922</v>
      </c>
      <c r="F1174" s="424">
        <v>4350</v>
      </c>
      <c r="G1174" s="424" t="s">
        <v>12105</v>
      </c>
      <c r="H1174" s="440"/>
      <c r="I1174" s="429" t="s">
        <v>21624</v>
      </c>
      <c r="J1174" s="430">
        <v>41334</v>
      </c>
      <c r="K1174" s="424"/>
      <c r="L1174" s="431">
        <v>698612132</v>
      </c>
      <c r="M1174" s="432" t="s">
        <v>20880</v>
      </c>
      <c r="N1174" s="430">
        <v>41365</v>
      </c>
      <c r="O1174" s="440"/>
      <c r="P1174" s="440"/>
      <c r="Q1174" s="430">
        <v>41414</v>
      </c>
      <c r="R1174" s="433" t="s">
        <v>20880</v>
      </c>
    </row>
    <row r="1175" spans="1:18">
      <c r="A1175" s="422">
        <v>2987</v>
      </c>
      <c r="B1175" s="440"/>
      <c r="C1175" s="440"/>
      <c r="D1175" s="424" t="s">
        <v>699</v>
      </c>
      <c r="E1175" s="424" t="s">
        <v>21923</v>
      </c>
      <c r="F1175" s="424" t="s">
        <v>698</v>
      </c>
      <c r="G1175" s="424" t="s">
        <v>11916</v>
      </c>
      <c r="H1175" s="440"/>
      <c r="I1175" s="429" t="s">
        <v>21624</v>
      </c>
      <c r="J1175" s="430">
        <v>41334</v>
      </c>
      <c r="K1175" s="424"/>
      <c r="L1175" s="431">
        <v>698692519</v>
      </c>
      <c r="M1175" s="432" t="s">
        <v>20880</v>
      </c>
      <c r="N1175" s="430">
        <v>41365</v>
      </c>
      <c r="O1175" s="440"/>
      <c r="P1175" s="440"/>
      <c r="Q1175" s="430">
        <v>41414</v>
      </c>
      <c r="R1175" s="433" t="s">
        <v>20880</v>
      </c>
    </row>
    <row r="1176" spans="1:18">
      <c r="A1176" s="422">
        <v>4474</v>
      </c>
      <c r="B1176" s="440"/>
      <c r="C1176" s="440"/>
      <c r="D1176" s="424" t="s">
        <v>1609</v>
      </c>
      <c r="E1176" s="424" t="s">
        <v>21924</v>
      </c>
      <c r="F1176" s="424">
        <v>4474</v>
      </c>
      <c r="G1176" s="424" t="s">
        <v>13477</v>
      </c>
      <c r="H1176" s="440"/>
      <c r="I1176" s="429" t="s">
        <v>21624</v>
      </c>
      <c r="J1176" s="430">
        <v>41334</v>
      </c>
      <c r="K1176" s="424"/>
      <c r="L1176" s="431">
        <v>698692535</v>
      </c>
      <c r="M1176" s="432" t="s">
        <v>20880</v>
      </c>
      <c r="N1176" s="430">
        <v>41365</v>
      </c>
      <c r="O1176" s="440"/>
      <c r="P1176" s="440"/>
      <c r="Q1176" s="430">
        <v>41414</v>
      </c>
      <c r="R1176" s="433" t="s">
        <v>20880</v>
      </c>
    </row>
    <row r="1177" spans="1:18">
      <c r="A1177" s="422">
        <v>4473</v>
      </c>
      <c r="B1177" s="440"/>
      <c r="C1177" s="440"/>
      <c r="D1177" s="424" t="s">
        <v>1609</v>
      </c>
      <c r="E1177" s="424" t="s">
        <v>21925</v>
      </c>
      <c r="F1177" s="424">
        <v>4473</v>
      </c>
      <c r="G1177" s="424" t="s">
        <v>12768</v>
      </c>
      <c r="H1177" s="440"/>
      <c r="I1177" s="429" t="s">
        <v>21624</v>
      </c>
      <c r="J1177" s="430">
        <v>41334</v>
      </c>
      <c r="K1177" s="424"/>
      <c r="L1177" s="431">
        <v>698612140</v>
      </c>
      <c r="M1177" s="432" t="s">
        <v>20880</v>
      </c>
      <c r="N1177" s="430">
        <v>41365</v>
      </c>
      <c r="O1177" s="440"/>
      <c r="P1177" s="440"/>
      <c r="Q1177" s="430">
        <v>41414</v>
      </c>
      <c r="R1177" s="433" t="s">
        <v>20880</v>
      </c>
    </row>
    <row r="1178" spans="1:18">
      <c r="A1178" s="422">
        <v>4468</v>
      </c>
      <c r="B1178" s="440"/>
      <c r="C1178" s="440"/>
      <c r="D1178" s="424" t="s">
        <v>1609</v>
      </c>
      <c r="E1178" s="424" t="s">
        <v>21926</v>
      </c>
      <c r="F1178" s="424">
        <v>4468</v>
      </c>
      <c r="G1178" s="424" t="s">
        <v>13161</v>
      </c>
      <c r="H1178" s="440"/>
      <c r="I1178" s="429" t="s">
        <v>21624</v>
      </c>
      <c r="J1178" s="430">
        <v>41334</v>
      </c>
      <c r="K1178" s="424"/>
      <c r="L1178" s="431">
        <v>698612159</v>
      </c>
      <c r="M1178" s="432" t="s">
        <v>20880</v>
      </c>
      <c r="N1178" s="430">
        <v>41365</v>
      </c>
      <c r="O1178" s="440"/>
      <c r="P1178" s="440"/>
      <c r="Q1178" s="430">
        <v>41414</v>
      </c>
      <c r="R1178" s="433" t="s">
        <v>20880</v>
      </c>
    </row>
    <row r="1179" spans="1:18">
      <c r="A1179" s="422">
        <v>4469</v>
      </c>
      <c r="B1179" s="440"/>
      <c r="C1179" s="440"/>
      <c r="D1179" s="424" t="s">
        <v>1609</v>
      </c>
      <c r="E1179" s="424" t="s">
        <v>21927</v>
      </c>
      <c r="F1179" s="424">
        <v>4469</v>
      </c>
      <c r="G1179" s="424" t="s">
        <v>13164</v>
      </c>
      <c r="H1179" s="440"/>
      <c r="I1179" s="429" t="s">
        <v>21624</v>
      </c>
      <c r="J1179" s="430">
        <v>41334</v>
      </c>
      <c r="K1179" s="424"/>
      <c r="L1179" s="431">
        <v>698612175</v>
      </c>
      <c r="M1179" s="432" t="s">
        <v>20880</v>
      </c>
      <c r="N1179" s="430">
        <v>41365</v>
      </c>
      <c r="O1179" s="440"/>
      <c r="P1179" s="440"/>
      <c r="Q1179" s="430">
        <v>41414</v>
      </c>
      <c r="R1179" s="433" t="s">
        <v>20880</v>
      </c>
    </row>
    <row r="1180" spans="1:18">
      <c r="A1180" s="422">
        <v>4470</v>
      </c>
      <c r="B1180" s="440"/>
      <c r="C1180" s="440"/>
      <c r="D1180" s="424" t="s">
        <v>1609</v>
      </c>
      <c r="E1180" s="424" t="s">
        <v>21928</v>
      </c>
      <c r="F1180" s="424">
        <v>4470</v>
      </c>
      <c r="G1180" s="424" t="s">
        <v>13167</v>
      </c>
      <c r="H1180" s="440"/>
      <c r="I1180" s="429" t="s">
        <v>21624</v>
      </c>
      <c r="J1180" s="430">
        <v>41334</v>
      </c>
      <c r="K1180" s="424"/>
      <c r="L1180" s="431">
        <v>698626060</v>
      </c>
      <c r="M1180" s="432" t="s">
        <v>20880</v>
      </c>
      <c r="N1180" s="430">
        <v>41365</v>
      </c>
      <c r="O1180" s="440"/>
      <c r="P1180" s="440"/>
      <c r="Q1180" s="430">
        <v>41414</v>
      </c>
      <c r="R1180" s="433" t="s">
        <v>20880</v>
      </c>
    </row>
    <row r="1181" spans="1:18">
      <c r="A1181" s="422">
        <v>4472</v>
      </c>
      <c r="B1181" s="440"/>
      <c r="C1181" s="440"/>
      <c r="D1181" s="424" t="s">
        <v>1609</v>
      </c>
      <c r="E1181" s="424" t="s">
        <v>21929</v>
      </c>
      <c r="F1181" s="424">
        <v>4472</v>
      </c>
      <c r="G1181" s="424" t="s">
        <v>13171</v>
      </c>
      <c r="H1181" s="440"/>
      <c r="I1181" s="429" t="s">
        <v>21624</v>
      </c>
      <c r="J1181" s="430">
        <v>41334</v>
      </c>
      <c r="K1181" s="424"/>
      <c r="L1181" s="431">
        <v>698626079</v>
      </c>
      <c r="M1181" s="432" t="s">
        <v>20880</v>
      </c>
      <c r="N1181" s="430">
        <v>41365</v>
      </c>
      <c r="O1181" s="440"/>
      <c r="P1181" s="440"/>
      <c r="Q1181" s="430">
        <v>41414</v>
      </c>
      <c r="R1181" s="433" t="s">
        <v>20880</v>
      </c>
    </row>
    <row r="1182" spans="1:18">
      <c r="A1182" s="422">
        <v>4477</v>
      </c>
      <c r="B1182" s="440"/>
      <c r="C1182" s="440"/>
      <c r="D1182" s="424" t="s">
        <v>1609</v>
      </c>
      <c r="E1182" s="424" t="s">
        <v>21930</v>
      </c>
      <c r="F1182" s="424">
        <v>4477</v>
      </c>
      <c r="G1182" s="424" t="s">
        <v>12134</v>
      </c>
      <c r="H1182" s="440"/>
      <c r="I1182" s="429" t="s">
        <v>21624</v>
      </c>
      <c r="J1182" s="430">
        <v>41334</v>
      </c>
      <c r="K1182" s="424"/>
      <c r="L1182" s="431">
        <v>698612191</v>
      </c>
      <c r="M1182" s="432" t="s">
        <v>20880</v>
      </c>
      <c r="N1182" s="430">
        <v>41365</v>
      </c>
      <c r="O1182" s="440"/>
      <c r="P1182" s="440"/>
      <c r="Q1182" s="430">
        <v>41414</v>
      </c>
      <c r="R1182" s="433" t="s">
        <v>20880</v>
      </c>
    </row>
    <row r="1183" spans="1:18">
      <c r="A1183" s="422">
        <v>4478</v>
      </c>
      <c r="B1183" s="440"/>
      <c r="C1183" s="440"/>
      <c r="D1183" s="424" t="s">
        <v>1609</v>
      </c>
      <c r="E1183" s="424" t="s">
        <v>21931</v>
      </c>
      <c r="F1183" s="424">
        <v>4478</v>
      </c>
      <c r="G1183" s="424" t="s">
        <v>12772</v>
      </c>
      <c r="H1183" s="440"/>
      <c r="I1183" s="429" t="s">
        <v>21624</v>
      </c>
      <c r="J1183" s="430">
        <v>41334</v>
      </c>
      <c r="K1183" s="424"/>
      <c r="L1183" s="431">
        <v>698612205</v>
      </c>
      <c r="M1183" s="432" t="s">
        <v>20880</v>
      </c>
      <c r="N1183" s="430">
        <v>41365</v>
      </c>
      <c r="O1183" s="440"/>
      <c r="P1183" s="440"/>
      <c r="Q1183" s="430">
        <v>41414</v>
      </c>
      <c r="R1183" s="433" t="s">
        <v>20880</v>
      </c>
    </row>
    <row r="1184" spans="1:18">
      <c r="A1184" s="422">
        <v>4479</v>
      </c>
      <c r="B1184" s="440"/>
      <c r="C1184" s="440"/>
      <c r="D1184" s="424" t="s">
        <v>1609</v>
      </c>
      <c r="E1184" s="424" t="s">
        <v>21932</v>
      </c>
      <c r="F1184" s="424">
        <v>4479</v>
      </c>
      <c r="G1184" s="424" t="s">
        <v>12775</v>
      </c>
      <c r="H1184" s="440"/>
      <c r="I1184" s="429" t="s">
        <v>21624</v>
      </c>
      <c r="J1184" s="430">
        <v>41334</v>
      </c>
      <c r="K1184" s="424"/>
      <c r="L1184" s="431">
        <v>698612213</v>
      </c>
      <c r="M1184" s="432" t="s">
        <v>20880</v>
      </c>
      <c r="N1184" s="430">
        <v>41365</v>
      </c>
      <c r="O1184" s="440"/>
      <c r="P1184" s="440"/>
      <c r="Q1184" s="430">
        <v>41414</v>
      </c>
      <c r="R1184" s="433" t="s">
        <v>20880</v>
      </c>
    </row>
    <row r="1185" spans="1:18">
      <c r="A1185" s="422">
        <v>4480</v>
      </c>
      <c r="B1185" s="440"/>
      <c r="C1185" s="440"/>
      <c r="D1185" s="424" t="s">
        <v>1609</v>
      </c>
      <c r="E1185" s="424" t="s">
        <v>21933</v>
      </c>
      <c r="F1185" s="424">
        <v>4480</v>
      </c>
      <c r="G1185" s="424" t="s">
        <v>13175</v>
      </c>
      <c r="H1185" s="440"/>
      <c r="I1185" s="429" t="s">
        <v>21624</v>
      </c>
      <c r="J1185" s="430">
        <v>41334</v>
      </c>
      <c r="K1185" s="424"/>
      <c r="L1185" s="431">
        <v>698612221</v>
      </c>
      <c r="M1185" s="432" t="s">
        <v>20880</v>
      </c>
      <c r="N1185" s="430">
        <v>41365</v>
      </c>
      <c r="O1185" s="440"/>
      <c r="P1185" s="440"/>
      <c r="Q1185" s="430">
        <v>41414</v>
      </c>
      <c r="R1185" s="433" t="s">
        <v>20880</v>
      </c>
    </row>
    <row r="1186" spans="1:18">
      <c r="A1186" s="422">
        <v>4481</v>
      </c>
      <c r="B1186" s="440"/>
      <c r="C1186" s="440"/>
      <c r="D1186" s="424" t="s">
        <v>1609</v>
      </c>
      <c r="E1186" s="424" t="s">
        <v>21934</v>
      </c>
      <c r="F1186" s="424">
        <v>4481</v>
      </c>
      <c r="G1186" s="424" t="s">
        <v>13178</v>
      </c>
      <c r="H1186" s="440"/>
      <c r="I1186" s="429" t="s">
        <v>21624</v>
      </c>
      <c r="J1186" s="430">
        <v>41334</v>
      </c>
      <c r="K1186" s="424"/>
      <c r="L1186" s="431">
        <v>698612230</v>
      </c>
      <c r="M1186" s="432" t="s">
        <v>20880</v>
      </c>
      <c r="N1186" s="430">
        <v>41365</v>
      </c>
      <c r="O1186" s="440"/>
      <c r="P1186" s="440"/>
      <c r="Q1186" s="430">
        <v>41414</v>
      </c>
      <c r="R1186" s="433" t="s">
        <v>20880</v>
      </c>
    </row>
    <row r="1187" spans="1:18">
      <c r="A1187" s="422">
        <v>4446</v>
      </c>
      <c r="B1187" s="440"/>
      <c r="C1187" s="440"/>
      <c r="D1187" s="424" t="s">
        <v>1609</v>
      </c>
      <c r="E1187" s="424" t="s">
        <v>21935</v>
      </c>
      <c r="F1187" s="424">
        <v>4446</v>
      </c>
      <c r="G1187" s="424" t="s">
        <v>13482</v>
      </c>
      <c r="H1187" s="440"/>
      <c r="I1187" s="429" t="s">
        <v>21624</v>
      </c>
      <c r="J1187" s="430">
        <v>41334</v>
      </c>
      <c r="K1187" s="424"/>
      <c r="L1187" s="431">
        <v>698699696</v>
      </c>
      <c r="M1187" s="432" t="s">
        <v>20880</v>
      </c>
      <c r="N1187" s="430">
        <v>41365</v>
      </c>
      <c r="O1187" s="440"/>
      <c r="P1187" s="440"/>
      <c r="Q1187" s="430">
        <v>41414</v>
      </c>
      <c r="R1187" s="433" t="s">
        <v>20880</v>
      </c>
    </row>
    <row r="1188" spans="1:18">
      <c r="A1188" s="422">
        <v>4476</v>
      </c>
      <c r="B1188" s="440"/>
      <c r="C1188" s="440"/>
      <c r="D1188" s="424" t="s">
        <v>1609</v>
      </c>
      <c r="E1188" s="424" t="s">
        <v>21936</v>
      </c>
      <c r="F1188" s="424">
        <v>4476</v>
      </c>
      <c r="G1188" s="424" t="s">
        <v>12660</v>
      </c>
      <c r="H1188" s="440"/>
      <c r="I1188" s="429" t="s">
        <v>21624</v>
      </c>
      <c r="J1188" s="430">
        <v>41334</v>
      </c>
      <c r="K1188" s="424"/>
      <c r="L1188" s="431">
        <v>698612256</v>
      </c>
      <c r="M1188" s="432" t="s">
        <v>20880</v>
      </c>
      <c r="N1188" s="430">
        <v>41365</v>
      </c>
      <c r="O1188" s="440"/>
      <c r="P1188" s="440"/>
      <c r="Q1188" s="430">
        <v>41414</v>
      </c>
      <c r="R1188" s="433" t="s">
        <v>20880</v>
      </c>
    </row>
    <row r="1189" spans="1:18">
      <c r="A1189" s="422">
        <v>3549</v>
      </c>
      <c r="B1189" s="440"/>
      <c r="C1189" s="440"/>
      <c r="D1189" s="424" t="s">
        <v>1709</v>
      </c>
      <c r="E1189" s="424" t="s">
        <v>21937</v>
      </c>
      <c r="F1189" s="424">
        <v>3549</v>
      </c>
      <c r="G1189" s="424" t="s">
        <v>12726</v>
      </c>
      <c r="H1189" s="440"/>
      <c r="I1189" s="429" t="s">
        <v>21624</v>
      </c>
      <c r="J1189" s="430">
        <v>41334</v>
      </c>
      <c r="K1189" s="424"/>
      <c r="L1189" s="431">
        <v>698612264</v>
      </c>
      <c r="M1189" s="432" t="s">
        <v>20880</v>
      </c>
      <c r="N1189" s="430">
        <v>41365</v>
      </c>
      <c r="O1189" s="440"/>
      <c r="P1189" s="440"/>
      <c r="Q1189" s="430">
        <v>41414</v>
      </c>
      <c r="R1189" s="433" t="s">
        <v>20880</v>
      </c>
    </row>
    <row r="1190" spans="1:18">
      <c r="A1190" s="422">
        <v>4483</v>
      </c>
      <c r="B1190" s="440"/>
      <c r="C1190" s="440"/>
      <c r="D1190" s="424" t="s">
        <v>7620</v>
      </c>
      <c r="E1190" s="424" t="s">
        <v>21938</v>
      </c>
      <c r="F1190" s="424">
        <v>4483</v>
      </c>
      <c r="G1190" s="424" t="s">
        <v>11506</v>
      </c>
      <c r="H1190" s="440"/>
      <c r="I1190" s="429" t="s">
        <v>21624</v>
      </c>
      <c r="J1190" s="430">
        <v>41334</v>
      </c>
      <c r="K1190" s="424"/>
      <c r="L1190" s="431">
        <v>698612272</v>
      </c>
      <c r="M1190" s="432" t="s">
        <v>20880</v>
      </c>
      <c r="N1190" s="430">
        <v>41365</v>
      </c>
      <c r="O1190" s="440"/>
      <c r="P1190" s="440"/>
      <c r="Q1190" s="430">
        <v>41414</v>
      </c>
      <c r="R1190" s="433" t="s">
        <v>20880</v>
      </c>
    </row>
    <row r="1191" spans="1:18">
      <c r="A1191" s="422">
        <v>4487</v>
      </c>
      <c r="B1191" s="440"/>
      <c r="C1191" s="440"/>
      <c r="D1191" s="424" t="s">
        <v>7620</v>
      </c>
      <c r="E1191" s="424" t="s">
        <v>21939</v>
      </c>
      <c r="F1191" s="424">
        <v>4487</v>
      </c>
      <c r="G1191" s="424" t="s">
        <v>11520</v>
      </c>
      <c r="H1191" s="440"/>
      <c r="I1191" s="429" t="s">
        <v>21624</v>
      </c>
      <c r="J1191" s="430">
        <v>41334</v>
      </c>
      <c r="K1191" s="424"/>
      <c r="L1191" s="431">
        <v>698612299</v>
      </c>
      <c r="M1191" s="432" t="s">
        <v>20880</v>
      </c>
      <c r="N1191" s="430">
        <v>41365</v>
      </c>
      <c r="O1191" s="440"/>
      <c r="P1191" s="440"/>
      <c r="Q1191" s="430">
        <v>41414</v>
      </c>
      <c r="R1191" s="433" t="s">
        <v>20880</v>
      </c>
    </row>
    <row r="1192" spans="1:18">
      <c r="A1192" s="422">
        <v>4488</v>
      </c>
      <c r="B1192" s="440"/>
      <c r="C1192" s="440"/>
      <c r="D1192" s="424" t="s">
        <v>7620</v>
      </c>
      <c r="E1192" s="424" t="s">
        <v>21940</v>
      </c>
      <c r="F1192" s="424">
        <v>4488</v>
      </c>
      <c r="G1192" s="424" t="s">
        <v>11962</v>
      </c>
      <c r="H1192" s="440"/>
      <c r="I1192" s="429" t="s">
        <v>21624</v>
      </c>
      <c r="J1192" s="430">
        <v>41334</v>
      </c>
      <c r="K1192" s="424"/>
      <c r="L1192" s="431">
        <v>698612302</v>
      </c>
      <c r="M1192" s="432" t="s">
        <v>20880</v>
      </c>
      <c r="N1192" s="430">
        <v>41365</v>
      </c>
      <c r="O1192" s="440"/>
      <c r="P1192" s="440"/>
      <c r="Q1192" s="430">
        <v>41414</v>
      </c>
      <c r="R1192" s="433" t="s">
        <v>20880</v>
      </c>
    </row>
    <row r="1193" spans="1:18">
      <c r="A1193" s="422">
        <v>4489</v>
      </c>
      <c r="B1193" s="440"/>
      <c r="C1193" s="440"/>
      <c r="D1193" s="424" t="s">
        <v>7620</v>
      </c>
      <c r="E1193" s="424" t="s">
        <v>21941</v>
      </c>
      <c r="F1193" s="424">
        <v>4489</v>
      </c>
      <c r="G1193" s="424" t="s">
        <v>11965</v>
      </c>
      <c r="H1193" s="440"/>
      <c r="I1193" s="429" t="s">
        <v>21624</v>
      </c>
      <c r="J1193" s="430">
        <v>41334</v>
      </c>
      <c r="K1193" s="424"/>
      <c r="L1193" s="431">
        <v>698612310</v>
      </c>
      <c r="M1193" s="432" t="s">
        <v>20880</v>
      </c>
      <c r="N1193" s="430">
        <v>41365</v>
      </c>
      <c r="O1193" s="440"/>
      <c r="P1193" s="440"/>
      <c r="Q1193" s="430">
        <v>41414</v>
      </c>
      <c r="R1193" s="433" t="s">
        <v>20880</v>
      </c>
    </row>
    <row r="1194" spans="1:18">
      <c r="A1194" s="422">
        <v>4490</v>
      </c>
      <c r="B1194" s="440"/>
      <c r="C1194" s="440"/>
      <c r="D1194" s="424" t="s">
        <v>7620</v>
      </c>
      <c r="E1194" s="424" t="s">
        <v>21942</v>
      </c>
      <c r="F1194" s="424">
        <v>4490</v>
      </c>
      <c r="G1194" s="424" t="s">
        <v>11863</v>
      </c>
      <c r="H1194" s="440"/>
      <c r="I1194" s="429" t="s">
        <v>21624</v>
      </c>
      <c r="J1194" s="430">
        <v>41334</v>
      </c>
      <c r="K1194" s="424"/>
      <c r="L1194" s="431">
        <v>698612337</v>
      </c>
      <c r="M1194" s="432" t="s">
        <v>20880</v>
      </c>
      <c r="N1194" s="430">
        <v>41365</v>
      </c>
      <c r="O1194" s="440"/>
      <c r="P1194" s="440"/>
      <c r="Q1194" s="430">
        <v>41414</v>
      </c>
      <c r="R1194" s="433" t="s">
        <v>20880</v>
      </c>
    </row>
    <row r="1195" spans="1:18">
      <c r="A1195" s="422">
        <v>3135</v>
      </c>
      <c r="B1195" s="440"/>
      <c r="C1195" s="440"/>
      <c r="D1195" s="424" t="s">
        <v>1112</v>
      </c>
      <c r="E1195" s="424" t="s">
        <v>21943</v>
      </c>
      <c r="F1195" s="424" t="s">
        <v>1111</v>
      </c>
      <c r="G1195" s="424" t="s">
        <v>12040</v>
      </c>
      <c r="H1195" s="440"/>
      <c r="I1195" s="429" t="s">
        <v>21624</v>
      </c>
      <c r="J1195" s="430">
        <v>41334</v>
      </c>
      <c r="K1195" s="424"/>
      <c r="L1195" s="431">
        <v>698612345</v>
      </c>
      <c r="M1195" s="432" t="s">
        <v>20880</v>
      </c>
      <c r="N1195" s="430">
        <v>41365</v>
      </c>
      <c r="O1195" s="440"/>
      <c r="P1195" s="440"/>
      <c r="Q1195" s="430">
        <v>41414</v>
      </c>
      <c r="R1195" s="433" t="s">
        <v>20880</v>
      </c>
    </row>
    <row r="1196" spans="1:18">
      <c r="A1196" s="422">
        <v>4636</v>
      </c>
      <c r="B1196" s="440"/>
      <c r="C1196" s="440"/>
      <c r="D1196" s="424" t="s">
        <v>8628</v>
      </c>
      <c r="E1196" s="424" t="s">
        <v>21944</v>
      </c>
      <c r="F1196" s="424">
        <v>4636</v>
      </c>
      <c r="G1196" s="424" t="s">
        <v>12804</v>
      </c>
      <c r="H1196" s="440"/>
      <c r="I1196" s="429" t="s">
        <v>21624</v>
      </c>
      <c r="J1196" s="430">
        <v>41334</v>
      </c>
      <c r="K1196" s="424"/>
      <c r="L1196" s="431">
        <v>698626095</v>
      </c>
      <c r="M1196" s="432" t="s">
        <v>20880</v>
      </c>
      <c r="N1196" s="430">
        <v>41365</v>
      </c>
      <c r="O1196" s="440"/>
      <c r="P1196" s="440"/>
      <c r="Q1196" s="430">
        <v>41414</v>
      </c>
      <c r="R1196" s="433" t="s">
        <v>20880</v>
      </c>
    </row>
    <row r="1197" spans="1:18">
      <c r="A1197" s="422">
        <v>4637</v>
      </c>
      <c r="B1197" s="440"/>
      <c r="C1197" s="440"/>
      <c r="D1197" s="424" t="s">
        <v>8625</v>
      </c>
      <c r="E1197" s="424" t="s">
        <v>21945</v>
      </c>
      <c r="F1197" s="424">
        <v>4637</v>
      </c>
      <c r="G1197" s="424" t="s">
        <v>12800</v>
      </c>
      <c r="H1197" s="440"/>
      <c r="I1197" s="429" t="s">
        <v>21624</v>
      </c>
      <c r="J1197" s="430">
        <v>41334</v>
      </c>
      <c r="K1197" s="424"/>
      <c r="L1197" s="431">
        <v>698626109</v>
      </c>
      <c r="M1197" s="432" t="s">
        <v>20880</v>
      </c>
      <c r="N1197" s="430">
        <v>41365</v>
      </c>
      <c r="O1197" s="440"/>
      <c r="P1197" s="440"/>
      <c r="Q1197" s="430">
        <v>41414</v>
      </c>
      <c r="R1197" s="433" t="s">
        <v>20880</v>
      </c>
    </row>
    <row r="1198" spans="1:18">
      <c r="A1198" s="422">
        <v>4639</v>
      </c>
      <c r="B1198" s="440"/>
      <c r="C1198" s="440"/>
      <c r="D1198" s="424" t="s">
        <v>8741</v>
      </c>
      <c r="E1198" s="424" t="s">
        <v>21946</v>
      </c>
      <c r="F1198" s="424">
        <v>4639</v>
      </c>
      <c r="G1198" s="424" t="s">
        <v>13218</v>
      </c>
      <c r="H1198" s="440"/>
      <c r="I1198" s="429" t="s">
        <v>21624</v>
      </c>
      <c r="J1198" s="430">
        <v>41334</v>
      </c>
      <c r="K1198" s="424"/>
      <c r="L1198" s="431">
        <v>698612353</v>
      </c>
      <c r="M1198" s="432" t="s">
        <v>20880</v>
      </c>
      <c r="N1198" s="430">
        <v>41365</v>
      </c>
      <c r="O1198" s="440"/>
      <c r="P1198" s="440"/>
      <c r="Q1198" s="430">
        <v>41414</v>
      </c>
      <c r="R1198" s="433" t="s">
        <v>20880</v>
      </c>
    </row>
    <row r="1199" spans="1:18">
      <c r="A1199" s="422">
        <v>4641</v>
      </c>
      <c r="B1199" s="440"/>
      <c r="C1199" s="440"/>
      <c r="D1199" s="424" t="s">
        <v>8746</v>
      </c>
      <c r="E1199" s="424" t="s">
        <v>21947</v>
      </c>
      <c r="F1199" s="424">
        <v>4641</v>
      </c>
      <c r="G1199" s="424" t="s">
        <v>13221</v>
      </c>
      <c r="H1199" s="440"/>
      <c r="I1199" s="429" t="s">
        <v>21624</v>
      </c>
      <c r="J1199" s="430">
        <v>41334</v>
      </c>
      <c r="K1199" s="424"/>
      <c r="L1199" s="431">
        <v>698692543</v>
      </c>
      <c r="M1199" s="432" t="s">
        <v>20880</v>
      </c>
      <c r="N1199" s="430">
        <v>41365</v>
      </c>
      <c r="O1199" s="440"/>
      <c r="P1199" s="440"/>
      <c r="Q1199" s="430">
        <v>41414</v>
      </c>
      <c r="R1199" s="433" t="s">
        <v>20880</v>
      </c>
    </row>
    <row r="1200" spans="1:18">
      <c r="A1200" s="422">
        <v>4361</v>
      </c>
      <c r="B1200" s="440"/>
      <c r="C1200" s="440"/>
      <c r="D1200" s="424" t="s">
        <v>1612</v>
      </c>
      <c r="E1200" s="424" t="s">
        <v>21948</v>
      </c>
      <c r="F1200" s="424">
        <v>4361</v>
      </c>
      <c r="G1200" s="424" t="s">
        <v>12075</v>
      </c>
      <c r="H1200" s="440"/>
      <c r="I1200" s="429" t="s">
        <v>21624</v>
      </c>
      <c r="J1200" s="430">
        <v>41334</v>
      </c>
      <c r="K1200" s="424"/>
      <c r="L1200" s="431">
        <v>698692551</v>
      </c>
      <c r="M1200" s="432" t="s">
        <v>20880</v>
      </c>
      <c r="N1200" s="430">
        <v>41365</v>
      </c>
      <c r="O1200" s="440"/>
      <c r="P1200" s="440"/>
      <c r="Q1200" s="430">
        <v>41414</v>
      </c>
      <c r="R1200" s="433" t="s">
        <v>20880</v>
      </c>
    </row>
    <row r="1201" spans="1:18">
      <c r="A1201" s="422">
        <v>4643</v>
      </c>
      <c r="B1201" s="440"/>
      <c r="C1201" s="440"/>
      <c r="D1201" s="424" t="s">
        <v>8761</v>
      </c>
      <c r="E1201" s="424" t="s">
        <v>21949</v>
      </c>
      <c r="F1201" s="424">
        <v>4643</v>
      </c>
      <c r="G1201" s="424" t="s">
        <v>12171</v>
      </c>
      <c r="H1201" s="440"/>
      <c r="I1201" s="429" t="s">
        <v>21624</v>
      </c>
      <c r="J1201" s="430">
        <v>41334</v>
      </c>
      <c r="K1201" s="424"/>
      <c r="L1201" s="431">
        <v>698612361</v>
      </c>
      <c r="M1201" s="432" t="s">
        <v>20880</v>
      </c>
      <c r="N1201" s="430">
        <v>41365</v>
      </c>
      <c r="O1201" s="440"/>
      <c r="P1201" s="440"/>
      <c r="Q1201" s="430">
        <v>41414</v>
      </c>
      <c r="R1201" s="433" t="s">
        <v>20880</v>
      </c>
    </row>
    <row r="1202" spans="1:18">
      <c r="A1202" s="422">
        <v>3092</v>
      </c>
      <c r="B1202" s="440"/>
      <c r="C1202" s="440"/>
      <c r="D1202" s="424" t="s">
        <v>1083</v>
      </c>
      <c r="E1202" s="424" t="s">
        <v>21950</v>
      </c>
      <c r="F1202" s="424" t="s">
        <v>1153</v>
      </c>
      <c r="G1202" s="424" t="s">
        <v>13101</v>
      </c>
      <c r="H1202" s="440"/>
      <c r="I1202" s="429" t="s">
        <v>21624</v>
      </c>
      <c r="J1202" s="430">
        <v>41334</v>
      </c>
      <c r="K1202" s="424"/>
      <c r="L1202" s="431">
        <v>698612370</v>
      </c>
      <c r="M1202" s="432" t="s">
        <v>20880</v>
      </c>
      <c r="N1202" s="430">
        <v>41365</v>
      </c>
      <c r="O1202" s="440"/>
      <c r="P1202" s="440"/>
      <c r="Q1202" s="430">
        <v>41414</v>
      </c>
      <c r="R1202" s="433" t="s">
        <v>20880</v>
      </c>
    </row>
    <row r="1203" spans="1:18">
      <c r="A1203" s="422">
        <v>4644</v>
      </c>
      <c r="B1203" s="440"/>
      <c r="C1203" s="440"/>
      <c r="D1203" s="424" t="s">
        <v>8766</v>
      </c>
      <c r="E1203" s="424" t="s">
        <v>21951</v>
      </c>
      <c r="F1203" s="424">
        <v>4644</v>
      </c>
      <c r="G1203" s="424" t="s">
        <v>12174</v>
      </c>
      <c r="H1203" s="440"/>
      <c r="I1203" s="429" t="s">
        <v>21624</v>
      </c>
      <c r="J1203" s="430">
        <v>41334</v>
      </c>
      <c r="K1203" s="424"/>
      <c r="L1203" s="431">
        <v>698692560</v>
      </c>
      <c r="M1203" s="432" t="s">
        <v>20880</v>
      </c>
      <c r="N1203" s="430">
        <v>41365</v>
      </c>
      <c r="O1203" s="440"/>
      <c r="P1203" s="440"/>
      <c r="Q1203" s="430">
        <v>41414</v>
      </c>
      <c r="R1203" s="433" t="s">
        <v>20880</v>
      </c>
    </row>
    <row r="1204" spans="1:18">
      <c r="A1204" s="422">
        <v>4366</v>
      </c>
      <c r="B1204" s="440"/>
      <c r="C1204" s="440"/>
      <c r="D1204" s="424" t="s">
        <v>1641</v>
      </c>
      <c r="E1204" s="424" t="s">
        <v>21952</v>
      </c>
      <c r="F1204" s="424">
        <v>4366</v>
      </c>
      <c r="G1204" s="424" t="s">
        <v>13153</v>
      </c>
      <c r="H1204" s="440"/>
      <c r="I1204" s="429" t="s">
        <v>21624</v>
      </c>
      <c r="J1204" s="430">
        <v>41334</v>
      </c>
      <c r="K1204" s="424"/>
      <c r="L1204" s="431">
        <v>698612396</v>
      </c>
      <c r="M1204" s="432" t="s">
        <v>20880</v>
      </c>
      <c r="N1204" s="430">
        <v>41365</v>
      </c>
      <c r="O1204" s="440"/>
      <c r="P1204" s="440"/>
      <c r="Q1204" s="430">
        <v>41414</v>
      </c>
      <c r="R1204" s="433" t="s">
        <v>20880</v>
      </c>
    </row>
    <row r="1205" spans="1:18">
      <c r="A1205" s="422">
        <v>4365</v>
      </c>
      <c r="B1205" s="440"/>
      <c r="C1205" s="440"/>
      <c r="D1205" s="424" t="s">
        <v>1641</v>
      </c>
      <c r="E1205" s="424" t="s">
        <v>21953</v>
      </c>
      <c r="F1205" s="424">
        <v>4365</v>
      </c>
      <c r="G1205" s="424" t="s">
        <v>13157</v>
      </c>
      <c r="H1205" s="440"/>
      <c r="I1205" s="429" t="s">
        <v>21624</v>
      </c>
      <c r="J1205" s="430">
        <v>41334</v>
      </c>
      <c r="K1205" s="424"/>
      <c r="L1205" s="431">
        <v>698612400</v>
      </c>
      <c r="M1205" s="432" t="s">
        <v>20880</v>
      </c>
      <c r="N1205" s="430">
        <v>41365</v>
      </c>
      <c r="O1205" s="440"/>
      <c r="P1205" s="440"/>
      <c r="Q1205" s="430">
        <v>41414</v>
      </c>
      <c r="R1205" s="433" t="s">
        <v>20880</v>
      </c>
    </row>
    <row r="1206" spans="1:18">
      <c r="A1206" s="422">
        <v>4367</v>
      </c>
      <c r="B1206" s="440"/>
      <c r="C1206" s="440"/>
      <c r="D1206" s="424" t="s">
        <v>6909</v>
      </c>
      <c r="E1206" s="424" t="s">
        <v>21954</v>
      </c>
      <c r="F1206" s="424">
        <v>4367</v>
      </c>
      <c r="G1206" s="424" t="s">
        <v>11282</v>
      </c>
      <c r="H1206" s="440"/>
      <c r="I1206" s="429" t="s">
        <v>21624</v>
      </c>
      <c r="J1206" s="430">
        <v>41334</v>
      </c>
      <c r="K1206" s="424"/>
      <c r="L1206" s="431">
        <v>698612418</v>
      </c>
      <c r="M1206" s="432" t="s">
        <v>20880</v>
      </c>
      <c r="N1206" s="430">
        <v>41365</v>
      </c>
      <c r="O1206" s="440"/>
      <c r="P1206" s="440"/>
      <c r="Q1206" s="430">
        <v>41414</v>
      </c>
      <c r="R1206" s="433" t="s">
        <v>20880</v>
      </c>
    </row>
    <row r="1207" spans="1:18">
      <c r="A1207" s="422">
        <v>5530</v>
      </c>
      <c r="B1207" s="440"/>
      <c r="C1207" s="440"/>
      <c r="D1207" s="424" t="s">
        <v>9028</v>
      </c>
      <c r="E1207" s="424" t="s">
        <v>21955</v>
      </c>
      <c r="F1207" s="424">
        <v>5530</v>
      </c>
      <c r="G1207" s="424" t="s">
        <v>13497</v>
      </c>
      <c r="H1207" s="440"/>
      <c r="I1207" s="429" t="s">
        <v>21624</v>
      </c>
      <c r="J1207" s="430">
        <v>41334</v>
      </c>
      <c r="K1207" s="424"/>
      <c r="L1207" s="431">
        <v>698626150</v>
      </c>
      <c r="M1207" s="432" t="s">
        <v>20880</v>
      </c>
      <c r="N1207" s="430">
        <v>41365</v>
      </c>
      <c r="O1207" s="440"/>
      <c r="P1207" s="440"/>
      <c r="Q1207" s="430">
        <v>41414</v>
      </c>
      <c r="R1207" s="433" t="s">
        <v>20880</v>
      </c>
    </row>
    <row r="1208" spans="1:18">
      <c r="A1208" s="422">
        <v>5536</v>
      </c>
      <c r="B1208" s="440"/>
      <c r="C1208" s="440"/>
      <c r="D1208" s="424" t="s">
        <v>9028</v>
      </c>
      <c r="E1208" s="424" t="s">
        <v>21956</v>
      </c>
      <c r="F1208" s="424">
        <v>5536</v>
      </c>
      <c r="G1208" s="424" t="s">
        <v>13500</v>
      </c>
      <c r="H1208" s="440"/>
      <c r="I1208" s="429" t="s">
        <v>21624</v>
      </c>
      <c r="J1208" s="430">
        <v>41334</v>
      </c>
      <c r="K1208" s="424"/>
      <c r="L1208" s="431">
        <v>698612426</v>
      </c>
      <c r="M1208" s="432" t="s">
        <v>20880</v>
      </c>
      <c r="N1208" s="430">
        <v>41365</v>
      </c>
      <c r="O1208" s="440"/>
      <c r="P1208" s="440"/>
      <c r="Q1208" s="430">
        <v>41414</v>
      </c>
      <c r="R1208" s="433" t="s">
        <v>20880</v>
      </c>
    </row>
    <row r="1209" spans="1:18">
      <c r="A1209" s="422">
        <v>4401</v>
      </c>
      <c r="B1209" s="440"/>
      <c r="C1209" s="440"/>
      <c r="D1209" s="424" t="s">
        <v>1849</v>
      </c>
      <c r="E1209" s="424" t="s">
        <v>21957</v>
      </c>
      <c r="F1209" s="424">
        <v>4401</v>
      </c>
      <c r="G1209" s="424" t="s">
        <v>12765</v>
      </c>
      <c r="H1209" s="440"/>
      <c r="I1209" s="429" t="s">
        <v>21624</v>
      </c>
      <c r="J1209" s="430">
        <v>41334</v>
      </c>
      <c r="K1209" s="424"/>
      <c r="L1209" s="431">
        <v>698626168</v>
      </c>
      <c r="M1209" s="432" t="s">
        <v>20880</v>
      </c>
      <c r="N1209" s="430">
        <v>41365</v>
      </c>
      <c r="O1209" s="440"/>
      <c r="P1209" s="440"/>
      <c r="Q1209" s="430">
        <v>41414</v>
      </c>
      <c r="R1209" s="433" t="s">
        <v>20880</v>
      </c>
    </row>
    <row r="1210" spans="1:18">
      <c r="A1210" s="422">
        <v>4374</v>
      </c>
      <c r="B1210" s="440"/>
      <c r="C1210" s="440"/>
      <c r="D1210" s="424" t="s">
        <v>6888</v>
      </c>
      <c r="E1210" s="424" t="s">
        <v>6890</v>
      </c>
      <c r="F1210" s="424">
        <v>4374</v>
      </c>
      <c r="G1210" s="424" t="s">
        <v>13148</v>
      </c>
      <c r="H1210" s="440"/>
      <c r="I1210" s="429" t="s">
        <v>21624</v>
      </c>
      <c r="J1210" s="430">
        <v>41334</v>
      </c>
      <c r="K1210" s="424"/>
      <c r="L1210" s="431">
        <v>698612434</v>
      </c>
      <c r="M1210" s="432" t="s">
        <v>20880</v>
      </c>
      <c r="N1210" s="430">
        <v>41365</v>
      </c>
      <c r="O1210" s="440"/>
      <c r="P1210" s="440"/>
      <c r="Q1210" s="430">
        <v>41414</v>
      </c>
      <c r="R1210" s="433" t="s">
        <v>20880</v>
      </c>
    </row>
    <row r="1211" spans="1:18">
      <c r="A1211" s="422">
        <v>4373</v>
      </c>
      <c r="B1211" s="440"/>
      <c r="C1211" s="440"/>
      <c r="D1211" s="424" t="s">
        <v>6888</v>
      </c>
      <c r="E1211" s="424" t="s">
        <v>21958</v>
      </c>
      <c r="F1211" s="424">
        <v>4373</v>
      </c>
      <c r="G1211" s="424" t="s">
        <v>12754</v>
      </c>
      <c r="H1211" s="440"/>
      <c r="I1211" s="429" t="s">
        <v>21624</v>
      </c>
      <c r="J1211" s="430">
        <v>41334</v>
      </c>
      <c r="K1211" s="424"/>
      <c r="L1211" s="431">
        <v>698612442</v>
      </c>
      <c r="M1211" s="432" t="s">
        <v>20880</v>
      </c>
      <c r="N1211" s="430">
        <v>41365</v>
      </c>
      <c r="O1211" s="440"/>
      <c r="P1211" s="440"/>
      <c r="Q1211" s="430">
        <v>41414</v>
      </c>
      <c r="R1211" s="433" t="s">
        <v>20880</v>
      </c>
    </row>
    <row r="1212" spans="1:18">
      <c r="A1212" s="422">
        <v>4652</v>
      </c>
      <c r="B1212" s="440"/>
      <c r="C1212" s="440"/>
      <c r="D1212" s="424" t="s">
        <v>11900</v>
      </c>
      <c r="E1212" s="424" t="s">
        <v>21959</v>
      </c>
      <c r="F1212" s="424">
        <v>4652</v>
      </c>
      <c r="G1212" s="424" t="s">
        <v>13271</v>
      </c>
      <c r="H1212" s="440"/>
      <c r="I1212" s="429" t="s">
        <v>21624</v>
      </c>
      <c r="J1212" s="430">
        <v>41334</v>
      </c>
      <c r="K1212" s="424"/>
      <c r="L1212" s="431">
        <v>698624904</v>
      </c>
      <c r="M1212" s="432" t="s">
        <v>20880</v>
      </c>
      <c r="N1212" s="430">
        <v>41365</v>
      </c>
      <c r="O1212" s="440" t="s">
        <v>21960</v>
      </c>
      <c r="P1212" s="440"/>
      <c r="Q1212" s="430">
        <v>41414</v>
      </c>
      <c r="R1212" s="433" t="s">
        <v>20880</v>
      </c>
    </row>
    <row r="1213" spans="1:18">
      <c r="A1213" s="422">
        <v>4427</v>
      </c>
      <c r="B1213" s="440"/>
      <c r="C1213" s="440"/>
      <c r="D1213" s="424" t="s">
        <v>7271</v>
      </c>
      <c r="E1213" s="424" t="s">
        <v>21961</v>
      </c>
      <c r="F1213" s="424">
        <v>4427</v>
      </c>
      <c r="G1213" s="424" t="s">
        <v>13615</v>
      </c>
      <c r="H1213" s="440"/>
      <c r="I1213" s="429" t="s">
        <v>21962</v>
      </c>
      <c r="J1213" s="430">
        <v>41411</v>
      </c>
      <c r="K1213" s="424"/>
      <c r="L1213" s="431">
        <v>698718062</v>
      </c>
      <c r="M1213" s="432" t="s">
        <v>20880</v>
      </c>
      <c r="N1213" s="430">
        <v>41428</v>
      </c>
      <c r="O1213" s="441">
        <v>41471</v>
      </c>
      <c r="P1213" s="433" t="s">
        <v>21963</v>
      </c>
      <c r="Q1213" s="430">
        <v>41500</v>
      </c>
      <c r="R1213" s="440"/>
    </row>
    <row r="1214" spans="1:18">
      <c r="A1214" s="422">
        <v>4301</v>
      </c>
      <c r="B1214" s="440"/>
      <c r="C1214" s="440"/>
      <c r="D1214" s="424" t="s">
        <v>175</v>
      </c>
      <c r="E1214" s="424" t="s">
        <v>21964</v>
      </c>
      <c r="F1214" s="424">
        <v>4301</v>
      </c>
      <c r="G1214" s="424" t="s">
        <v>14095</v>
      </c>
      <c r="H1214" s="440"/>
      <c r="I1214" s="429" t="s">
        <v>21962</v>
      </c>
      <c r="J1214" s="430">
        <v>41411</v>
      </c>
      <c r="K1214" s="424"/>
      <c r="L1214" s="431">
        <v>698734629</v>
      </c>
      <c r="M1214" s="432" t="s">
        <v>20880</v>
      </c>
      <c r="N1214" s="430">
        <f>N1213</f>
        <v>41428</v>
      </c>
      <c r="O1214" s="441">
        <v>41472</v>
      </c>
      <c r="P1214" s="433" t="s">
        <v>21965</v>
      </c>
      <c r="Q1214" s="430">
        <v>41500</v>
      </c>
      <c r="R1214" s="440"/>
    </row>
    <row r="1215" spans="1:18">
      <c r="A1215" s="422">
        <v>3873</v>
      </c>
      <c r="B1215" s="440"/>
      <c r="C1215" s="440"/>
      <c r="D1215" s="424" t="s">
        <v>176</v>
      </c>
      <c r="E1215" s="424" t="s">
        <v>21966</v>
      </c>
      <c r="F1215" s="424">
        <v>3873</v>
      </c>
      <c r="G1215" s="424" t="s">
        <v>14535</v>
      </c>
      <c r="H1215" s="440"/>
      <c r="I1215" s="429" t="s">
        <v>21962</v>
      </c>
      <c r="J1215" s="430">
        <v>41411</v>
      </c>
      <c r="K1215" s="424"/>
      <c r="L1215" s="431">
        <v>698718070</v>
      </c>
      <c r="M1215" s="432" t="s">
        <v>20880</v>
      </c>
      <c r="N1215" s="430">
        <f t="shared" ref="N1215:N1278" si="2">N1214</f>
        <v>41428</v>
      </c>
      <c r="O1215" s="441">
        <v>41473</v>
      </c>
      <c r="P1215" s="433" t="s">
        <v>21967</v>
      </c>
      <c r="Q1215" s="430">
        <v>41500</v>
      </c>
      <c r="R1215" s="440"/>
    </row>
    <row r="1216" spans="1:18">
      <c r="A1216" s="422">
        <v>5548</v>
      </c>
      <c r="B1216" s="440"/>
      <c r="C1216" s="440"/>
      <c r="D1216" s="424" t="s">
        <v>2111</v>
      </c>
      <c r="E1216" s="424" t="s">
        <v>21968</v>
      </c>
      <c r="F1216" s="424">
        <v>5548</v>
      </c>
      <c r="G1216" s="424" t="s">
        <v>14149</v>
      </c>
      <c r="H1216" s="440"/>
      <c r="I1216" s="429" t="s">
        <v>21962</v>
      </c>
      <c r="J1216" s="430">
        <v>41411</v>
      </c>
      <c r="K1216" s="424"/>
      <c r="L1216" s="431">
        <v>698718089</v>
      </c>
      <c r="M1216" s="432" t="s">
        <v>20880</v>
      </c>
      <c r="N1216" s="430">
        <f t="shared" si="2"/>
        <v>41428</v>
      </c>
      <c r="O1216" s="441">
        <v>41474</v>
      </c>
      <c r="P1216" s="433" t="s">
        <v>21969</v>
      </c>
      <c r="Q1216" s="430">
        <v>41500</v>
      </c>
      <c r="R1216" s="440"/>
    </row>
    <row r="1217" spans="1:18">
      <c r="A1217" s="422">
        <v>4507</v>
      </c>
      <c r="B1217" s="440"/>
      <c r="C1217" s="440"/>
      <c r="D1217" s="424" t="s">
        <v>7729</v>
      </c>
      <c r="E1217" s="424" t="s">
        <v>21970</v>
      </c>
      <c r="F1217" s="424">
        <v>4507</v>
      </c>
      <c r="G1217" s="424" t="s">
        <v>13570</v>
      </c>
      <c r="H1217" s="440"/>
      <c r="I1217" s="429" t="s">
        <v>21962</v>
      </c>
      <c r="J1217" s="430">
        <v>41411</v>
      </c>
      <c r="K1217" s="424"/>
      <c r="L1217" s="431">
        <v>698718100</v>
      </c>
      <c r="M1217" s="432" t="s">
        <v>20880</v>
      </c>
      <c r="N1217" s="430">
        <f t="shared" si="2"/>
        <v>41428</v>
      </c>
      <c r="O1217" s="441">
        <v>41475</v>
      </c>
      <c r="P1217" s="433" t="s">
        <v>21971</v>
      </c>
      <c r="Q1217" s="430">
        <v>41500</v>
      </c>
      <c r="R1217" s="440"/>
    </row>
    <row r="1218" spans="1:18">
      <c r="A1218" s="422">
        <v>4183</v>
      </c>
      <c r="B1218" s="440"/>
      <c r="C1218" s="440"/>
      <c r="D1218" s="424" t="s">
        <v>201</v>
      </c>
      <c r="E1218" s="424" t="s">
        <v>21972</v>
      </c>
      <c r="F1218" s="424">
        <v>4183</v>
      </c>
      <c r="G1218" s="424" t="s">
        <v>20789</v>
      </c>
      <c r="H1218" s="440"/>
      <c r="I1218" s="429" t="s">
        <v>21962</v>
      </c>
      <c r="J1218" s="430">
        <v>41411</v>
      </c>
      <c r="K1218" s="424"/>
      <c r="L1218" s="431">
        <v>698718119</v>
      </c>
      <c r="M1218" s="432" t="s">
        <v>20880</v>
      </c>
      <c r="N1218" s="430">
        <f t="shared" si="2"/>
        <v>41428</v>
      </c>
      <c r="O1218" s="441">
        <v>41476</v>
      </c>
      <c r="P1218" s="433" t="s">
        <v>21973</v>
      </c>
      <c r="Q1218" s="430">
        <v>41500</v>
      </c>
      <c r="R1218" s="440"/>
    </row>
    <row r="1219" spans="1:18">
      <c r="A1219" s="422">
        <v>4182</v>
      </c>
      <c r="B1219" s="440"/>
      <c r="C1219" s="440"/>
      <c r="D1219" s="424" t="s">
        <v>201</v>
      </c>
      <c r="E1219" s="424" t="s">
        <v>6366</v>
      </c>
      <c r="F1219" s="424">
        <v>4182</v>
      </c>
      <c r="G1219" s="424" t="s">
        <v>20790</v>
      </c>
      <c r="H1219" s="440"/>
      <c r="I1219" s="429" t="s">
        <v>21962</v>
      </c>
      <c r="J1219" s="430">
        <v>41411</v>
      </c>
      <c r="K1219" s="424"/>
      <c r="L1219" s="431">
        <v>698718127</v>
      </c>
      <c r="M1219" s="432" t="s">
        <v>20880</v>
      </c>
      <c r="N1219" s="430">
        <f t="shared" si="2"/>
        <v>41428</v>
      </c>
      <c r="O1219" s="441">
        <v>41477</v>
      </c>
      <c r="P1219" s="433" t="s">
        <v>21974</v>
      </c>
      <c r="Q1219" s="430">
        <v>41500</v>
      </c>
      <c r="R1219" s="440"/>
    </row>
    <row r="1220" spans="1:18">
      <c r="A1220" s="422">
        <v>4181</v>
      </c>
      <c r="B1220" s="440"/>
      <c r="C1220" s="440"/>
      <c r="D1220" s="424" t="s">
        <v>201</v>
      </c>
      <c r="E1220" s="424" t="s">
        <v>21975</v>
      </c>
      <c r="F1220" s="424">
        <v>4181</v>
      </c>
      <c r="G1220" s="424" t="s">
        <v>14092</v>
      </c>
      <c r="H1220" s="440"/>
      <c r="I1220" s="429" t="s">
        <v>21962</v>
      </c>
      <c r="J1220" s="430">
        <v>41411</v>
      </c>
      <c r="K1220" s="424"/>
      <c r="L1220" s="431">
        <v>698718151</v>
      </c>
      <c r="M1220" s="432" t="s">
        <v>20880</v>
      </c>
      <c r="N1220" s="430">
        <f t="shared" si="2"/>
        <v>41428</v>
      </c>
      <c r="O1220" s="441">
        <v>41478</v>
      </c>
      <c r="P1220" s="433" t="s">
        <v>21976</v>
      </c>
      <c r="Q1220" s="430">
        <v>41500</v>
      </c>
      <c r="R1220" s="440"/>
    </row>
    <row r="1221" spans="1:18">
      <c r="A1221" s="422">
        <v>4206</v>
      </c>
      <c r="B1221" s="440"/>
      <c r="C1221" s="440"/>
      <c r="D1221" s="424" t="s">
        <v>164</v>
      </c>
      <c r="E1221" s="424" t="s">
        <v>21977</v>
      </c>
      <c r="F1221" s="424">
        <v>4206</v>
      </c>
      <c r="G1221" s="424" t="s">
        <v>13607</v>
      </c>
      <c r="H1221" s="440"/>
      <c r="I1221" s="429" t="s">
        <v>21962</v>
      </c>
      <c r="J1221" s="430">
        <v>41411</v>
      </c>
      <c r="K1221" s="424"/>
      <c r="L1221" s="431">
        <v>698718160</v>
      </c>
      <c r="M1221" s="432" t="s">
        <v>20880</v>
      </c>
      <c r="N1221" s="430">
        <f t="shared" si="2"/>
        <v>41428</v>
      </c>
      <c r="O1221" s="441">
        <v>41479</v>
      </c>
      <c r="P1221" s="433" t="s">
        <v>21978</v>
      </c>
      <c r="Q1221" s="430">
        <v>41500</v>
      </c>
      <c r="R1221" s="440"/>
    </row>
    <row r="1222" spans="1:18">
      <c r="A1222" s="422">
        <v>4205</v>
      </c>
      <c r="B1222" s="440"/>
      <c r="C1222" s="440"/>
      <c r="D1222" s="424" t="s">
        <v>164</v>
      </c>
      <c r="E1222" s="424" t="s">
        <v>21979</v>
      </c>
      <c r="F1222" s="424">
        <v>4205</v>
      </c>
      <c r="G1222" s="424" t="s">
        <v>20794</v>
      </c>
      <c r="H1222" s="440"/>
      <c r="I1222" s="429" t="s">
        <v>21962</v>
      </c>
      <c r="J1222" s="430">
        <v>41411</v>
      </c>
      <c r="K1222" s="424"/>
      <c r="L1222" s="431">
        <v>698718178</v>
      </c>
      <c r="M1222" s="432" t="s">
        <v>20880</v>
      </c>
      <c r="N1222" s="430">
        <f t="shared" si="2"/>
        <v>41428</v>
      </c>
      <c r="O1222" s="441">
        <v>41480</v>
      </c>
      <c r="P1222" s="433" t="s">
        <v>21980</v>
      </c>
      <c r="Q1222" s="430">
        <v>41500</v>
      </c>
      <c r="R1222" s="440"/>
    </row>
    <row r="1223" spans="1:18">
      <c r="A1223" s="422">
        <v>4202</v>
      </c>
      <c r="B1223" s="440"/>
      <c r="C1223" s="440"/>
      <c r="D1223" s="424" t="s">
        <v>164</v>
      </c>
      <c r="E1223" s="424" t="s">
        <v>21981</v>
      </c>
      <c r="F1223" s="424">
        <v>4202</v>
      </c>
      <c r="G1223" s="424" t="s">
        <v>20795</v>
      </c>
      <c r="H1223" s="440"/>
      <c r="I1223" s="429" t="s">
        <v>21962</v>
      </c>
      <c r="J1223" s="430">
        <v>41411</v>
      </c>
      <c r="K1223" s="424"/>
      <c r="L1223" s="431">
        <v>698718186</v>
      </c>
      <c r="M1223" s="432" t="s">
        <v>20880</v>
      </c>
      <c r="N1223" s="430">
        <f t="shared" si="2"/>
        <v>41428</v>
      </c>
      <c r="O1223" s="441">
        <v>41481</v>
      </c>
      <c r="P1223" s="433" t="s">
        <v>21982</v>
      </c>
      <c r="Q1223" s="430">
        <v>41500</v>
      </c>
      <c r="R1223" s="440"/>
    </row>
    <row r="1224" spans="1:18">
      <c r="A1224" s="422">
        <v>5301</v>
      </c>
      <c r="B1224" s="440"/>
      <c r="C1224" s="440"/>
      <c r="D1224" s="424" t="s">
        <v>12911</v>
      </c>
      <c r="E1224" s="424" t="s">
        <v>21983</v>
      </c>
      <c r="F1224" s="424">
        <v>5301</v>
      </c>
      <c r="G1224" s="424" t="s">
        <v>14614</v>
      </c>
      <c r="H1224" s="440"/>
      <c r="I1224" s="429" t="s">
        <v>21962</v>
      </c>
      <c r="J1224" s="430">
        <v>41411</v>
      </c>
      <c r="K1224" s="424"/>
      <c r="L1224" s="431">
        <v>698718194</v>
      </c>
      <c r="M1224" s="432" t="s">
        <v>20880</v>
      </c>
      <c r="N1224" s="430">
        <f t="shared" si="2"/>
        <v>41428</v>
      </c>
      <c r="O1224" s="441">
        <v>41482</v>
      </c>
      <c r="P1224" s="433" t="s">
        <v>21984</v>
      </c>
      <c r="Q1224" s="430">
        <v>41500</v>
      </c>
      <c r="R1224" s="440"/>
    </row>
    <row r="1225" spans="1:18">
      <c r="A1225" s="422">
        <v>5300</v>
      </c>
      <c r="B1225" s="440"/>
      <c r="C1225" s="440"/>
      <c r="D1225" s="424" t="s">
        <v>12911</v>
      </c>
      <c r="E1225" s="424" t="s">
        <v>21985</v>
      </c>
      <c r="F1225" s="424">
        <v>5300</v>
      </c>
      <c r="G1225" s="424" t="s">
        <v>14569</v>
      </c>
      <c r="H1225" s="440"/>
      <c r="I1225" s="429" t="s">
        <v>21962</v>
      </c>
      <c r="J1225" s="430">
        <v>41411</v>
      </c>
      <c r="K1225" s="424"/>
      <c r="L1225" s="431">
        <v>698718208</v>
      </c>
      <c r="M1225" s="432" t="s">
        <v>20880</v>
      </c>
      <c r="N1225" s="430">
        <f t="shared" si="2"/>
        <v>41428</v>
      </c>
      <c r="O1225" s="441">
        <v>41483</v>
      </c>
      <c r="P1225" s="433" t="s">
        <v>21986</v>
      </c>
      <c r="Q1225" s="430">
        <v>41500</v>
      </c>
      <c r="R1225" s="440"/>
    </row>
    <row r="1226" spans="1:18">
      <c r="A1226" s="422">
        <v>5299</v>
      </c>
      <c r="B1226" s="440"/>
      <c r="C1226" s="440"/>
      <c r="D1226" s="424" t="s">
        <v>12911</v>
      </c>
      <c r="E1226" s="424" t="s">
        <v>21987</v>
      </c>
      <c r="F1226" s="424">
        <v>5299</v>
      </c>
      <c r="G1226" s="424" t="s">
        <v>14571</v>
      </c>
      <c r="H1226" s="440"/>
      <c r="I1226" s="429" t="s">
        <v>21962</v>
      </c>
      <c r="J1226" s="430">
        <v>41411</v>
      </c>
      <c r="K1226" s="424"/>
      <c r="L1226" s="431">
        <v>698734556</v>
      </c>
      <c r="M1226" s="432" t="s">
        <v>20880</v>
      </c>
      <c r="N1226" s="430">
        <f t="shared" si="2"/>
        <v>41428</v>
      </c>
      <c r="O1226" s="441">
        <v>41484</v>
      </c>
      <c r="P1226" s="433" t="s">
        <v>21988</v>
      </c>
      <c r="Q1226" s="430">
        <v>41500</v>
      </c>
      <c r="R1226" s="440"/>
    </row>
    <row r="1227" spans="1:18">
      <c r="A1227" s="422">
        <v>3872</v>
      </c>
      <c r="B1227" s="440"/>
      <c r="C1227" s="440"/>
      <c r="D1227" s="424" t="s">
        <v>2408</v>
      </c>
      <c r="E1227" s="424" t="s">
        <v>21989</v>
      </c>
      <c r="F1227" s="424">
        <v>3872</v>
      </c>
      <c r="G1227" s="424" t="s">
        <v>14085</v>
      </c>
      <c r="H1227" s="440"/>
      <c r="I1227" s="429" t="s">
        <v>21962</v>
      </c>
      <c r="J1227" s="430">
        <v>41411</v>
      </c>
      <c r="K1227" s="424"/>
      <c r="L1227" s="431">
        <v>698718232</v>
      </c>
      <c r="M1227" s="432" t="s">
        <v>20880</v>
      </c>
      <c r="N1227" s="430">
        <f t="shared" si="2"/>
        <v>41428</v>
      </c>
      <c r="O1227" s="441">
        <v>41485</v>
      </c>
      <c r="P1227" s="433" t="s">
        <v>21990</v>
      </c>
      <c r="Q1227" s="430">
        <v>41500</v>
      </c>
      <c r="R1227" s="440"/>
    </row>
    <row r="1228" spans="1:18">
      <c r="A1228" s="422">
        <v>4560</v>
      </c>
      <c r="B1228" s="440"/>
      <c r="C1228" s="440"/>
      <c r="D1228" s="424" t="s">
        <v>7943</v>
      </c>
      <c r="E1228" s="424" t="s">
        <v>8619</v>
      </c>
      <c r="F1228" s="424">
        <v>4560</v>
      </c>
      <c r="G1228" s="424" t="s">
        <v>14103</v>
      </c>
      <c r="H1228" s="440"/>
      <c r="I1228" s="429" t="s">
        <v>21962</v>
      </c>
      <c r="J1228" s="430">
        <v>41411</v>
      </c>
      <c r="K1228" s="424"/>
      <c r="L1228" s="431">
        <v>698718240</v>
      </c>
      <c r="M1228" s="432" t="s">
        <v>20880</v>
      </c>
      <c r="N1228" s="430">
        <f t="shared" si="2"/>
        <v>41428</v>
      </c>
      <c r="O1228" s="441">
        <v>41486</v>
      </c>
      <c r="P1228" s="433" t="s">
        <v>21991</v>
      </c>
      <c r="Q1228" s="430">
        <v>41500</v>
      </c>
      <c r="R1228" s="440"/>
    </row>
    <row r="1229" spans="1:18">
      <c r="A1229" s="422">
        <v>4561</v>
      </c>
      <c r="B1229" s="440"/>
      <c r="C1229" s="440"/>
      <c r="D1229" s="424" t="s">
        <v>7943</v>
      </c>
      <c r="E1229" s="424" t="s">
        <v>21992</v>
      </c>
      <c r="F1229" s="424">
        <v>4561</v>
      </c>
      <c r="G1229" s="424" t="s">
        <v>14106</v>
      </c>
      <c r="H1229" s="440"/>
      <c r="I1229" s="429" t="s">
        <v>21962</v>
      </c>
      <c r="J1229" s="430">
        <v>41411</v>
      </c>
      <c r="K1229" s="424"/>
      <c r="L1229" s="431">
        <v>698718259</v>
      </c>
      <c r="M1229" s="432" t="s">
        <v>20880</v>
      </c>
      <c r="N1229" s="430">
        <f t="shared" si="2"/>
        <v>41428</v>
      </c>
      <c r="O1229" s="441">
        <v>41487</v>
      </c>
      <c r="P1229" s="433" t="s">
        <v>21993</v>
      </c>
      <c r="Q1229" s="430">
        <v>41500</v>
      </c>
      <c r="R1229" s="440"/>
    </row>
    <row r="1230" spans="1:18">
      <c r="A1230" s="422">
        <v>4211</v>
      </c>
      <c r="B1230" s="440"/>
      <c r="C1230" s="440"/>
      <c r="D1230" s="424" t="s">
        <v>4755</v>
      </c>
      <c r="E1230" s="424" t="s">
        <v>21994</v>
      </c>
      <c r="F1230" s="424">
        <v>4211</v>
      </c>
      <c r="G1230" s="424" t="s">
        <v>13557</v>
      </c>
      <c r="H1230" s="440"/>
      <c r="I1230" s="429" t="s">
        <v>21962</v>
      </c>
      <c r="J1230" s="430">
        <v>41411</v>
      </c>
      <c r="K1230" s="424"/>
      <c r="L1230" s="431">
        <v>698734564</v>
      </c>
      <c r="M1230" s="432" t="s">
        <v>20880</v>
      </c>
      <c r="N1230" s="430">
        <f t="shared" si="2"/>
        <v>41428</v>
      </c>
      <c r="O1230" s="441">
        <v>41488</v>
      </c>
      <c r="P1230" s="433" t="s">
        <v>21995</v>
      </c>
      <c r="Q1230" s="430">
        <v>41500</v>
      </c>
      <c r="R1230" s="440"/>
    </row>
    <row r="1231" spans="1:18">
      <c r="A1231" s="422">
        <v>4210</v>
      </c>
      <c r="B1231" s="440"/>
      <c r="C1231" s="440"/>
      <c r="D1231" s="424" t="s">
        <v>4755</v>
      </c>
      <c r="E1231" s="424" t="s">
        <v>21996</v>
      </c>
      <c r="F1231" s="424">
        <v>4210</v>
      </c>
      <c r="G1231" s="424" t="s">
        <v>13560</v>
      </c>
      <c r="H1231" s="440"/>
      <c r="I1231" s="429" t="s">
        <v>21962</v>
      </c>
      <c r="J1231" s="430">
        <v>41411</v>
      </c>
      <c r="K1231" s="424"/>
      <c r="L1231" s="431">
        <v>698734572</v>
      </c>
      <c r="M1231" s="432" t="s">
        <v>20880</v>
      </c>
      <c r="N1231" s="430">
        <f t="shared" si="2"/>
        <v>41428</v>
      </c>
      <c r="O1231" s="441">
        <v>41489</v>
      </c>
      <c r="P1231" s="433" t="s">
        <v>21997</v>
      </c>
      <c r="Q1231" s="430">
        <v>41500</v>
      </c>
      <c r="R1231" s="440"/>
    </row>
    <row r="1232" spans="1:18">
      <c r="A1232" s="422">
        <v>4209</v>
      </c>
      <c r="B1232" s="440"/>
      <c r="C1232" s="440"/>
      <c r="D1232" s="424" t="s">
        <v>4755</v>
      </c>
      <c r="E1232" s="424" t="s">
        <v>21998</v>
      </c>
      <c r="F1232" s="424">
        <v>4209</v>
      </c>
      <c r="G1232" s="424" t="s">
        <v>7592</v>
      </c>
      <c r="H1232" s="440"/>
      <c r="I1232" s="429" t="s">
        <v>21962</v>
      </c>
      <c r="J1232" s="430">
        <v>41411</v>
      </c>
      <c r="K1232" s="424"/>
      <c r="L1232" s="431">
        <v>698734599</v>
      </c>
      <c r="M1232" s="432" t="s">
        <v>20880</v>
      </c>
      <c r="N1232" s="430">
        <f t="shared" si="2"/>
        <v>41428</v>
      </c>
      <c r="O1232" s="441">
        <v>41490</v>
      </c>
      <c r="P1232" s="433" t="s">
        <v>21999</v>
      </c>
      <c r="Q1232" s="430">
        <v>41500</v>
      </c>
      <c r="R1232" s="440"/>
    </row>
    <row r="1233" spans="1:18">
      <c r="A1233" s="422">
        <v>4577</v>
      </c>
      <c r="B1233" s="440"/>
      <c r="C1233" s="440"/>
      <c r="D1233" s="424" t="s">
        <v>8125</v>
      </c>
      <c r="E1233" s="424" t="s">
        <v>22000</v>
      </c>
      <c r="F1233" s="424">
        <v>4577</v>
      </c>
      <c r="G1233" s="424" t="s">
        <v>14110</v>
      </c>
      <c r="H1233" s="440"/>
      <c r="I1233" s="429" t="s">
        <v>21962</v>
      </c>
      <c r="J1233" s="430">
        <v>41411</v>
      </c>
      <c r="K1233" s="424"/>
      <c r="L1233" s="431">
        <v>698718305</v>
      </c>
      <c r="M1233" s="432" t="s">
        <v>20880</v>
      </c>
      <c r="N1233" s="430">
        <f t="shared" si="2"/>
        <v>41428</v>
      </c>
      <c r="O1233" s="441">
        <v>41491</v>
      </c>
      <c r="P1233" s="433" t="s">
        <v>22001</v>
      </c>
      <c r="Q1233" s="430">
        <v>41500</v>
      </c>
      <c r="R1233" s="440"/>
    </row>
    <row r="1234" spans="1:18">
      <c r="A1234" s="422">
        <v>5294</v>
      </c>
      <c r="B1234" s="440"/>
      <c r="C1234" s="440"/>
      <c r="D1234" s="424" t="s">
        <v>6549</v>
      </c>
      <c r="E1234" s="424" t="s">
        <v>22002</v>
      </c>
      <c r="F1234" s="424">
        <v>5294</v>
      </c>
      <c r="G1234" s="424" t="s">
        <v>14668</v>
      </c>
      <c r="H1234" s="440"/>
      <c r="I1234" s="429" t="s">
        <v>21962</v>
      </c>
      <c r="J1234" s="430">
        <v>41411</v>
      </c>
      <c r="K1234" s="424"/>
      <c r="L1234" s="431">
        <v>698718313</v>
      </c>
      <c r="M1234" s="432" t="s">
        <v>20880</v>
      </c>
      <c r="N1234" s="430">
        <f t="shared" si="2"/>
        <v>41428</v>
      </c>
      <c r="O1234" s="441">
        <v>41492</v>
      </c>
      <c r="P1234" s="433" t="s">
        <v>22003</v>
      </c>
      <c r="Q1234" s="430">
        <v>41500</v>
      </c>
      <c r="R1234" s="440"/>
    </row>
    <row r="1235" spans="1:18">
      <c r="A1235" s="422">
        <v>4602</v>
      </c>
      <c r="B1235" s="440"/>
      <c r="C1235" s="440"/>
      <c r="D1235" s="424" t="s">
        <v>8314</v>
      </c>
      <c r="E1235" s="424" t="s">
        <v>22004</v>
      </c>
      <c r="F1235" s="424">
        <v>4602</v>
      </c>
      <c r="G1235" s="424" t="s">
        <v>13573</v>
      </c>
      <c r="H1235" s="440"/>
      <c r="I1235" s="429" t="s">
        <v>21962</v>
      </c>
      <c r="J1235" s="430">
        <v>41411</v>
      </c>
      <c r="K1235" s="424"/>
      <c r="L1235" s="431">
        <v>698718321</v>
      </c>
      <c r="M1235" s="432" t="s">
        <v>20880</v>
      </c>
      <c r="N1235" s="430">
        <f t="shared" si="2"/>
        <v>41428</v>
      </c>
      <c r="O1235" s="441">
        <v>41493</v>
      </c>
      <c r="P1235" s="433" t="s">
        <v>22005</v>
      </c>
      <c r="Q1235" s="430">
        <v>41500</v>
      </c>
      <c r="R1235" s="440"/>
    </row>
    <row r="1236" spans="1:18">
      <c r="A1236" s="422">
        <v>5059</v>
      </c>
      <c r="B1236" s="440"/>
      <c r="C1236" s="440"/>
      <c r="D1236" s="424" t="s">
        <v>9452</v>
      </c>
      <c r="E1236" s="424" t="s">
        <v>22006</v>
      </c>
      <c r="F1236" s="424">
        <v>5059</v>
      </c>
      <c r="G1236" s="424" t="s">
        <v>14608</v>
      </c>
      <c r="H1236" s="440"/>
      <c r="I1236" s="429" t="s">
        <v>21962</v>
      </c>
      <c r="J1236" s="430">
        <v>41411</v>
      </c>
      <c r="K1236" s="424"/>
      <c r="L1236" s="431">
        <v>698718429</v>
      </c>
      <c r="M1236" s="432" t="s">
        <v>20880</v>
      </c>
      <c r="N1236" s="430">
        <f t="shared" si="2"/>
        <v>41428</v>
      </c>
      <c r="O1236" s="441">
        <v>41494</v>
      </c>
      <c r="P1236" s="433" t="s">
        <v>22007</v>
      </c>
      <c r="Q1236" s="430">
        <v>41500</v>
      </c>
      <c r="R1236" s="440"/>
    </row>
    <row r="1237" spans="1:18">
      <c r="A1237" s="422">
        <v>5060</v>
      </c>
      <c r="B1237" s="440"/>
      <c r="C1237" s="440"/>
      <c r="D1237" s="424" t="s">
        <v>9452</v>
      </c>
      <c r="E1237" s="424" t="s">
        <v>22008</v>
      </c>
      <c r="F1237" s="424">
        <v>5060</v>
      </c>
      <c r="G1237" s="424" t="s">
        <v>14662</v>
      </c>
      <c r="H1237" s="440"/>
      <c r="I1237" s="429" t="s">
        <v>21962</v>
      </c>
      <c r="J1237" s="430">
        <v>41411</v>
      </c>
      <c r="K1237" s="424"/>
      <c r="L1237" s="431">
        <v>698734602</v>
      </c>
      <c r="M1237" s="432" t="s">
        <v>20880</v>
      </c>
      <c r="N1237" s="430">
        <f t="shared" si="2"/>
        <v>41428</v>
      </c>
      <c r="O1237" s="441">
        <v>41495</v>
      </c>
      <c r="P1237" s="433" t="s">
        <v>22009</v>
      </c>
      <c r="Q1237" s="430">
        <v>41500</v>
      </c>
      <c r="R1237" s="440"/>
    </row>
    <row r="1238" spans="1:18">
      <c r="A1238" s="422">
        <v>5062</v>
      </c>
      <c r="B1238" s="440"/>
      <c r="C1238" s="440"/>
      <c r="D1238" s="424" t="s">
        <v>9452</v>
      </c>
      <c r="E1238" s="424" t="s">
        <v>22010</v>
      </c>
      <c r="F1238" s="424">
        <v>5062</v>
      </c>
      <c r="G1238" s="424" t="s">
        <v>14567</v>
      </c>
      <c r="H1238" s="440"/>
      <c r="I1238" s="429" t="s">
        <v>21962</v>
      </c>
      <c r="J1238" s="430">
        <v>41411</v>
      </c>
      <c r="K1238" s="424"/>
      <c r="L1238" s="431">
        <v>698718445</v>
      </c>
      <c r="M1238" s="432" t="s">
        <v>20880</v>
      </c>
      <c r="N1238" s="430">
        <f t="shared" si="2"/>
        <v>41428</v>
      </c>
      <c r="O1238" s="441">
        <v>41496</v>
      </c>
      <c r="P1238" s="433" t="s">
        <v>22011</v>
      </c>
      <c r="Q1238" s="430">
        <v>41500</v>
      </c>
      <c r="R1238" s="440"/>
    </row>
    <row r="1239" spans="1:18">
      <c r="A1239" s="422">
        <v>5061</v>
      </c>
      <c r="B1239" s="440"/>
      <c r="C1239" s="440"/>
      <c r="D1239" s="424" t="s">
        <v>9452</v>
      </c>
      <c r="E1239" s="424" t="s">
        <v>22012</v>
      </c>
      <c r="F1239" s="424">
        <v>5061</v>
      </c>
      <c r="G1239" s="424" t="s">
        <v>14665</v>
      </c>
      <c r="H1239" s="440"/>
      <c r="I1239" s="429" t="s">
        <v>21962</v>
      </c>
      <c r="J1239" s="430">
        <v>41411</v>
      </c>
      <c r="K1239" s="424"/>
      <c r="L1239" s="431">
        <v>698718461</v>
      </c>
      <c r="M1239" s="432" t="s">
        <v>20880</v>
      </c>
      <c r="N1239" s="430">
        <f t="shared" si="2"/>
        <v>41428</v>
      </c>
      <c r="O1239" s="441">
        <v>41497</v>
      </c>
      <c r="P1239" s="433" t="s">
        <v>22013</v>
      </c>
      <c r="Q1239" s="430">
        <v>41500</v>
      </c>
      <c r="R1239" s="440"/>
    </row>
    <row r="1240" spans="1:18">
      <c r="A1240" s="422">
        <v>5212</v>
      </c>
      <c r="B1240" s="440"/>
      <c r="C1240" s="440"/>
      <c r="D1240" s="424" t="s">
        <v>13324</v>
      </c>
      <c r="E1240" s="424" t="s">
        <v>22014</v>
      </c>
      <c r="F1240" s="424">
        <v>5212</v>
      </c>
      <c r="G1240" s="424" t="s">
        <v>14682</v>
      </c>
      <c r="H1240" s="440"/>
      <c r="I1240" s="429" t="s">
        <v>21962</v>
      </c>
      <c r="J1240" s="430">
        <v>41411</v>
      </c>
      <c r="K1240" s="424"/>
      <c r="L1240" s="431">
        <v>698718496</v>
      </c>
      <c r="M1240" s="432" t="s">
        <v>20880</v>
      </c>
      <c r="N1240" s="430">
        <f t="shared" si="2"/>
        <v>41428</v>
      </c>
      <c r="O1240" s="441">
        <v>41498</v>
      </c>
      <c r="P1240" s="433" t="s">
        <v>22015</v>
      </c>
      <c r="Q1240" s="430">
        <v>41500</v>
      </c>
      <c r="R1240" s="440"/>
    </row>
    <row r="1241" spans="1:18">
      <c r="A1241" s="422">
        <v>5215</v>
      </c>
      <c r="B1241" s="440"/>
      <c r="C1241" s="440"/>
      <c r="D1241" s="424" t="s">
        <v>13324</v>
      </c>
      <c r="E1241" s="424" t="s">
        <v>22016</v>
      </c>
      <c r="F1241" s="424">
        <v>5215</v>
      </c>
      <c r="G1241" s="424" t="s">
        <v>14671</v>
      </c>
      <c r="H1241" s="440"/>
      <c r="I1241" s="429" t="s">
        <v>21962</v>
      </c>
      <c r="J1241" s="430">
        <v>41411</v>
      </c>
      <c r="K1241" s="424"/>
      <c r="L1241" s="431">
        <v>698722906</v>
      </c>
      <c r="M1241" s="432" t="s">
        <v>20880</v>
      </c>
      <c r="N1241" s="430">
        <f t="shared" si="2"/>
        <v>41428</v>
      </c>
      <c r="O1241" s="441">
        <v>41499</v>
      </c>
      <c r="P1241" s="433" t="s">
        <v>22017</v>
      </c>
      <c r="Q1241" s="430">
        <v>41500</v>
      </c>
      <c r="R1241" s="440"/>
    </row>
    <row r="1242" spans="1:18">
      <c r="A1242" s="422">
        <v>5216</v>
      </c>
      <c r="B1242" s="440"/>
      <c r="C1242" s="440"/>
      <c r="D1242" s="424" t="s">
        <v>13324</v>
      </c>
      <c r="E1242" s="424" t="s">
        <v>22018</v>
      </c>
      <c r="F1242" s="424">
        <v>5216</v>
      </c>
      <c r="G1242" s="424" t="s">
        <v>14674</v>
      </c>
      <c r="H1242" s="440"/>
      <c r="I1242" s="429" t="s">
        <v>21962</v>
      </c>
      <c r="J1242" s="430">
        <v>41411</v>
      </c>
      <c r="K1242" s="424"/>
      <c r="L1242" s="431">
        <v>698718500</v>
      </c>
      <c r="M1242" s="432" t="s">
        <v>20880</v>
      </c>
      <c r="N1242" s="430">
        <f t="shared" si="2"/>
        <v>41428</v>
      </c>
      <c r="O1242" s="441">
        <v>41500</v>
      </c>
      <c r="P1242" s="433" t="s">
        <v>22019</v>
      </c>
      <c r="Q1242" s="430">
        <v>41500</v>
      </c>
      <c r="R1242" s="440"/>
    </row>
    <row r="1243" spans="1:18">
      <c r="A1243" s="422">
        <v>5222</v>
      </c>
      <c r="B1243" s="440"/>
      <c r="C1243" s="440"/>
      <c r="D1243" s="424" t="s">
        <v>13324</v>
      </c>
      <c r="E1243" s="424" t="s">
        <v>22020</v>
      </c>
      <c r="F1243" s="424">
        <v>5222</v>
      </c>
      <c r="G1243" s="424" t="s">
        <v>14679</v>
      </c>
      <c r="H1243" s="440"/>
      <c r="I1243" s="429" t="s">
        <v>21962</v>
      </c>
      <c r="J1243" s="430">
        <v>41411</v>
      </c>
      <c r="K1243" s="424"/>
      <c r="L1243" s="431">
        <v>698718518</v>
      </c>
      <c r="M1243" s="432" t="s">
        <v>20880</v>
      </c>
      <c r="N1243" s="430">
        <f t="shared" si="2"/>
        <v>41428</v>
      </c>
      <c r="O1243" s="441">
        <v>41501</v>
      </c>
      <c r="P1243" s="433" t="s">
        <v>22021</v>
      </c>
      <c r="Q1243" s="430">
        <v>41500</v>
      </c>
      <c r="R1243" s="440"/>
    </row>
    <row r="1244" spans="1:18">
      <c r="A1244" s="422">
        <v>5068</v>
      </c>
      <c r="B1244" s="440"/>
      <c r="C1244" s="440"/>
      <c r="D1244" s="424" t="s">
        <v>12476</v>
      </c>
      <c r="E1244" s="424" t="s">
        <v>22022</v>
      </c>
      <c r="F1244" s="424">
        <v>5068</v>
      </c>
      <c r="G1244" s="424" t="s">
        <v>14603</v>
      </c>
      <c r="H1244" s="440"/>
      <c r="I1244" s="429" t="s">
        <v>21962</v>
      </c>
      <c r="J1244" s="430">
        <v>41411</v>
      </c>
      <c r="K1244" s="424"/>
      <c r="L1244" s="431">
        <v>698718526</v>
      </c>
      <c r="M1244" s="432" t="s">
        <v>20880</v>
      </c>
      <c r="N1244" s="430">
        <f t="shared" si="2"/>
        <v>41428</v>
      </c>
      <c r="O1244" s="441">
        <v>41502</v>
      </c>
      <c r="P1244" s="433" t="s">
        <v>22023</v>
      </c>
      <c r="Q1244" s="430">
        <v>41500</v>
      </c>
      <c r="R1244" s="440"/>
    </row>
    <row r="1245" spans="1:18">
      <c r="A1245" s="422">
        <v>5065</v>
      </c>
      <c r="B1245" s="440"/>
      <c r="C1245" s="440"/>
      <c r="D1245" s="424" t="s">
        <v>12476</v>
      </c>
      <c r="E1245" s="424" t="s">
        <v>22024</v>
      </c>
      <c r="F1245" s="424">
        <v>5065</v>
      </c>
      <c r="G1245" s="424" t="s">
        <v>14606</v>
      </c>
      <c r="H1245" s="440"/>
      <c r="I1245" s="429" t="s">
        <v>21962</v>
      </c>
      <c r="J1245" s="430">
        <v>41411</v>
      </c>
      <c r="K1245" s="424"/>
      <c r="L1245" s="431">
        <v>698718534</v>
      </c>
      <c r="M1245" s="432" t="s">
        <v>20880</v>
      </c>
      <c r="N1245" s="430">
        <f t="shared" si="2"/>
        <v>41428</v>
      </c>
      <c r="O1245" s="441">
        <v>41503</v>
      </c>
      <c r="P1245" s="433" t="s">
        <v>22025</v>
      </c>
      <c r="Q1245" s="430">
        <v>41500</v>
      </c>
      <c r="R1245" s="440"/>
    </row>
    <row r="1246" spans="1:18">
      <c r="A1246" s="422">
        <v>5063</v>
      </c>
      <c r="B1246" s="440"/>
      <c r="C1246" s="440"/>
      <c r="D1246" s="424" t="s">
        <v>12476</v>
      </c>
      <c r="E1246" s="424" t="s">
        <v>22026</v>
      </c>
      <c r="F1246" s="424">
        <v>5063</v>
      </c>
      <c r="G1246" s="424" t="s">
        <v>14651</v>
      </c>
      <c r="H1246" s="440"/>
      <c r="I1246" s="429" t="s">
        <v>21962</v>
      </c>
      <c r="J1246" s="430">
        <v>41411</v>
      </c>
      <c r="K1246" s="424"/>
      <c r="L1246" s="431">
        <v>698718542</v>
      </c>
      <c r="M1246" s="432" t="s">
        <v>20880</v>
      </c>
      <c r="N1246" s="430">
        <f t="shared" si="2"/>
        <v>41428</v>
      </c>
      <c r="O1246" s="441">
        <v>41504</v>
      </c>
      <c r="P1246" s="433" t="s">
        <v>22027</v>
      </c>
      <c r="Q1246" s="430">
        <v>41500</v>
      </c>
      <c r="R1246" s="440"/>
    </row>
    <row r="1247" spans="1:18">
      <c r="A1247" s="422">
        <v>5064</v>
      </c>
      <c r="B1247" s="440"/>
      <c r="C1247" s="440"/>
      <c r="D1247" s="424" t="s">
        <v>12476</v>
      </c>
      <c r="E1247" s="424" t="s">
        <v>22028</v>
      </c>
      <c r="F1247" s="424">
        <v>5064</v>
      </c>
      <c r="G1247" s="424" t="s">
        <v>14654</v>
      </c>
      <c r="H1247" s="440"/>
      <c r="I1247" s="429" t="s">
        <v>21962</v>
      </c>
      <c r="J1247" s="430">
        <v>41411</v>
      </c>
      <c r="K1247" s="424"/>
      <c r="L1247" s="431">
        <v>698718569</v>
      </c>
      <c r="M1247" s="432" t="s">
        <v>20880</v>
      </c>
      <c r="N1247" s="430">
        <f t="shared" si="2"/>
        <v>41428</v>
      </c>
      <c r="O1247" s="441">
        <v>41505</v>
      </c>
      <c r="P1247" s="433" t="s">
        <v>22029</v>
      </c>
      <c r="Q1247" s="430">
        <v>41500</v>
      </c>
      <c r="R1247" s="440"/>
    </row>
    <row r="1248" spans="1:18">
      <c r="A1248" s="422">
        <v>4618</v>
      </c>
      <c r="B1248" s="440"/>
      <c r="C1248" s="440"/>
      <c r="D1248" s="424" t="s">
        <v>8704</v>
      </c>
      <c r="E1248" s="424" t="s">
        <v>22030</v>
      </c>
      <c r="F1248" s="424">
        <v>4618</v>
      </c>
      <c r="G1248" s="424" t="s">
        <v>13494</v>
      </c>
      <c r="H1248" s="440"/>
      <c r="I1248" s="429" t="s">
        <v>21962</v>
      </c>
      <c r="J1248" s="430">
        <v>41411</v>
      </c>
      <c r="K1248" s="424"/>
      <c r="L1248" s="431">
        <v>698718585</v>
      </c>
      <c r="M1248" s="432" t="s">
        <v>20880</v>
      </c>
      <c r="N1248" s="430">
        <f t="shared" si="2"/>
        <v>41428</v>
      </c>
      <c r="O1248" s="441">
        <v>41506</v>
      </c>
      <c r="P1248" s="433" t="s">
        <v>22031</v>
      </c>
      <c r="Q1248" s="430">
        <v>41500</v>
      </c>
      <c r="R1248" s="440"/>
    </row>
    <row r="1249" spans="1:18">
      <c r="A1249" s="422">
        <v>4620</v>
      </c>
      <c r="B1249" s="440"/>
      <c r="C1249" s="440"/>
      <c r="D1249" s="424" t="s">
        <v>8694</v>
      </c>
      <c r="E1249" s="424" t="s">
        <v>22032</v>
      </c>
      <c r="F1249" s="424">
        <v>4620</v>
      </c>
      <c r="G1249" s="424" t="s">
        <v>13625</v>
      </c>
      <c r="H1249" s="440"/>
      <c r="I1249" s="429" t="s">
        <v>21962</v>
      </c>
      <c r="J1249" s="430">
        <v>41411</v>
      </c>
      <c r="K1249" s="424"/>
      <c r="L1249" s="431">
        <v>698718623</v>
      </c>
      <c r="M1249" s="432" t="s">
        <v>20880</v>
      </c>
      <c r="N1249" s="430">
        <f t="shared" si="2"/>
        <v>41428</v>
      </c>
      <c r="O1249" s="441">
        <v>41507</v>
      </c>
      <c r="P1249" s="433" t="s">
        <v>22033</v>
      </c>
      <c r="Q1249" s="430">
        <v>41500</v>
      </c>
      <c r="R1249" s="440"/>
    </row>
    <row r="1250" spans="1:18">
      <c r="A1250" s="422">
        <v>4339</v>
      </c>
      <c r="B1250" s="440"/>
      <c r="C1250" s="440"/>
      <c r="D1250" s="424" t="s">
        <v>7035</v>
      </c>
      <c r="E1250" s="424" t="s">
        <v>22034</v>
      </c>
      <c r="F1250" s="424">
        <v>4339</v>
      </c>
      <c r="G1250" s="424" t="s">
        <v>11941</v>
      </c>
      <c r="H1250" s="440"/>
      <c r="I1250" s="429" t="s">
        <v>21962</v>
      </c>
      <c r="J1250" s="430">
        <v>41411</v>
      </c>
      <c r="K1250" s="424"/>
      <c r="L1250" s="431">
        <v>698718640</v>
      </c>
      <c r="M1250" s="432" t="s">
        <v>20880</v>
      </c>
      <c r="N1250" s="430">
        <f t="shared" si="2"/>
        <v>41428</v>
      </c>
      <c r="O1250" s="441">
        <v>41508</v>
      </c>
      <c r="P1250" s="433" t="s">
        <v>22035</v>
      </c>
      <c r="Q1250" s="430">
        <v>41500</v>
      </c>
      <c r="R1250" s="440"/>
    </row>
    <row r="1251" spans="1:18">
      <c r="A1251" s="422">
        <v>4348</v>
      </c>
      <c r="B1251" s="440"/>
      <c r="C1251" s="440"/>
      <c r="D1251" s="424" t="s">
        <v>3292</v>
      </c>
      <c r="E1251" s="424" t="s">
        <v>22036</v>
      </c>
      <c r="F1251" s="424">
        <v>4348</v>
      </c>
      <c r="G1251" s="424" t="s">
        <v>13564</v>
      </c>
      <c r="H1251" s="440"/>
      <c r="I1251" s="429" t="s">
        <v>21962</v>
      </c>
      <c r="J1251" s="430">
        <v>41411</v>
      </c>
      <c r="K1251" s="424"/>
      <c r="L1251" s="431">
        <v>698734610</v>
      </c>
      <c r="M1251" s="432" t="s">
        <v>20880</v>
      </c>
      <c r="N1251" s="430">
        <f t="shared" si="2"/>
        <v>41428</v>
      </c>
      <c r="O1251" s="441">
        <v>41509</v>
      </c>
      <c r="P1251" s="433" t="s">
        <v>22037</v>
      </c>
      <c r="Q1251" s="430">
        <v>41500</v>
      </c>
      <c r="R1251" s="440"/>
    </row>
    <row r="1252" spans="1:18">
      <c r="A1252" s="422">
        <v>4471</v>
      </c>
      <c r="B1252" s="440"/>
      <c r="C1252" s="440"/>
      <c r="D1252" s="424" t="s">
        <v>1609</v>
      </c>
      <c r="E1252" s="424" t="s">
        <v>22038</v>
      </c>
      <c r="F1252" s="424">
        <v>4471</v>
      </c>
      <c r="G1252" s="424" t="s">
        <v>13170</v>
      </c>
      <c r="H1252" s="440"/>
      <c r="I1252" s="429" t="s">
        <v>21962</v>
      </c>
      <c r="J1252" s="430">
        <v>41411</v>
      </c>
      <c r="K1252" s="424"/>
      <c r="L1252" s="431">
        <v>698718666</v>
      </c>
      <c r="M1252" s="432" t="s">
        <v>20880</v>
      </c>
      <c r="N1252" s="430">
        <f t="shared" si="2"/>
        <v>41428</v>
      </c>
      <c r="O1252" s="441">
        <v>41510</v>
      </c>
      <c r="P1252" s="433" t="s">
        <v>22039</v>
      </c>
      <c r="Q1252" s="430">
        <v>41500</v>
      </c>
      <c r="R1252" s="440"/>
    </row>
    <row r="1253" spans="1:18">
      <c r="A1253" s="422">
        <v>3552</v>
      </c>
      <c r="B1253" s="440"/>
      <c r="C1253" s="440"/>
      <c r="D1253" s="424" t="s">
        <v>1709</v>
      </c>
      <c r="E1253" s="424" t="s">
        <v>2938</v>
      </c>
      <c r="F1253" s="424">
        <v>3552</v>
      </c>
      <c r="G1253" s="424" t="s">
        <v>14081</v>
      </c>
      <c r="H1253" s="440"/>
      <c r="I1253" s="429" t="s">
        <v>21962</v>
      </c>
      <c r="J1253" s="430">
        <v>41411</v>
      </c>
      <c r="K1253" s="424"/>
      <c r="L1253" s="431">
        <v>698718682</v>
      </c>
      <c r="M1253" s="432" t="s">
        <v>20880</v>
      </c>
      <c r="N1253" s="430">
        <f t="shared" si="2"/>
        <v>41428</v>
      </c>
      <c r="O1253" s="441">
        <v>41511</v>
      </c>
      <c r="P1253" s="433" t="s">
        <v>22040</v>
      </c>
      <c r="Q1253" s="430">
        <v>41500</v>
      </c>
      <c r="R1253" s="440"/>
    </row>
    <row r="1254" spans="1:18">
      <c r="A1254" s="422">
        <v>4638</v>
      </c>
      <c r="B1254" s="440"/>
      <c r="C1254" s="440"/>
      <c r="D1254" s="424" t="s">
        <v>2322</v>
      </c>
      <c r="E1254" s="424" t="s">
        <v>22041</v>
      </c>
      <c r="F1254" s="424">
        <v>4638</v>
      </c>
      <c r="G1254" s="424" t="s">
        <v>13628</v>
      </c>
      <c r="H1254" s="440"/>
      <c r="I1254" s="429" t="s">
        <v>21962</v>
      </c>
      <c r="J1254" s="430">
        <v>41411</v>
      </c>
      <c r="K1254" s="424"/>
      <c r="L1254" s="431">
        <v>698718704</v>
      </c>
      <c r="M1254" s="432" t="s">
        <v>20880</v>
      </c>
      <c r="N1254" s="430">
        <f t="shared" si="2"/>
        <v>41428</v>
      </c>
      <c r="O1254" s="441">
        <v>41512</v>
      </c>
      <c r="P1254" s="433" t="s">
        <v>22042</v>
      </c>
      <c r="Q1254" s="430">
        <v>41500</v>
      </c>
      <c r="R1254" s="440"/>
    </row>
    <row r="1255" spans="1:18">
      <c r="A1255" s="422">
        <v>5088</v>
      </c>
      <c r="B1255" s="440"/>
      <c r="C1255" s="440"/>
      <c r="D1255" s="424" t="s">
        <v>12675</v>
      </c>
      <c r="E1255" s="424" t="s">
        <v>22043</v>
      </c>
      <c r="F1255" s="424">
        <v>5088</v>
      </c>
      <c r="G1255" s="424" t="s">
        <v>14657</v>
      </c>
      <c r="H1255" s="440"/>
      <c r="I1255" s="429" t="s">
        <v>21962</v>
      </c>
      <c r="J1255" s="430">
        <v>41411</v>
      </c>
      <c r="K1255" s="424"/>
      <c r="L1255" s="431">
        <v>698718712</v>
      </c>
      <c r="M1255" s="432" t="s">
        <v>20880</v>
      </c>
      <c r="N1255" s="430">
        <f t="shared" si="2"/>
        <v>41428</v>
      </c>
      <c r="O1255" s="441">
        <v>41513</v>
      </c>
      <c r="P1255" s="433" t="s">
        <v>22044</v>
      </c>
      <c r="Q1255" s="430">
        <v>41500</v>
      </c>
      <c r="R1255" s="440"/>
    </row>
    <row r="1256" spans="1:18">
      <c r="A1256" s="422">
        <v>5087</v>
      </c>
      <c r="B1256" s="440"/>
      <c r="C1256" s="440"/>
      <c r="D1256" s="424" t="s">
        <v>12675</v>
      </c>
      <c r="E1256" s="424" t="s">
        <v>22045</v>
      </c>
      <c r="F1256" s="424">
        <v>5087</v>
      </c>
      <c r="G1256" s="424" t="s">
        <v>14660</v>
      </c>
      <c r="H1256" s="440"/>
      <c r="I1256" s="429" t="s">
        <v>21962</v>
      </c>
      <c r="J1256" s="430">
        <v>41411</v>
      </c>
      <c r="K1256" s="424"/>
      <c r="L1256" s="431">
        <v>698718720</v>
      </c>
      <c r="M1256" s="432" t="s">
        <v>20880</v>
      </c>
      <c r="N1256" s="430">
        <f t="shared" si="2"/>
        <v>41428</v>
      </c>
      <c r="O1256" s="441">
        <v>41514</v>
      </c>
      <c r="P1256" s="433" t="s">
        <v>22046</v>
      </c>
      <c r="Q1256" s="430">
        <v>41500</v>
      </c>
      <c r="R1256" s="440"/>
    </row>
    <row r="1257" spans="1:18">
      <c r="A1257" s="422">
        <v>5129</v>
      </c>
      <c r="B1257" s="440"/>
      <c r="C1257" s="440"/>
      <c r="D1257" s="424" t="s">
        <v>12312</v>
      </c>
      <c r="E1257" s="424" t="s">
        <v>22047</v>
      </c>
      <c r="F1257" s="424">
        <v>5129</v>
      </c>
      <c r="G1257" s="424" t="s">
        <v>14586</v>
      </c>
      <c r="H1257" s="440"/>
      <c r="I1257" s="429" t="s">
        <v>21962</v>
      </c>
      <c r="J1257" s="430">
        <v>41411</v>
      </c>
      <c r="K1257" s="424"/>
      <c r="L1257" s="431">
        <v>698718747</v>
      </c>
      <c r="M1257" s="432" t="s">
        <v>20880</v>
      </c>
      <c r="N1257" s="430">
        <f t="shared" si="2"/>
        <v>41428</v>
      </c>
      <c r="O1257" s="441">
        <v>41515</v>
      </c>
      <c r="P1257" s="433" t="s">
        <v>22048</v>
      </c>
      <c r="Q1257" s="430">
        <v>41500</v>
      </c>
      <c r="R1257" s="440"/>
    </row>
    <row r="1258" spans="1:18">
      <c r="A1258" s="422">
        <v>5119</v>
      </c>
      <c r="B1258" s="440"/>
      <c r="C1258" s="440"/>
      <c r="D1258" s="424" t="s">
        <v>12317</v>
      </c>
      <c r="E1258" s="424" t="s">
        <v>22049</v>
      </c>
      <c r="F1258" s="424">
        <v>5119</v>
      </c>
      <c r="G1258" s="424" t="s">
        <v>14589</v>
      </c>
      <c r="H1258" s="440"/>
      <c r="I1258" s="429" t="s">
        <v>21962</v>
      </c>
      <c r="J1258" s="430">
        <v>41411</v>
      </c>
      <c r="K1258" s="424"/>
      <c r="L1258" s="431">
        <v>698718755</v>
      </c>
      <c r="M1258" s="432" t="s">
        <v>20880</v>
      </c>
      <c r="N1258" s="430">
        <f t="shared" si="2"/>
        <v>41428</v>
      </c>
      <c r="O1258" s="441">
        <v>41516</v>
      </c>
      <c r="P1258" s="433" t="s">
        <v>22050</v>
      </c>
      <c r="Q1258" s="430">
        <v>41500</v>
      </c>
      <c r="R1258" s="440"/>
    </row>
    <row r="1259" spans="1:18">
      <c r="A1259" s="422">
        <v>5118</v>
      </c>
      <c r="B1259" s="440"/>
      <c r="C1259" s="440"/>
      <c r="D1259" s="424" t="s">
        <v>12317</v>
      </c>
      <c r="E1259" s="424" t="s">
        <v>22051</v>
      </c>
      <c r="F1259" s="424">
        <v>5118</v>
      </c>
      <c r="G1259" s="424" t="s">
        <v>14133</v>
      </c>
      <c r="H1259" s="440"/>
      <c r="I1259" s="429" t="s">
        <v>21962</v>
      </c>
      <c r="J1259" s="430">
        <v>41411</v>
      </c>
      <c r="K1259" s="424"/>
      <c r="L1259" s="431">
        <v>698718763</v>
      </c>
      <c r="M1259" s="432" t="s">
        <v>20880</v>
      </c>
      <c r="N1259" s="430">
        <f t="shared" si="2"/>
        <v>41428</v>
      </c>
      <c r="O1259" s="441">
        <v>41517</v>
      </c>
      <c r="P1259" s="433" t="s">
        <v>22052</v>
      </c>
      <c r="Q1259" s="430">
        <v>41500</v>
      </c>
      <c r="R1259" s="440"/>
    </row>
    <row r="1260" spans="1:18">
      <c r="A1260" s="422">
        <v>5117</v>
      </c>
      <c r="B1260" s="440"/>
      <c r="C1260" s="440"/>
      <c r="D1260" s="424" t="s">
        <v>12317</v>
      </c>
      <c r="E1260" s="424" t="s">
        <v>22053</v>
      </c>
      <c r="F1260" s="424">
        <v>5117</v>
      </c>
      <c r="G1260" s="424" t="s">
        <v>14136</v>
      </c>
      <c r="H1260" s="440"/>
      <c r="I1260" s="429" t="s">
        <v>21962</v>
      </c>
      <c r="J1260" s="430">
        <v>41411</v>
      </c>
      <c r="K1260" s="424"/>
      <c r="L1260" s="431">
        <v>698718798</v>
      </c>
      <c r="M1260" s="432" t="s">
        <v>20880</v>
      </c>
      <c r="N1260" s="430">
        <f t="shared" si="2"/>
        <v>41428</v>
      </c>
      <c r="O1260" s="441">
        <v>41518</v>
      </c>
      <c r="P1260" s="433" t="s">
        <v>22054</v>
      </c>
      <c r="Q1260" s="430">
        <v>41500</v>
      </c>
      <c r="R1260" s="440"/>
    </row>
    <row r="1261" spans="1:18">
      <c r="A1261" s="422">
        <v>5116</v>
      </c>
      <c r="B1261" s="440"/>
      <c r="C1261" s="440"/>
      <c r="D1261" s="424" t="s">
        <v>12317</v>
      </c>
      <c r="E1261" s="424" t="s">
        <v>22055</v>
      </c>
      <c r="F1261" s="424">
        <v>5116</v>
      </c>
      <c r="G1261" s="424" t="s">
        <v>14153</v>
      </c>
      <c r="H1261" s="440"/>
      <c r="I1261" s="429" t="s">
        <v>21962</v>
      </c>
      <c r="J1261" s="430">
        <v>41411</v>
      </c>
      <c r="K1261" s="424"/>
      <c r="L1261" s="431">
        <v>698718801</v>
      </c>
      <c r="M1261" s="432" t="s">
        <v>20880</v>
      </c>
      <c r="N1261" s="430">
        <f t="shared" si="2"/>
        <v>41428</v>
      </c>
      <c r="O1261" s="441">
        <v>41519</v>
      </c>
      <c r="P1261" s="433" t="s">
        <v>22056</v>
      </c>
      <c r="Q1261" s="430">
        <v>41500</v>
      </c>
      <c r="R1261" s="440"/>
    </row>
    <row r="1262" spans="1:18">
      <c r="A1262" s="422">
        <v>5114</v>
      </c>
      <c r="B1262" s="440"/>
      <c r="C1262" s="440"/>
      <c r="D1262" s="424" t="s">
        <v>12317</v>
      </c>
      <c r="E1262" s="424" t="s">
        <v>22057</v>
      </c>
      <c r="F1262" s="424">
        <v>5114</v>
      </c>
      <c r="G1262" s="424" t="s">
        <v>14139</v>
      </c>
      <c r="H1262" s="440"/>
      <c r="I1262" s="429" t="s">
        <v>21962</v>
      </c>
      <c r="J1262" s="430">
        <v>41411</v>
      </c>
      <c r="K1262" s="424"/>
      <c r="L1262" s="431">
        <v>698718810</v>
      </c>
      <c r="M1262" s="432" t="s">
        <v>20880</v>
      </c>
      <c r="N1262" s="430">
        <f t="shared" si="2"/>
        <v>41428</v>
      </c>
      <c r="O1262" s="441">
        <v>41520</v>
      </c>
      <c r="P1262" s="433" t="s">
        <v>22058</v>
      </c>
      <c r="Q1262" s="430">
        <v>41500</v>
      </c>
      <c r="R1262" s="440"/>
    </row>
    <row r="1263" spans="1:18">
      <c r="A1263" s="422">
        <v>5113</v>
      </c>
      <c r="B1263" s="440"/>
      <c r="C1263" s="440"/>
      <c r="D1263" s="424" t="s">
        <v>12317</v>
      </c>
      <c r="E1263" s="424" t="s">
        <v>22059</v>
      </c>
      <c r="F1263" s="424">
        <v>5113</v>
      </c>
      <c r="G1263" s="424" t="s">
        <v>14156</v>
      </c>
      <c r="H1263" s="440"/>
      <c r="I1263" s="429" t="s">
        <v>21962</v>
      </c>
      <c r="J1263" s="430">
        <v>41411</v>
      </c>
      <c r="K1263" s="424"/>
      <c r="L1263" s="431">
        <v>698718879</v>
      </c>
      <c r="M1263" s="432" t="s">
        <v>20880</v>
      </c>
      <c r="N1263" s="430">
        <f t="shared" si="2"/>
        <v>41428</v>
      </c>
      <c r="O1263" s="441">
        <v>41521</v>
      </c>
      <c r="P1263" s="433" t="s">
        <v>22060</v>
      </c>
      <c r="Q1263" s="430">
        <v>41500</v>
      </c>
      <c r="R1263" s="440"/>
    </row>
    <row r="1264" spans="1:18">
      <c r="A1264" s="422">
        <v>5112</v>
      </c>
      <c r="B1264" s="440"/>
      <c r="C1264" s="440"/>
      <c r="D1264" s="424" t="s">
        <v>12317</v>
      </c>
      <c r="E1264" s="424" t="s">
        <v>22061</v>
      </c>
      <c r="F1264" s="424">
        <v>5112</v>
      </c>
      <c r="G1264" s="424" t="s">
        <v>14565</v>
      </c>
      <c r="H1264" s="440"/>
      <c r="I1264" s="429" t="s">
        <v>21962</v>
      </c>
      <c r="J1264" s="430">
        <v>41411</v>
      </c>
      <c r="K1264" s="424"/>
      <c r="L1264" s="431">
        <v>698718887</v>
      </c>
      <c r="M1264" s="432" t="s">
        <v>20880</v>
      </c>
      <c r="N1264" s="430">
        <f t="shared" si="2"/>
        <v>41428</v>
      </c>
      <c r="O1264" s="441">
        <v>41522</v>
      </c>
      <c r="P1264" s="433" t="s">
        <v>22062</v>
      </c>
      <c r="Q1264" s="430">
        <v>41500</v>
      </c>
      <c r="R1264" s="440"/>
    </row>
    <row r="1265" spans="1:18">
      <c r="A1265" s="422">
        <v>5111</v>
      </c>
      <c r="B1265" s="440"/>
      <c r="C1265" s="440"/>
      <c r="D1265" s="424" t="s">
        <v>12317</v>
      </c>
      <c r="E1265" s="424" t="s">
        <v>22063</v>
      </c>
      <c r="F1265" s="424">
        <v>5111</v>
      </c>
      <c r="G1265" s="424" t="s">
        <v>14159</v>
      </c>
      <c r="H1265" s="440"/>
      <c r="I1265" s="429" t="s">
        <v>21962</v>
      </c>
      <c r="J1265" s="430">
        <v>41411</v>
      </c>
      <c r="K1265" s="424"/>
      <c r="L1265" s="431">
        <v>698718895</v>
      </c>
      <c r="M1265" s="432" t="s">
        <v>20880</v>
      </c>
      <c r="N1265" s="430">
        <f t="shared" si="2"/>
        <v>41428</v>
      </c>
      <c r="O1265" s="441">
        <v>41523</v>
      </c>
      <c r="P1265" s="433" t="s">
        <v>22064</v>
      </c>
      <c r="Q1265" s="430">
        <v>41500</v>
      </c>
      <c r="R1265" s="440"/>
    </row>
    <row r="1266" spans="1:18">
      <c r="A1266" s="422">
        <v>5110</v>
      </c>
      <c r="B1266" s="440"/>
      <c r="C1266" s="440"/>
      <c r="D1266" s="424" t="s">
        <v>12317</v>
      </c>
      <c r="E1266" s="424" t="s">
        <v>22065</v>
      </c>
      <c r="F1266" s="424">
        <v>5110</v>
      </c>
      <c r="G1266" s="424" t="s">
        <v>14636</v>
      </c>
      <c r="H1266" s="440"/>
      <c r="I1266" s="429" t="s">
        <v>21962</v>
      </c>
      <c r="J1266" s="430">
        <v>41411</v>
      </c>
      <c r="K1266" s="424"/>
      <c r="L1266" s="431">
        <v>698718925</v>
      </c>
      <c r="M1266" s="432" t="s">
        <v>20880</v>
      </c>
      <c r="N1266" s="430">
        <f t="shared" si="2"/>
        <v>41428</v>
      </c>
      <c r="O1266" s="441">
        <v>41524</v>
      </c>
      <c r="P1266" s="433" t="s">
        <v>22066</v>
      </c>
      <c r="Q1266" s="430">
        <v>41500</v>
      </c>
      <c r="R1266" s="440"/>
    </row>
    <row r="1267" spans="1:18">
      <c r="A1267" s="422">
        <v>5109</v>
      </c>
      <c r="B1267" s="440"/>
      <c r="C1267" s="440"/>
      <c r="D1267" s="424" t="s">
        <v>12317</v>
      </c>
      <c r="E1267" s="424" t="s">
        <v>22067</v>
      </c>
      <c r="F1267" s="424">
        <v>5109</v>
      </c>
      <c r="G1267" s="424" t="s">
        <v>14162</v>
      </c>
      <c r="H1267" s="440"/>
      <c r="I1267" s="429" t="s">
        <v>21962</v>
      </c>
      <c r="J1267" s="430">
        <v>41411</v>
      </c>
      <c r="K1267" s="424"/>
      <c r="L1267" s="431">
        <v>698719000</v>
      </c>
      <c r="M1267" s="432" t="s">
        <v>20880</v>
      </c>
      <c r="N1267" s="430">
        <f t="shared" si="2"/>
        <v>41428</v>
      </c>
      <c r="O1267" s="441">
        <v>41525</v>
      </c>
      <c r="P1267" s="433" t="s">
        <v>22068</v>
      </c>
      <c r="Q1267" s="430">
        <v>41500</v>
      </c>
      <c r="R1267" s="440"/>
    </row>
    <row r="1268" spans="1:18">
      <c r="A1268" s="422">
        <v>5115</v>
      </c>
      <c r="B1268" s="440"/>
      <c r="C1268" s="440"/>
      <c r="D1268" s="424" t="s">
        <v>12317</v>
      </c>
      <c r="E1268" s="424" t="s">
        <v>22069</v>
      </c>
      <c r="F1268" s="424">
        <v>5115</v>
      </c>
      <c r="G1268" s="424" t="s">
        <v>14639</v>
      </c>
      <c r="H1268" s="440"/>
      <c r="I1268" s="429" t="s">
        <v>21962</v>
      </c>
      <c r="J1268" s="430">
        <v>41411</v>
      </c>
      <c r="K1268" s="424"/>
      <c r="L1268" s="431">
        <v>698719026</v>
      </c>
      <c r="M1268" s="432" t="s">
        <v>20880</v>
      </c>
      <c r="N1268" s="430">
        <f t="shared" si="2"/>
        <v>41428</v>
      </c>
      <c r="O1268" s="441">
        <v>41526</v>
      </c>
      <c r="P1268" s="433" t="s">
        <v>22070</v>
      </c>
      <c r="Q1268" s="430">
        <v>41500</v>
      </c>
      <c r="R1268" s="440"/>
    </row>
    <row r="1269" spans="1:18">
      <c r="A1269" s="422">
        <v>5107</v>
      </c>
      <c r="B1269" s="440"/>
      <c r="C1269" s="440"/>
      <c r="D1269" s="424" t="s">
        <v>12317</v>
      </c>
      <c r="E1269" s="424" t="s">
        <v>22071</v>
      </c>
      <c r="F1269" s="424">
        <v>5107</v>
      </c>
      <c r="G1269" s="424" t="s">
        <v>14142</v>
      </c>
      <c r="H1269" s="440"/>
      <c r="I1269" s="429" t="s">
        <v>21962</v>
      </c>
      <c r="J1269" s="430">
        <v>41411</v>
      </c>
      <c r="K1269" s="424"/>
      <c r="L1269" s="431">
        <v>698719034</v>
      </c>
      <c r="M1269" s="432" t="s">
        <v>20880</v>
      </c>
      <c r="N1269" s="430">
        <f t="shared" si="2"/>
        <v>41428</v>
      </c>
      <c r="O1269" s="441">
        <v>41527</v>
      </c>
      <c r="P1269" s="433" t="s">
        <v>22072</v>
      </c>
      <c r="Q1269" s="430">
        <v>41500</v>
      </c>
      <c r="R1269" s="440"/>
    </row>
    <row r="1270" spans="1:18">
      <c r="A1270" s="422">
        <v>5106</v>
      </c>
      <c r="B1270" s="440"/>
      <c r="C1270" s="440"/>
      <c r="D1270" s="424" t="s">
        <v>12317</v>
      </c>
      <c r="E1270" s="424" t="s">
        <v>22073</v>
      </c>
      <c r="F1270" s="424">
        <v>5106</v>
      </c>
      <c r="G1270" s="424" t="s">
        <v>14594</v>
      </c>
      <c r="H1270" s="440"/>
      <c r="I1270" s="429" t="s">
        <v>21962</v>
      </c>
      <c r="J1270" s="430">
        <v>41411</v>
      </c>
      <c r="K1270" s="424"/>
      <c r="L1270" s="431">
        <v>698719050</v>
      </c>
      <c r="M1270" s="432" t="s">
        <v>20880</v>
      </c>
      <c r="N1270" s="430">
        <f t="shared" si="2"/>
        <v>41428</v>
      </c>
      <c r="O1270" s="441">
        <v>41528</v>
      </c>
      <c r="P1270" s="433" t="s">
        <v>22074</v>
      </c>
      <c r="Q1270" s="430">
        <v>41500</v>
      </c>
      <c r="R1270" s="440"/>
    </row>
    <row r="1271" spans="1:18">
      <c r="A1271" s="422">
        <v>5105</v>
      </c>
      <c r="B1271" s="440"/>
      <c r="C1271" s="440"/>
      <c r="D1271" s="424" t="s">
        <v>12317</v>
      </c>
      <c r="E1271" s="424" t="s">
        <v>22075</v>
      </c>
      <c r="F1271" s="424">
        <v>5105</v>
      </c>
      <c r="G1271" s="424" t="s">
        <v>14541</v>
      </c>
      <c r="H1271" s="440"/>
      <c r="I1271" s="429" t="s">
        <v>21962</v>
      </c>
      <c r="J1271" s="430">
        <v>41411</v>
      </c>
      <c r="K1271" s="424"/>
      <c r="L1271" s="431">
        <v>698719069</v>
      </c>
      <c r="M1271" s="432" t="s">
        <v>20880</v>
      </c>
      <c r="N1271" s="430">
        <f t="shared" si="2"/>
        <v>41428</v>
      </c>
      <c r="O1271" s="441">
        <v>41529</v>
      </c>
      <c r="P1271" s="433" t="s">
        <v>22076</v>
      </c>
      <c r="Q1271" s="430">
        <v>41500</v>
      </c>
      <c r="R1271" s="440"/>
    </row>
    <row r="1272" spans="1:18">
      <c r="A1272" s="422">
        <v>5104</v>
      </c>
      <c r="B1272" s="440"/>
      <c r="C1272" s="440"/>
      <c r="D1272" s="424" t="s">
        <v>12317</v>
      </c>
      <c r="E1272" s="424" t="s">
        <v>22077</v>
      </c>
      <c r="F1272" s="424">
        <v>5104</v>
      </c>
      <c r="G1272" s="424" t="s">
        <v>14642</v>
      </c>
      <c r="H1272" s="440"/>
      <c r="I1272" s="429" t="s">
        <v>21962</v>
      </c>
      <c r="J1272" s="430">
        <v>41411</v>
      </c>
      <c r="K1272" s="424"/>
      <c r="L1272" s="431">
        <v>698719077</v>
      </c>
      <c r="M1272" s="432" t="s">
        <v>20880</v>
      </c>
      <c r="N1272" s="430">
        <f t="shared" si="2"/>
        <v>41428</v>
      </c>
      <c r="O1272" s="441">
        <v>41530</v>
      </c>
      <c r="P1272" s="433" t="s">
        <v>22078</v>
      </c>
      <c r="Q1272" s="430">
        <v>41500</v>
      </c>
      <c r="R1272" s="440"/>
    </row>
    <row r="1273" spans="1:18">
      <c r="A1273" s="422">
        <v>5103</v>
      </c>
      <c r="B1273" s="440"/>
      <c r="C1273" s="440"/>
      <c r="D1273" s="424" t="s">
        <v>12317</v>
      </c>
      <c r="E1273" s="424" t="s">
        <v>22079</v>
      </c>
      <c r="F1273" s="424">
        <v>5103</v>
      </c>
      <c r="G1273" s="424" t="s">
        <v>14597</v>
      </c>
      <c r="H1273" s="440"/>
      <c r="I1273" s="429" t="s">
        <v>21962</v>
      </c>
      <c r="J1273" s="430">
        <v>41411</v>
      </c>
      <c r="K1273" s="424"/>
      <c r="L1273" s="431">
        <v>698719093</v>
      </c>
      <c r="M1273" s="432" t="s">
        <v>20880</v>
      </c>
      <c r="N1273" s="430">
        <f t="shared" si="2"/>
        <v>41428</v>
      </c>
      <c r="O1273" s="441">
        <v>41531</v>
      </c>
      <c r="P1273" s="433" t="s">
        <v>22080</v>
      </c>
      <c r="Q1273" s="430">
        <v>41500</v>
      </c>
      <c r="R1273" s="440"/>
    </row>
    <row r="1274" spans="1:18">
      <c r="A1274" s="422">
        <v>5101</v>
      </c>
      <c r="B1274" s="440"/>
      <c r="C1274" s="440"/>
      <c r="D1274" s="424" t="s">
        <v>12317</v>
      </c>
      <c r="E1274" s="424" t="s">
        <v>22081</v>
      </c>
      <c r="F1274" s="424">
        <v>5101</v>
      </c>
      <c r="G1274" s="424" t="s">
        <v>14600</v>
      </c>
      <c r="H1274" s="440"/>
      <c r="I1274" s="429" t="s">
        <v>21962</v>
      </c>
      <c r="J1274" s="430">
        <v>41411</v>
      </c>
      <c r="K1274" s="424"/>
      <c r="L1274" s="431">
        <v>698719115</v>
      </c>
      <c r="M1274" s="432" t="s">
        <v>20880</v>
      </c>
      <c r="N1274" s="430">
        <f t="shared" si="2"/>
        <v>41428</v>
      </c>
      <c r="O1274" s="441">
        <v>41532</v>
      </c>
      <c r="P1274" s="433" t="s">
        <v>22082</v>
      </c>
      <c r="Q1274" s="430">
        <v>41500</v>
      </c>
      <c r="R1274" s="440"/>
    </row>
    <row r="1275" spans="1:18">
      <c r="A1275" s="422">
        <v>5535</v>
      </c>
      <c r="B1275" s="440"/>
      <c r="C1275" s="440"/>
      <c r="D1275" s="424" t="s">
        <v>9028</v>
      </c>
      <c r="E1275" s="424" t="s">
        <v>22083</v>
      </c>
      <c r="F1275" s="424">
        <v>5535</v>
      </c>
      <c r="G1275" s="424" t="s">
        <v>12821</v>
      </c>
      <c r="H1275" s="440"/>
      <c r="I1275" s="429" t="s">
        <v>21962</v>
      </c>
      <c r="J1275" s="430">
        <v>41411</v>
      </c>
      <c r="K1275" s="424"/>
      <c r="L1275" s="431">
        <v>698719131</v>
      </c>
      <c r="M1275" s="432" t="s">
        <v>20880</v>
      </c>
      <c r="N1275" s="430">
        <f t="shared" si="2"/>
        <v>41428</v>
      </c>
      <c r="O1275" s="441">
        <v>41533</v>
      </c>
      <c r="P1275" s="433" t="s">
        <v>22084</v>
      </c>
      <c r="Q1275" s="430">
        <v>41500</v>
      </c>
      <c r="R1275" s="440"/>
    </row>
    <row r="1276" spans="1:18">
      <c r="A1276" s="422">
        <v>5546</v>
      </c>
      <c r="B1276" s="440"/>
      <c r="C1276" s="440"/>
      <c r="D1276" s="424" t="s">
        <v>9079</v>
      </c>
      <c r="E1276" s="424" t="s">
        <v>9081</v>
      </c>
      <c r="F1276" s="424">
        <v>5546</v>
      </c>
      <c r="G1276" s="424" t="s">
        <v>14114</v>
      </c>
      <c r="H1276" s="440"/>
      <c r="I1276" s="429" t="s">
        <v>21962</v>
      </c>
      <c r="J1276" s="430">
        <v>41411</v>
      </c>
      <c r="K1276" s="424"/>
      <c r="L1276" s="431">
        <v>698719158</v>
      </c>
      <c r="M1276" s="432" t="s">
        <v>20880</v>
      </c>
      <c r="N1276" s="430">
        <f t="shared" si="2"/>
        <v>41428</v>
      </c>
      <c r="O1276" s="441">
        <v>41534</v>
      </c>
      <c r="P1276" s="433" t="s">
        <v>22085</v>
      </c>
      <c r="Q1276" s="430">
        <v>41500</v>
      </c>
      <c r="R1276" s="440"/>
    </row>
    <row r="1277" spans="1:18">
      <c r="A1277" s="422">
        <v>5547</v>
      </c>
      <c r="B1277" s="440"/>
      <c r="C1277" s="440"/>
      <c r="D1277" s="424" t="s">
        <v>9079</v>
      </c>
      <c r="E1277" s="424" t="s">
        <v>22086</v>
      </c>
      <c r="F1277" s="424">
        <v>5547</v>
      </c>
      <c r="G1277" s="424" t="s">
        <v>14117</v>
      </c>
      <c r="H1277" s="440"/>
      <c r="I1277" s="429" t="s">
        <v>21962</v>
      </c>
      <c r="J1277" s="430">
        <v>41411</v>
      </c>
      <c r="K1277" s="424"/>
      <c r="L1277" s="431">
        <v>698719220</v>
      </c>
      <c r="M1277" s="432" t="s">
        <v>20880</v>
      </c>
      <c r="N1277" s="430">
        <f t="shared" si="2"/>
        <v>41428</v>
      </c>
      <c r="O1277" s="441">
        <v>41535</v>
      </c>
      <c r="P1277" s="433" t="s">
        <v>22087</v>
      </c>
      <c r="Q1277" s="430">
        <v>41500</v>
      </c>
      <c r="R1277" s="440"/>
    </row>
    <row r="1278" spans="1:18">
      <c r="A1278" s="422">
        <v>5550</v>
      </c>
      <c r="B1278" s="440"/>
      <c r="C1278" s="440"/>
      <c r="D1278" s="424" t="s">
        <v>9079</v>
      </c>
      <c r="E1278" s="424" t="s">
        <v>22088</v>
      </c>
      <c r="F1278" s="424">
        <v>5550</v>
      </c>
      <c r="G1278" s="424" t="s">
        <v>14120</v>
      </c>
      <c r="H1278" s="440"/>
      <c r="I1278" s="429" t="s">
        <v>21962</v>
      </c>
      <c r="J1278" s="430">
        <v>41411</v>
      </c>
      <c r="K1278" s="424"/>
      <c r="L1278" s="431">
        <v>698719247</v>
      </c>
      <c r="M1278" s="432" t="s">
        <v>20880</v>
      </c>
      <c r="N1278" s="430">
        <f t="shared" si="2"/>
        <v>41428</v>
      </c>
      <c r="O1278" s="441">
        <v>41536</v>
      </c>
      <c r="P1278" s="433" t="s">
        <v>22089</v>
      </c>
      <c r="Q1278" s="430">
        <v>41500</v>
      </c>
      <c r="R1278" s="440"/>
    </row>
    <row r="1279" spans="1:18">
      <c r="A1279" s="422">
        <v>5551</v>
      </c>
      <c r="B1279" s="440"/>
      <c r="C1279" s="440"/>
      <c r="D1279" s="424" t="s">
        <v>9079</v>
      </c>
      <c r="E1279" s="424" t="s">
        <v>22090</v>
      </c>
      <c r="F1279" s="424">
        <v>5551</v>
      </c>
      <c r="G1279" s="424" t="s">
        <v>14123</v>
      </c>
      <c r="H1279" s="440"/>
      <c r="I1279" s="429" t="s">
        <v>21962</v>
      </c>
      <c r="J1279" s="430">
        <v>41411</v>
      </c>
      <c r="K1279" s="424"/>
      <c r="L1279" s="431">
        <v>698719336</v>
      </c>
      <c r="M1279" s="432" t="s">
        <v>20880</v>
      </c>
      <c r="N1279" s="430">
        <f t="shared" ref="N1279:N1342" si="3">N1278</f>
        <v>41428</v>
      </c>
      <c r="O1279" s="441">
        <v>41537</v>
      </c>
      <c r="P1279" s="433" t="s">
        <v>22091</v>
      </c>
      <c r="Q1279" s="430">
        <v>41500</v>
      </c>
      <c r="R1279" s="440"/>
    </row>
    <row r="1280" spans="1:18">
      <c r="A1280" s="422">
        <v>5284</v>
      </c>
      <c r="B1280" s="440"/>
      <c r="C1280" s="440"/>
      <c r="D1280" s="424" t="s">
        <v>9079</v>
      </c>
      <c r="E1280" s="424" t="s">
        <v>22092</v>
      </c>
      <c r="F1280" s="424">
        <v>5284</v>
      </c>
      <c r="G1280" s="424" t="s">
        <v>14164</v>
      </c>
      <c r="H1280" s="440"/>
      <c r="I1280" s="429" t="s">
        <v>21962</v>
      </c>
      <c r="J1280" s="430">
        <v>41411</v>
      </c>
      <c r="K1280" s="424"/>
      <c r="L1280" s="431">
        <v>698719301</v>
      </c>
      <c r="M1280" s="432" t="s">
        <v>20880</v>
      </c>
      <c r="N1280" s="430">
        <f t="shared" si="3"/>
        <v>41428</v>
      </c>
      <c r="O1280" s="441">
        <v>41538</v>
      </c>
      <c r="P1280" s="433" t="s">
        <v>22093</v>
      </c>
      <c r="Q1280" s="430">
        <v>41500</v>
      </c>
      <c r="R1280" s="440"/>
    </row>
    <row r="1281" spans="1:18">
      <c r="A1281" s="422">
        <v>5285</v>
      </c>
      <c r="B1281" s="440"/>
      <c r="C1281" s="440"/>
      <c r="D1281" s="424" t="s">
        <v>9079</v>
      </c>
      <c r="E1281" s="424" t="s">
        <v>22094</v>
      </c>
      <c r="F1281" s="424">
        <v>5285</v>
      </c>
      <c r="G1281" s="424" t="s">
        <v>14167</v>
      </c>
      <c r="H1281" s="440"/>
      <c r="I1281" s="429" t="s">
        <v>21962</v>
      </c>
      <c r="J1281" s="430">
        <v>41411</v>
      </c>
      <c r="K1281" s="424"/>
      <c r="L1281" s="431">
        <v>698719395</v>
      </c>
      <c r="M1281" s="432" t="s">
        <v>20880</v>
      </c>
      <c r="N1281" s="430">
        <f t="shared" si="3"/>
        <v>41428</v>
      </c>
      <c r="O1281" s="441">
        <v>41539</v>
      </c>
      <c r="P1281" s="433" t="s">
        <v>22095</v>
      </c>
      <c r="Q1281" s="430">
        <v>41500</v>
      </c>
      <c r="R1281" s="440"/>
    </row>
    <row r="1282" spans="1:18">
      <c r="A1282" s="422">
        <v>5283</v>
      </c>
      <c r="B1282" s="440"/>
      <c r="C1282" s="440"/>
      <c r="D1282" s="424" t="s">
        <v>9079</v>
      </c>
      <c r="E1282" s="424" t="s">
        <v>22096</v>
      </c>
      <c r="F1282" s="424">
        <v>5283</v>
      </c>
      <c r="G1282" s="424" t="s">
        <v>14544</v>
      </c>
      <c r="H1282" s="440"/>
      <c r="I1282" s="429" t="s">
        <v>21962</v>
      </c>
      <c r="J1282" s="430">
        <v>41411</v>
      </c>
      <c r="K1282" s="424"/>
      <c r="L1282" s="431">
        <v>698719492</v>
      </c>
      <c r="M1282" s="432" t="s">
        <v>20880</v>
      </c>
      <c r="N1282" s="430">
        <f t="shared" si="3"/>
        <v>41428</v>
      </c>
      <c r="O1282" s="441">
        <v>41540</v>
      </c>
      <c r="P1282" s="433" t="s">
        <v>22097</v>
      </c>
      <c r="Q1282" s="430">
        <v>41500</v>
      </c>
      <c r="R1282" s="440"/>
    </row>
    <row r="1283" spans="1:18">
      <c r="A1283" s="220">
        <v>5310</v>
      </c>
      <c r="B1283" s="442"/>
      <c r="C1283" s="442"/>
      <c r="D1283" s="221" t="s">
        <v>7713</v>
      </c>
      <c r="E1283" s="221" t="s">
        <v>22098</v>
      </c>
      <c r="F1283" s="221">
        <v>5310</v>
      </c>
      <c r="G1283" s="221" t="s">
        <v>14782</v>
      </c>
      <c r="H1283" s="442"/>
      <c r="I1283" s="429" t="s">
        <v>21962</v>
      </c>
      <c r="J1283" s="430">
        <v>41411</v>
      </c>
      <c r="K1283" s="221"/>
      <c r="L1283" s="415">
        <v>698921887</v>
      </c>
      <c r="M1283" s="432" t="s">
        <v>20880</v>
      </c>
      <c r="N1283" s="430">
        <f t="shared" si="3"/>
        <v>41428</v>
      </c>
      <c r="O1283" s="441">
        <v>41541</v>
      </c>
      <c r="P1283" s="433" t="s">
        <v>22099</v>
      </c>
      <c r="Q1283" s="430">
        <v>41500</v>
      </c>
      <c r="R1283" s="442"/>
    </row>
    <row r="1284" spans="1:18">
      <c r="A1284" s="220">
        <v>5312</v>
      </c>
      <c r="B1284" s="442"/>
      <c r="C1284" s="442"/>
      <c r="D1284" s="221" t="s">
        <v>7713</v>
      </c>
      <c r="E1284" s="221" t="s">
        <v>22100</v>
      </c>
      <c r="F1284" s="221">
        <v>5312</v>
      </c>
      <c r="G1284" s="221" t="s">
        <v>14785</v>
      </c>
      <c r="H1284" s="442"/>
      <c r="I1284" s="429" t="s">
        <v>21962</v>
      </c>
      <c r="J1284" s="430">
        <v>41411</v>
      </c>
      <c r="K1284" s="221"/>
      <c r="L1284" s="415">
        <v>698921909</v>
      </c>
      <c r="M1284" s="432" t="s">
        <v>20880</v>
      </c>
      <c r="N1284" s="430">
        <f t="shared" si="3"/>
        <v>41428</v>
      </c>
      <c r="O1284" s="441">
        <v>41542</v>
      </c>
      <c r="P1284" s="433" t="s">
        <v>22101</v>
      </c>
      <c r="Q1284" s="430">
        <v>41500</v>
      </c>
      <c r="R1284" s="442"/>
    </row>
    <row r="1285" spans="1:18">
      <c r="A1285" s="220">
        <v>5309</v>
      </c>
      <c r="B1285" s="442"/>
      <c r="C1285" s="442"/>
      <c r="D1285" s="221" t="s">
        <v>7713</v>
      </c>
      <c r="E1285" s="221" t="s">
        <v>22102</v>
      </c>
      <c r="F1285" s="221">
        <v>5309</v>
      </c>
      <c r="G1285" s="221" t="s">
        <v>14788</v>
      </c>
      <c r="H1285" s="442"/>
      <c r="I1285" s="429" t="s">
        <v>21962</v>
      </c>
      <c r="J1285" s="430">
        <v>41411</v>
      </c>
      <c r="K1285" s="221"/>
      <c r="L1285" s="415">
        <v>698921917</v>
      </c>
      <c r="M1285" s="432" t="s">
        <v>20880</v>
      </c>
      <c r="N1285" s="430">
        <f t="shared" si="3"/>
        <v>41428</v>
      </c>
      <c r="O1285" s="441">
        <v>41543</v>
      </c>
      <c r="P1285" s="433" t="s">
        <v>22103</v>
      </c>
      <c r="Q1285" s="430">
        <v>41500</v>
      </c>
      <c r="R1285" s="442"/>
    </row>
    <row r="1286" spans="1:18">
      <c r="A1286" s="220">
        <v>4505</v>
      </c>
      <c r="B1286" s="442"/>
      <c r="C1286" s="442"/>
      <c r="D1286" s="221" t="s">
        <v>7721</v>
      </c>
      <c r="E1286" s="221" t="s">
        <v>22104</v>
      </c>
      <c r="F1286" s="221">
        <v>4505</v>
      </c>
      <c r="G1286" s="221" t="s">
        <v>15115</v>
      </c>
      <c r="H1286" s="442"/>
      <c r="I1286" s="429" t="s">
        <v>21962</v>
      </c>
      <c r="J1286" s="430">
        <v>41411</v>
      </c>
      <c r="K1286" s="221"/>
      <c r="L1286" s="415">
        <v>698921933</v>
      </c>
      <c r="M1286" s="432" t="s">
        <v>20880</v>
      </c>
      <c r="N1286" s="430">
        <f t="shared" si="3"/>
        <v>41428</v>
      </c>
      <c r="O1286" s="441">
        <v>41544</v>
      </c>
      <c r="P1286" s="433" t="s">
        <v>22105</v>
      </c>
      <c r="Q1286" s="430">
        <v>41500</v>
      </c>
      <c r="R1286" s="442"/>
    </row>
    <row r="1287" spans="1:18">
      <c r="A1287" s="220">
        <v>4511</v>
      </c>
      <c r="B1287" s="442"/>
      <c r="C1287" s="442"/>
      <c r="D1287" s="221" t="s">
        <v>7744</v>
      </c>
      <c r="E1287" s="221" t="s">
        <v>7745</v>
      </c>
      <c r="F1287" s="221">
        <v>4511</v>
      </c>
      <c r="G1287" s="221" t="s">
        <v>15388</v>
      </c>
      <c r="H1287" s="442"/>
      <c r="I1287" s="429" t="s">
        <v>21962</v>
      </c>
      <c r="J1287" s="430">
        <v>41411</v>
      </c>
      <c r="K1287" s="221"/>
      <c r="L1287" s="415">
        <v>698921968</v>
      </c>
      <c r="M1287" s="432" t="s">
        <v>20880</v>
      </c>
      <c r="N1287" s="430">
        <f t="shared" si="3"/>
        <v>41428</v>
      </c>
      <c r="O1287" s="441">
        <v>41545</v>
      </c>
      <c r="P1287" s="433" t="s">
        <v>22106</v>
      </c>
      <c r="Q1287" s="430">
        <v>41500</v>
      </c>
      <c r="R1287" s="442"/>
    </row>
    <row r="1288" spans="1:18">
      <c r="A1288" s="220">
        <v>4548</v>
      </c>
      <c r="B1288" s="442"/>
      <c r="C1288" s="442"/>
      <c r="D1288" s="221" t="s">
        <v>7744</v>
      </c>
      <c r="E1288" s="221" t="s">
        <v>22107</v>
      </c>
      <c r="F1288" s="221">
        <v>4548</v>
      </c>
      <c r="G1288" s="221" t="s">
        <v>15394</v>
      </c>
      <c r="H1288" s="442"/>
      <c r="I1288" s="429" t="s">
        <v>21962</v>
      </c>
      <c r="J1288" s="430">
        <v>41411</v>
      </c>
      <c r="K1288" s="221"/>
      <c r="L1288" s="415">
        <v>698921976</v>
      </c>
      <c r="M1288" s="432" t="s">
        <v>20880</v>
      </c>
      <c r="N1288" s="430">
        <f t="shared" si="3"/>
        <v>41428</v>
      </c>
      <c r="O1288" s="441">
        <v>41546</v>
      </c>
      <c r="P1288" s="433" t="s">
        <v>22108</v>
      </c>
      <c r="Q1288" s="430">
        <v>41500</v>
      </c>
      <c r="R1288" s="442"/>
    </row>
    <row r="1289" spans="1:18">
      <c r="A1289" s="220">
        <v>4549</v>
      </c>
      <c r="B1289" s="442"/>
      <c r="C1289" s="442"/>
      <c r="D1289" s="221" t="s">
        <v>7744</v>
      </c>
      <c r="E1289" s="221" t="s">
        <v>22109</v>
      </c>
      <c r="F1289" s="221">
        <v>4549</v>
      </c>
      <c r="G1289" s="221" t="s">
        <v>15397</v>
      </c>
      <c r="H1289" s="442"/>
      <c r="I1289" s="429" t="s">
        <v>21962</v>
      </c>
      <c r="J1289" s="430">
        <v>41411</v>
      </c>
      <c r="K1289" s="221"/>
      <c r="L1289" s="415">
        <v>698921992</v>
      </c>
      <c r="M1289" s="432" t="s">
        <v>20880</v>
      </c>
      <c r="N1289" s="430">
        <f t="shared" si="3"/>
        <v>41428</v>
      </c>
      <c r="O1289" s="441">
        <v>41547</v>
      </c>
      <c r="P1289" s="433" t="s">
        <v>22110</v>
      </c>
      <c r="Q1289" s="430">
        <v>41500</v>
      </c>
      <c r="R1289" s="442"/>
    </row>
    <row r="1290" spans="1:18">
      <c r="A1290" s="220">
        <v>4512</v>
      </c>
      <c r="B1290" s="442"/>
      <c r="C1290" s="442"/>
      <c r="D1290" s="221" t="s">
        <v>7748</v>
      </c>
      <c r="E1290" s="221" t="s">
        <v>22111</v>
      </c>
      <c r="F1290" s="221">
        <v>4512</v>
      </c>
      <c r="G1290" s="221" t="s">
        <v>14752</v>
      </c>
      <c r="H1290" s="442"/>
      <c r="I1290" s="429" t="s">
        <v>21962</v>
      </c>
      <c r="J1290" s="430">
        <v>41411</v>
      </c>
      <c r="K1290" s="221"/>
      <c r="L1290" s="415">
        <v>698922000</v>
      </c>
      <c r="M1290" s="432" t="s">
        <v>20880</v>
      </c>
      <c r="N1290" s="430">
        <f t="shared" si="3"/>
        <v>41428</v>
      </c>
      <c r="O1290" s="441">
        <v>41548</v>
      </c>
      <c r="P1290" s="433" t="s">
        <v>22112</v>
      </c>
      <c r="Q1290" s="430">
        <v>41500</v>
      </c>
      <c r="R1290" s="442"/>
    </row>
    <row r="1291" spans="1:18">
      <c r="A1291" s="220">
        <v>4185</v>
      </c>
      <c r="B1291" s="442"/>
      <c r="C1291" s="442"/>
      <c r="D1291" s="221" t="s">
        <v>7113</v>
      </c>
      <c r="E1291" s="221" t="s">
        <v>6354</v>
      </c>
      <c r="F1291" s="221">
        <v>4185</v>
      </c>
      <c r="G1291" s="221" t="s">
        <v>14742</v>
      </c>
      <c r="H1291" s="442"/>
      <c r="I1291" s="429" t="s">
        <v>21962</v>
      </c>
      <c r="J1291" s="430">
        <v>41411</v>
      </c>
      <c r="K1291" s="221"/>
      <c r="L1291" s="415">
        <v>698922026</v>
      </c>
      <c r="M1291" s="432" t="s">
        <v>20880</v>
      </c>
      <c r="N1291" s="430">
        <f t="shared" si="3"/>
        <v>41428</v>
      </c>
      <c r="O1291" s="441">
        <v>41549</v>
      </c>
      <c r="P1291" s="433" t="s">
        <v>22113</v>
      </c>
      <c r="Q1291" s="430">
        <v>41500</v>
      </c>
      <c r="R1291" s="442"/>
    </row>
    <row r="1292" spans="1:18">
      <c r="A1292" s="220">
        <v>4517</v>
      </c>
      <c r="B1292" s="442"/>
      <c r="C1292" s="442"/>
      <c r="D1292" s="221" t="s">
        <v>7770</v>
      </c>
      <c r="E1292" s="221" t="s">
        <v>22114</v>
      </c>
      <c r="F1292" s="221">
        <v>4517</v>
      </c>
      <c r="G1292" s="221" t="s">
        <v>15254</v>
      </c>
      <c r="H1292" s="442"/>
      <c r="I1292" s="429" t="s">
        <v>21962</v>
      </c>
      <c r="J1292" s="430">
        <v>41411</v>
      </c>
      <c r="K1292" s="221"/>
      <c r="L1292" s="415">
        <v>698922034</v>
      </c>
      <c r="M1292" s="432" t="s">
        <v>20880</v>
      </c>
      <c r="N1292" s="430">
        <f t="shared" si="3"/>
        <v>41428</v>
      </c>
      <c r="O1292" s="441">
        <v>41550</v>
      </c>
      <c r="P1292" s="433" t="s">
        <v>22115</v>
      </c>
      <c r="Q1292" s="430">
        <v>41500</v>
      </c>
      <c r="R1292" s="442"/>
    </row>
    <row r="1293" spans="1:18">
      <c r="A1293" s="220">
        <v>4525</v>
      </c>
      <c r="B1293" s="442"/>
      <c r="C1293" s="442"/>
      <c r="D1293" s="221" t="s">
        <v>7794</v>
      </c>
      <c r="E1293" s="221" t="s">
        <v>22116</v>
      </c>
      <c r="F1293" s="221">
        <v>4525</v>
      </c>
      <c r="G1293" s="221" t="s">
        <v>15235</v>
      </c>
      <c r="H1293" s="442"/>
      <c r="I1293" s="429" t="s">
        <v>21962</v>
      </c>
      <c r="J1293" s="430">
        <v>41411</v>
      </c>
      <c r="K1293" s="221"/>
      <c r="L1293" s="415">
        <v>698922050</v>
      </c>
      <c r="M1293" s="432" t="s">
        <v>20880</v>
      </c>
      <c r="N1293" s="430">
        <f t="shared" si="3"/>
        <v>41428</v>
      </c>
      <c r="O1293" s="441">
        <v>41551</v>
      </c>
      <c r="P1293" s="433" t="s">
        <v>22117</v>
      </c>
      <c r="Q1293" s="430">
        <v>41500</v>
      </c>
      <c r="R1293" s="442"/>
    </row>
    <row r="1294" spans="1:18">
      <c r="A1294" s="220">
        <v>3715</v>
      </c>
      <c r="B1294" s="442"/>
      <c r="C1294" s="442"/>
      <c r="D1294" s="221" t="s">
        <v>3507</v>
      </c>
      <c r="E1294" s="221" t="s">
        <v>22118</v>
      </c>
      <c r="F1294" s="221">
        <v>3715</v>
      </c>
      <c r="G1294" s="221" t="s">
        <v>15314</v>
      </c>
      <c r="H1294" s="442"/>
      <c r="I1294" s="429" t="s">
        <v>21962</v>
      </c>
      <c r="J1294" s="430">
        <v>41411</v>
      </c>
      <c r="K1294" s="221"/>
      <c r="L1294" s="415">
        <v>698922077</v>
      </c>
      <c r="M1294" s="432" t="s">
        <v>20880</v>
      </c>
      <c r="N1294" s="430">
        <f t="shared" si="3"/>
        <v>41428</v>
      </c>
      <c r="O1294" s="441">
        <v>41552</v>
      </c>
      <c r="P1294" s="433" t="s">
        <v>22119</v>
      </c>
      <c r="Q1294" s="430">
        <v>41500</v>
      </c>
      <c r="R1294" s="442"/>
    </row>
    <row r="1295" spans="1:18">
      <c r="A1295" s="220">
        <v>4576</v>
      </c>
      <c r="B1295" s="442"/>
      <c r="C1295" s="442"/>
      <c r="D1295" s="221" t="s">
        <v>8125</v>
      </c>
      <c r="E1295" s="221" t="s">
        <v>22120</v>
      </c>
      <c r="F1295" s="221">
        <v>4576</v>
      </c>
      <c r="G1295" s="221" t="s">
        <v>15125</v>
      </c>
      <c r="H1295" s="442"/>
      <c r="I1295" s="429" t="s">
        <v>21962</v>
      </c>
      <c r="J1295" s="430">
        <v>41411</v>
      </c>
      <c r="K1295" s="221"/>
      <c r="L1295" s="415">
        <v>698922115</v>
      </c>
      <c r="M1295" s="432" t="s">
        <v>20880</v>
      </c>
      <c r="N1295" s="430">
        <f t="shared" si="3"/>
        <v>41428</v>
      </c>
      <c r="O1295" s="441">
        <v>41553</v>
      </c>
      <c r="P1295" s="433" t="s">
        <v>22121</v>
      </c>
      <c r="Q1295" s="430">
        <v>41500</v>
      </c>
      <c r="R1295" s="442"/>
    </row>
    <row r="1296" spans="1:18">
      <c r="A1296" s="220">
        <v>3666</v>
      </c>
      <c r="B1296" s="442"/>
      <c r="C1296" s="442"/>
      <c r="D1296" s="221" t="s">
        <v>2533</v>
      </c>
      <c r="E1296" s="221" t="s">
        <v>22122</v>
      </c>
      <c r="F1296" s="221">
        <v>3666</v>
      </c>
      <c r="G1296" s="221" t="s">
        <v>15381</v>
      </c>
      <c r="H1296" s="442"/>
      <c r="I1296" s="429" t="s">
        <v>21962</v>
      </c>
      <c r="J1296" s="430">
        <v>41411</v>
      </c>
      <c r="K1296" s="221"/>
      <c r="L1296" s="415">
        <v>698922123</v>
      </c>
      <c r="M1296" s="432" t="s">
        <v>20880</v>
      </c>
      <c r="N1296" s="430">
        <f t="shared" si="3"/>
        <v>41428</v>
      </c>
      <c r="O1296" s="441">
        <v>41554</v>
      </c>
      <c r="P1296" s="433" t="s">
        <v>22123</v>
      </c>
      <c r="Q1296" s="430">
        <v>41500</v>
      </c>
      <c r="R1296" s="442"/>
    </row>
    <row r="1297" spans="1:18">
      <c r="A1297" s="220">
        <v>3488</v>
      </c>
      <c r="B1297" s="442"/>
      <c r="C1297" s="442"/>
      <c r="D1297" s="221" t="s">
        <v>1178</v>
      </c>
      <c r="E1297" s="221" t="s">
        <v>22124</v>
      </c>
      <c r="F1297" s="221">
        <v>3488</v>
      </c>
      <c r="G1297" s="221" t="s">
        <v>15302</v>
      </c>
      <c r="H1297" s="442"/>
      <c r="I1297" s="429" t="s">
        <v>21962</v>
      </c>
      <c r="J1297" s="430">
        <v>41411</v>
      </c>
      <c r="K1297" s="221"/>
      <c r="L1297" s="415">
        <v>698922166</v>
      </c>
      <c r="M1297" s="432" t="s">
        <v>20880</v>
      </c>
      <c r="N1297" s="430">
        <f t="shared" si="3"/>
        <v>41428</v>
      </c>
      <c r="O1297" s="441">
        <v>41555</v>
      </c>
      <c r="P1297" s="433" t="s">
        <v>22125</v>
      </c>
      <c r="Q1297" s="430">
        <v>41500</v>
      </c>
      <c r="R1297" s="442"/>
    </row>
    <row r="1298" spans="1:18">
      <c r="A1298" s="220">
        <v>3489</v>
      </c>
      <c r="B1298" s="442"/>
      <c r="C1298" s="442"/>
      <c r="D1298" s="221" t="s">
        <v>1178</v>
      </c>
      <c r="E1298" s="221" t="s">
        <v>22126</v>
      </c>
      <c r="F1298" s="221">
        <v>3489</v>
      </c>
      <c r="G1298" s="221" t="s">
        <v>15305</v>
      </c>
      <c r="H1298" s="442"/>
      <c r="I1298" s="429" t="s">
        <v>21962</v>
      </c>
      <c r="J1298" s="430">
        <v>41411</v>
      </c>
      <c r="K1298" s="221"/>
      <c r="L1298" s="415">
        <v>698922174</v>
      </c>
      <c r="M1298" s="432" t="s">
        <v>20880</v>
      </c>
      <c r="N1298" s="430">
        <f t="shared" si="3"/>
        <v>41428</v>
      </c>
      <c r="O1298" s="441">
        <v>41556</v>
      </c>
      <c r="P1298" s="433" t="s">
        <v>22127</v>
      </c>
      <c r="Q1298" s="430">
        <v>41500</v>
      </c>
      <c r="R1298" s="442"/>
    </row>
    <row r="1299" spans="1:18">
      <c r="A1299" s="220">
        <v>3490</v>
      </c>
      <c r="B1299" s="442"/>
      <c r="C1299" s="442"/>
      <c r="D1299" s="221" t="s">
        <v>1178</v>
      </c>
      <c r="E1299" s="221" t="s">
        <v>22128</v>
      </c>
      <c r="F1299" s="221">
        <v>3490</v>
      </c>
      <c r="G1299" s="221" t="s">
        <v>15308</v>
      </c>
      <c r="H1299" s="442"/>
      <c r="I1299" s="429" t="s">
        <v>21962</v>
      </c>
      <c r="J1299" s="430">
        <v>41411</v>
      </c>
      <c r="K1299" s="221"/>
      <c r="L1299" s="415">
        <v>698922190</v>
      </c>
      <c r="M1299" s="432" t="s">
        <v>20880</v>
      </c>
      <c r="N1299" s="430">
        <f t="shared" si="3"/>
        <v>41428</v>
      </c>
      <c r="O1299" s="441">
        <v>41557</v>
      </c>
      <c r="P1299" s="433" t="s">
        <v>22129</v>
      </c>
      <c r="Q1299" s="430">
        <v>41500</v>
      </c>
      <c r="R1299" s="442"/>
    </row>
    <row r="1300" spans="1:18">
      <c r="A1300" s="220">
        <v>5028</v>
      </c>
      <c r="B1300" s="442"/>
      <c r="C1300" s="442"/>
      <c r="D1300" s="221" t="s">
        <v>6863</v>
      </c>
      <c r="E1300" s="221" t="s">
        <v>22130</v>
      </c>
      <c r="F1300" s="221">
        <v>5028</v>
      </c>
      <c r="G1300" s="221" t="s">
        <v>15140</v>
      </c>
      <c r="H1300" s="442"/>
      <c r="I1300" s="429" t="s">
        <v>21962</v>
      </c>
      <c r="J1300" s="430">
        <v>41411</v>
      </c>
      <c r="K1300" s="221"/>
      <c r="L1300" s="415">
        <v>698922204</v>
      </c>
      <c r="M1300" s="432" t="s">
        <v>20880</v>
      </c>
      <c r="N1300" s="430">
        <f t="shared" si="3"/>
        <v>41428</v>
      </c>
      <c r="O1300" s="441">
        <v>41558</v>
      </c>
      <c r="P1300" s="433" t="s">
        <v>22131</v>
      </c>
      <c r="Q1300" s="430">
        <v>41500</v>
      </c>
      <c r="R1300" s="442"/>
    </row>
    <row r="1301" spans="1:18">
      <c r="A1301" s="220">
        <v>4106</v>
      </c>
      <c r="B1301" s="442"/>
      <c r="C1301" s="442"/>
      <c r="D1301" s="221" t="s">
        <v>4753</v>
      </c>
      <c r="E1301" s="221" t="s">
        <v>22132</v>
      </c>
      <c r="F1301" s="221">
        <v>4106</v>
      </c>
      <c r="G1301" s="221" t="s">
        <v>15215</v>
      </c>
      <c r="H1301" s="442"/>
      <c r="I1301" s="429" t="s">
        <v>21962</v>
      </c>
      <c r="J1301" s="430">
        <v>41411</v>
      </c>
      <c r="K1301" s="221"/>
      <c r="L1301" s="415">
        <v>698922220</v>
      </c>
      <c r="M1301" s="432" t="s">
        <v>20880</v>
      </c>
      <c r="N1301" s="430">
        <f t="shared" si="3"/>
        <v>41428</v>
      </c>
      <c r="O1301" s="441">
        <v>41559</v>
      </c>
      <c r="P1301" s="433" t="s">
        <v>22133</v>
      </c>
      <c r="Q1301" s="430">
        <v>41500</v>
      </c>
      <c r="R1301" s="442"/>
    </row>
    <row r="1302" spans="1:18">
      <c r="A1302" s="220">
        <v>5295</v>
      </c>
      <c r="B1302" s="442"/>
      <c r="C1302" s="442"/>
      <c r="D1302" s="221" t="s">
        <v>6549</v>
      </c>
      <c r="E1302" s="221" t="s">
        <v>22134</v>
      </c>
      <c r="F1302" s="221">
        <v>5295</v>
      </c>
      <c r="G1302" s="221" t="s">
        <v>14793</v>
      </c>
      <c r="H1302" s="442"/>
      <c r="I1302" s="429" t="s">
        <v>21962</v>
      </c>
      <c r="J1302" s="430">
        <v>41411</v>
      </c>
      <c r="K1302" s="221"/>
      <c r="L1302" s="415">
        <v>698922441</v>
      </c>
      <c r="M1302" s="432" t="s">
        <v>20880</v>
      </c>
      <c r="N1302" s="430">
        <f t="shared" si="3"/>
        <v>41428</v>
      </c>
      <c r="O1302" s="441">
        <v>41560</v>
      </c>
      <c r="P1302" s="433" t="s">
        <v>22135</v>
      </c>
      <c r="Q1302" s="430">
        <v>41500</v>
      </c>
      <c r="R1302" s="442"/>
    </row>
    <row r="1303" spans="1:18">
      <c r="A1303" s="220">
        <v>5292</v>
      </c>
      <c r="B1303" s="442"/>
      <c r="C1303" s="442"/>
      <c r="D1303" s="221" t="s">
        <v>6549</v>
      </c>
      <c r="E1303" s="221" t="s">
        <v>22136</v>
      </c>
      <c r="F1303" s="221">
        <v>5292</v>
      </c>
      <c r="G1303" s="221" t="s">
        <v>14796</v>
      </c>
      <c r="H1303" s="442"/>
      <c r="I1303" s="429" t="s">
        <v>21962</v>
      </c>
      <c r="J1303" s="430">
        <v>41411</v>
      </c>
      <c r="K1303" s="221"/>
      <c r="L1303" s="415">
        <v>698922450</v>
      </c>
      <c r="M1303" s="432" t="s">
        <v>20880</v>
      </c>
      <c r="N1303" s="430">
        <f t="shared" si="3"/>
        <v>41428</v>
      </c>
      <c r="O1303" s="441">
        <v>41561</v>
      </c>
      <c r="P1303" s="433" t="s">
        <v>22137</v>
      </c>
      <c r="Q1303" s="430">
        <v>41500</v>
      </c>
      <c r="R1303" s="442"/>
    </row>
    <row r="1304" spans="1:18">
      <c r="A1304" s="220">
        <v>5030</v>
      </c>
      <c r="B1304" s="442"/>
      <c r="C1304" s="442"/>
      <c r="D1304" s="221" t="s">
        <v>9385</v>
      </c>
      <c r="E1304" s="221" t="s">
        <v>22138</v>
      </c>
      <c r="F1304" s="221">
        <v>5030</v>
      </c>
      <c r="G1304" s="221" t="s">
        <v>14760</v>
      </c>
      <c r="H1304" s="442"/>
      <c r="I1304" s="429" t="s">
        <v>21962</v>
      </c>
      <c r="J1304" s="430">
        <v>41411</v>
      </c>
      <c r="K1304" s="221"/>
      <c r="L1304" s="415">
        <v>698922506</v>
      </c>
      <c r="M1304" s="432" t="s">
        <v>20880</v>
      </c>
      <c r="N1304" s="430">
        <f t="shared" si="3"/>
        <v>41428</v>
      </c>
      <c r="O1304" s="441">
        <v>41562</v>
      </c>
      <c r="P1304" s="433" t="s">
        <v>22139</v>
      </c>
      <c r="Q1304" s="430">
        <v>41500</v>
      </c>
      <c r="R1304" s="442"/>
    </row>
    <row r="1305" spans="1:18">
      <c r="A1305" s="220">
        <v>5031</v>
      </c>
      <c r="B1305" s="442"/>
      <c r="C1305" s="442"/>
      <c r="D1305" s="221" t="s">
        <v>9385</v>
      </c>
      <c r="E1305" s="221" t="s">
        <v>22140</v>
      </c>
      <c r="F1305" s="221">
        <v>5031</v>
      </c>
      <c r="G1305" s="221" t="s">
        <v>14762</v>
      </c>
      <c r="H1305" s="442"/>
      <c r="I1305" s="429" t="s">
        <v>21962</v>
      </c>
      <c r="J1305" s="430">
        <v>41411</v>
      </c>
      <c r="K1305" s="221"/>
      <c r="L1305" s="415">
        <v>698922530</v>
      </c>
      <c r="M1305" s="432" t="s">
        <v>20880</v>
      </c>
      <c r="N1305" s="430">
        <f t="shared" si="3"/>
        <v>41428</v>
      </c>
      <c r="O1305" s="441">
        <v>41563</v>
      </c>
      <c r="P1305" s="433" t="s">
        <v>22141</v>
      </c>
      <c r="Q1305" s="430">
        <v>41500</v>
      </c>
      <c r="R1305" s="442"/>
    </row>
    <row r="1306" spans="1:18">
      <c r="A1306" s="220">
        <v>5042</v>
      </c>
      <c r="B1306" s="442"/>
      <c r="C1306" s="442"/>
      <c r="D1306" s="221" t="s">
        <v>1648</v>
      </c>
      <c r="E1306" s="221" t="s">
        <v>22142</v>
      </c>
      <c r="F1306" s="221">
        <v>5042</v>
      </c>
      <c r="G1306" s="221" t="s">
        <v>15260</v>
      </c>
      <c r="H1306" s="442"/>
      <c r="I1306" s="429" t="s">
        <v>21962</v>
      </c>
      <c r="J1306" s="430">
        <v>41411</v>
      </c>
      <c r="K1306" s="221"/>
      <c r="L1306" s="415">
        <v>698971132</v>
      </c>
      <c r="M1306" s="432" t="s">
        <v>20880</v>
      </c>
      <c r="N1306" s="430">
        <f t="shared" si="3"/>
        <v>41428</v>
      </c>
      <c r="O1306" s="441">
        <v>41564</v>
      </c>
      <c r="P1306" s="433" t="s">
        <v>22143</v>
      </c>
      <c r="Q1306" s="430">
        <v>41500</v>
      </c>
      <c r="R1306" s="442"/>
    </row>
    <row r="1307" spans="1:18">
      <c r="A1307" s="220">
        <v>5043</v>
      </c>
      <c r="B1307" s="442"/>
      <c r="C1307" s="442"/>
      <c r="D1307" s="221" t="s">
        <v>1648</v>
      </c>
      <c r="E1307" s="221" t="s">
        <v>22144</v>
      </c>
      <c r="F1307" s="221">
        <v>5043</v>
      </c>
      <c r="G1307" s="221" t="s">
        <v>15263</v>
      </c>
      <c r="H1307" s="442"/>
      <c r="I1307" s="429" t="s">
        <v>21962</v>
      </c>
      <c r="J1307" s="430">
        <v>41411</v>
      </c>
      <c r="K1307" s="221"/>
      <c r="L1307" s="415">
        <v>698971124</v>
      </c>
      <c r="M1307" s="432" t="s">
        <v>20880</v>
      </c>
      <c r="N1307" s="430">
        <f t="shared" si="3"/>
        <v>41428</v>
      </c>
      <c r="O1307" s="441">
        <v>41565</v>
      </c>
      <c r="P1307" s="433" t="s">
        <v>22145</v>
      </c>
      <c r="Q1307" s="430">
        <v>41500</v>
      </c>
      <c r="R1307" s="442"/>
    </row>
    <row r="1308" spans="1:18">
      <c r="A1308" s="220">
        <v>4289</v>
      </c>
      <c r="B1308" s="442"/>
      <c r="C1308" s="442"/>
      <c r="D1308" s="221" t="s">
        <v>6712</v>
      </c>
      <c r="E1308" s="221" t="s">
        <v>22146</v>
      </c>
      <c r="F1308" s="221">
        <v>4289</v>
      </c>
      <c r="G1308" s="221" t="s">
        <v>15318</v>
      </c>
      <c r="H1308" s="442"/>
      <c r="I1308" s="429" t="s">
        <v>21962</v>
      </c>
      <c r="J1308" s="430">
        <v>41411</v>
      </c>
      <c r="K1308" s="221"/>
      <c r="L1308" s="415">
        <v>698922654</v>
      </c>
      <c r="M1308" s="432" t="s">
        <v>20880</v>
      </c>
      <c r="N1308" s="430">
        <f t="shared" si="3"/>
        <v>41428</v>
      </c>
      <c r="O1308" s="441">
        <v>41566</v>
      </c>
      <c r="P1308" s="433" t="s">
        <v>22147</v>
      </c>
      <c r="Q1308" s="430">
        <v>41500</v>
      </c>
      <c r="R1308" s="442"/>
    </row>
    <row r="1309" spans="1:18">
      <c r="A1309" s="220">
        <v>4609</v>
      </c>
      <c r="B1309" s="442"/>
      <c r="C1309" s="442"/>
      <c r="D1309" s="221" t="s">
        <v>6712</v>
      </c>
      <c r="E1309" s="221" t="s">
        <v>22148</v>
      </c>
      <c r="F1309" s="221">
        <v>4609</v>
      </c>
      <c r="G1309" s="221" t="s">
        <v>13204</v>
      </c>
      <c r="H1309" s="442"/>
      <c r="I1309" s="429" t="s">
        <v>21962</v>
      </c>
      <c r="J1309" s="430">
        <v>41411</v>
      </c>
      <c r="K1309" s="221"/>
      <c r="L1309" s="415">
        <v>698922662</v>
      </c>
      <c r="M1309" s="432" t="s">
        <v>20880</v>
      </c>
      <c r="N1309" s="430">
        <f t="shared" si="3"/>
        <v>41428</v>
      </c>
      <c r="O1309" s="441">
        <v>41567</v>
      </c>
      <c r="P1309" s="433" t="s">
        <v>22149</v>
      </c>
      <c r="Q1309" s="430">
        <v>41500</v>
      </c>
      <c r="R1309" s="442"/>
    </row>
    <row r="1310" spans="1:18">
      <c r="A1310" s="220">
        <v>5133</v>
      </c>
      <c r="B1310" s="442"/>
      <c r="C1310" s="442"/>
      <c r="D1310" s="221" t="s">
        <v>12293</v>
      </c>
      <c r="E1310" s="221" t="s">
        <v>22150</v>
      </c>
      <c r="F1310" s="221">
        <v>5133</v>
      </c>
      <c r="G1310" s="221" t="s">
        <v>15246</v>
      </c>
      <c r="H1310" s="442"/>
      <c r="I1310" s="429" t="s">
        <v>21962</v>
      </c>
      <c r="J1310" s="430">
        <v>41411</v>
      </c>
      <c r="K1310" s="221"/>
      <c r="L1310" s="415">
        <v>698937783</v>
      </c>
      <c r="M1310" s="432" t="s">
        <v>20880</v>
      </c>
      <c r="N1310" s="430">
        <f t="shared" si="3"/>
        <v>41428</v>
      </c>
      <c r="O1310" s="441">
        <v>41568</v>
      </c>
      <c r="P1310" s="433" t="s">
        <v>22151</v>
      </c>
      <c r="Q1310" s="430">
        <v>41500</v>
      </c>
      <c r="R1310" s="442"/>
    </row>
    <row r="1311" spans="1:18">
      <c r="A1311" s="220">
        <v>3480</v>
      </c>
      <c r="B1311" s="442"/>
      <c r="C1311" s="442"/>
      <c r="D1311" s="221" t="s">
        <v>119</v>
      </c>
      <c r="E1311" s="221" t="s">
        <v>22152</v>
      </c>
      <c r="F1311" s="221">
        <v>3480</v>
      </c>
      <c r="G1311" s="221" t="s">
        <v>15360</v>
      </c>
      <c r="H1311" s="442"/>
      <c r="I1311" s="429" t="s">
        <v>21962</v>
      </c>
      <c r="J1311" s="430">
        <v>41411</v>
      </c>
      <c r="K1311" s="221"/>
      <c r="L1311" s="415">
        <v>698922913</v>
      </c>
      <c r="M1311" s="432" t="s">
        <v>20880</v>
      </c>
      <c r="N1311" s="430">
        <f t="shared" si="3"/>
        <v>41428</v>
      </c>
      <c r="O1311" s="441">
        <v>41569</v>
      </c>
      <c r="P1311" s="433" t="s">
        <v>22153</v>
      </c>
      <c r="Q1311" s="430">
        <v>41500</v>
      </c>
      <c r="R1311" s="442"/>
    </row>
    <row r="1312" spans="1:18">
      <c r="A1312" s="220">
        <v>3482</v>
      </c>
      <c r="B1312" s="442"/>
      <c r="C1312" s="442"/>
      <c r="D1312" s="221" t="s">
        <v>119</v>
      </c>
      <c r="E1312" s="221" t="s">
        <v>22154</v>
      </c>
      <c r="F1312" s="221">
        <v>3482</v>
      </c>
      <c r="G1312" s="221" t="s">
        <v>15367</v>
      </c>
      <c r="H1312" s="442"/>
      <c r="I1312" s="429" t="s">
        <v>21962</v>
      </c>
      <c r="J1312" s="430">
        <v>41411</v>
      </c>
      <c r="K1312" s="221"/>
      <c r="L1312" s="415">
        <v>698922921</v>
      </c>
      <c r="M1312" s="432" t="s">
        <v>20880</v>
      </c>
      <c r="N1312" s="430">
        <f t="shared" si="3"/>
        <v>41428</v>
      </c>
      <c r="O1312" s="441">
        <v>41570</v>
      </c>
      <c r="P1312" s="433" t="s">
        <v>22155</v>
      </c>
      <c r="Q1312" s="430">
        <v>41500</v>
      </c>
      <c r="R1312" s="442"/>
    </row>
    <row r="1313" spans="1:18">
      <c r="A1313" s="220">
        <v>3563</v>
      </c>
      <c r="B1313" s="442"/>
      <c r="C1313" s="442"/>
      <c r="D1313" s="221" t="s">
        <v>3073</v>
      </c>
      <c r="E1313" s="221" t="s">
        <v>5970</v>
      </c>
      <c r="F1313" s="221">
        <v>3563</v>
      </c>
      <c r="G1313" s="221" t="s">
        <v>15370</v>
      </c>
      <c r="H1313" s="442"/>
      <c r="I1313" s="429" t="s">
        <v>21962</v>
      </c>
      <c r="J1313" s="430">
        <v>41411</v>
      </c>
      <c r="K1313" s="221"/>
      <c r="L1313" s="415">
        <v>698922930</v>
      </c>
      <c r="M1313" s="432" t="s">
        <v>20880</v>
      </c>
      <c r="N1313" s="430">
        <f t="shared" si="3"/>
        <v>41428</v>
      </c>
      <c r="O1313" s="441">
        <v>41571</v>
      </c>
      <c r="P1313" s="433" t="s">
        <v>22156</v>
      </c>
      <c r="Q1313" s="430">
        <v>41500</v>
      </c>
      <c r="R1313" s="442"/>
    </row>
    <row r="1314" spans="1:18">
      <c r="A1314" s="220">
        <v>5167</v>
      </c>
      <c r="B1314" s="442"/>
      <c r="C1314" s="442"/>
      <c r="D1314" s="221" t="s">
        <v>3065</v>
      </c>
      <c r="E1314" s="221" t="s">
        <v>22157</v>
      </c>
      <c r="F1314" s="221">
        <v>5167</v>
      </c>
      <c r="G1314" s="221" t="s">
        <v>15149</v>
      </c>
      <c r="H1314" s="442"/>
      <c r="I1314" s="429" t="s">
        <v>21962</v>
      </c>
      <c r="J1314" s="430">
        <v>41411</v>
      </c>
      <c r="K1314" s="221"/>
      <c r="L1314" s="415">
        <v>698922948</v>
      </c>
      <c r="M1314" s="432" t="s">
        <v>20880</v>
      </c>
      <c r="N1314" s="430">
        <f t="shared" si="3"/>
        <v>41428</v>
      </c>
      <c r="O1314" s="441">
        <v>41572</v>
      </c>
      <c r="P1314" s="433" t="s">
        <v>22158</v>
      </c>
      <c r="Q1314" s="430">
        <v>41500</v>
      </c>
      <c r="R1314" s="442"/>
    </row>
    <row r="1315" spans="1:18">
      <c r="A1315" s="220">
        <v>5229</v>
      </c>
      <c r="B1315" s="442"/>
      <c r="C1315" s="442"/>
      <c r="D1315" s="221" t="s">
        <v>13324</v>
      </c>
      <c r="E1315" s="221" t="s">
        <v>22159</v>
      </c>
      <c r="F1315" s="221">
        <v>5229</v>
      </c>
      <c r="G1315" s="221" t="s">
        <v>14801</v>
      </c>
      <c r="H1315" s="442"/>
      <c r="I1315" s="429" t="s">
        <v>21962</v>
      </c>
      <c r="J1315" s="430">
        <v>41411</v>
      </c>
      <c r="K1315" s="221"/>
      <c r="L1315" s="415">
        <v>698922964</v>
      </c>
      <c r="M1315" s="432" t="s">
        <v>20880</v>
      </c>
      <c r="N1315" s="430">
        <f t="shared" si="3"/>
        <v>41428</v>
      </c>
      <c r="O1315" s="441">
        <v>41573</v>
      </c>
      <c r="P1315" s="433" t="s">
        <v>22160</v>
      </c>
      <c r="Q1315" s="430">
        <v>41500</v>
      </c>
      <c r="R1315" s="442"/>
    </row>
    <row r="1316" spans="1:18">
      <c r="A1316" s="220">
        <v>5230</v>
      </c>
      <c r="B1316" s="442"/>
      <c r="C1316" s="442"/>
      <c r="D1316" s="221" t="s">
        <v>13324</v>
      </c>
      <c r="E1316" s="221" t="s">
        <v>22161</v>
      </c>
      <c r="F1316" s="221">
        <v>5230</v>
      </c>
      <c r="G1316" s="221" t="s">
        <v>15158</v>
      </c>
      <c r="H1316" s="442"/>
      <c r="I1316" s="429" t="s">
        <v>21962</v>
      </c>
      <c r="J1316" s="430">
        <v>41411</v>
      </c>
      <c r="K1316" s="221"/>
      <c r="L1316" s="415">
        <v>698928920</v>
      </c>
      <c r="M1316" s="432" t="s">
        <v>20880</v>
      </c>
      <c r="N1316" s="430">
        <f t="shared" si="3"/>
        <v>41428</v>
      </c>
      <c r="O1316" s="441">
        <v>41574</v>
      </c>
      <c r="P1316" s="433" t="s">
        <v>22162</v>
      </c>
      <c r="Q1316" s="430">
        <v>41500</v>
      </c>
      <c r="R1316" s="442"/>
    </row>
    <row r="1317" spans="1:18">
      <c r="A1317" s="220">
        <v>5231</v>
      </c>
      <c r="B1317" s="442"/>
      <c r="C1317" s="442"/>
      <c r="D1317" s="221" t="s">
        <v>13324</v>
      </c>
      <c r="E1317" s="221" t="s">
        <v>22163</v>
      </c>
      <c r="F1317" s="221">
        <v>5231</v>
      </c>
      <c r="G1317" s="221" t="s">
        <v>15162</v>
      </c>
      <c r="H1317" s="442"/>
      <c r="I1317" s="429" t="s">
        <v>21962</v>
      </c>
      <c r="J1317" s="430">
        <v>41411</v>
      </c>
      <c r="K1317" s="221"/>
      <c r="L1317" s="415">
        <v>698928938</v>
      </c>
      <c r="M1317" s="432" t="s">
        <v>20880</v>
      </c>
      <c r="N1317" s="430">
        <f t="shared" si="3"/>
        <v>41428</v>
      </c>
      <c r="O1317" s="441">
        <v>41575</v>
      </c>
      <c r="P1317" s="433" t="s">
        <v>22164</v>
      </c>
      <c r="Q1317" s="430">
        <v>41500</v>
      </c>
      <c r="R1317" s="442"/>
    </row>
    <row r="1318" spans="1:18">
      <c r="A1318" s="220">
        <v>5218</v>
      </c>
      <c r="B1318" s="442"/>
      <c r="C1318" s="442"/>
      <c r="D1318" s="221" t="s">
        <v>13324</v>
      </c>
      <c r="E1318" s="221" t="s">
        <v>22165</v>
      </c>
      <c r="F1318" s="221">
        <v>5218</v>
      </c>
      <c r="G1318" s="221" t="s">
        <v>14677</v>
      </c>
      <c r="H1318" s="442"/>
      <c r="I1318" s="429" t="s">
        <v>21962</v>
      </c>
      <c r="J1318" s="430">
        <v>41411</v>
      </c>
      <c r="K1318" s="221"/>
      <c r="L1318" s="415">
        <v>698928946</v>
      </c>
      <c r="M1318" s="432" t="s">
        <v>20880</v>
      </c>
      <c r="N1318" s="430">
        <f t="shared" si="3"/>
        <v>41428</v>
      </c>
      <c r="O1318" s="441">
        <v>41576</v>
      </c>
      <c r="P1318" s="433" t="s">
        <v>22166</v>
      </c>
      <c r="Q1318" s="430">
        <v>41500</v>
      </c>
      <c r="R1318" s="442"/>
    </row>
    <row r="1319" spans="1:18">
      <c r="A1319" s="220">
        <v>5219</v>
      </c>
      <c r="B1319" s="442"/>
      <c r="C1319" s="442"/>
      <c r="D1319" s="221" t="s">
        <v>13324</v>
      </c>
      <c r="E1319" s="221" t="s">
        <v>22167</v>
      </c>
      <c r="F1319" s="221">
        <v>5219</v>
      </c>
      <c r="G1319" s="221" t="s">
        <v>14803</v>
      </c>
      <c r="H1319" s="442"/>
      <c r="I1319" s="429" t="s">
        <v>21962</v>
      </c>
      <c r="J1319" s="430">
        <v>41411</v>
      </c>
      <c r="K1319" s="221"/>
      <c r="L1319" s="415">
        <v>698928954</v>
      </c>
      <c r="M1319" s="432" t="s">
        <v>20880</v>
      </c>
      <c r="N1319" s="430">
        <f t="shared" si="3"/>
        <v>41428</v>
      </c>
      <c r="O1319" s="441">
        <v>41577</v>
      </c>
      <c r="P1319" s="433" t="s">
        <v>22168</v>
      </c>
      <c r="Q1319" s="430">
        <v>41500</v>
      </c>
      <c r="R1319" s="442"/>
    </row>
    <row r="1320" spans="1:18">
      <c r="A1320" s="220">
        <v>5220</v>
      </c>
      <c r="B1320" s="442"/>
      <c r="C1320" s="442"/>
      <c r="D1320" s="221" t="s">
        <v>13324</v>
      </c>
      <c r="E1320" s="221" t="s">
        <v>22169</v>
      </c>
      <c r="F1320" s="221">
        <v>5220</v>
      </c>
      <c r="G1320" s="221" t="s">
        <v>14806</v>
      </c>
      <c r="H1320" s="442"/>
      <c r="I1320" s="429" t="s">
        <v>21962</v>
      </c>
      <c r="J1320" s="430">
        <v>41411</v>
      </c>
      <c r="K1320" s="221"/>
      <c r="L1320" s="415">
        <v>698928962</v>
      </c>
      <c r="M1320" s="432" t="s">
        <v>20880</v>
      </c>
      <c r="N1320" s="430">
        <f t="shared" si="3"/>
        <v>41428</v>
      </c>
      <c r="O1320" s="441">
        <v>41578</v>
      </c>
      <c r="P1320" s="433" t="s">
        <v>22170</v>
      </c>
      <c r="Q1320" s="430">
        <v>41500</v>
      </c>
      <c r="R1320" s="442"/>
    </row>
    <row r="1321" spans="1:18">
      <c r="A1321" s="220">
        <v>5221</v>
      </c>
      <c r="B1321" s="442"/>
      <c r="C1321" s="442"/>
      <c r="D1321" s="221" t="s">
        <v>13324</v>
      </c>
      <c r="E1321" s="221" t="s">
        <v>22167</v>
      </c>
      <c r="F1321" s="221">
        <v>5221</v>
      </c>
      <c r="G1321" s="221" t="s">
        <v>14809</v>
      </c>
      <c r="H1321" s="442"/>
      <c r="I1321" s="429" t="s">
        <v>21962</v>
      </c>
      <c r="J1321" s="430">
        <v>41411</v>
      </c>
      <c r="K1321" s="221"/>
      <c r="L1321" s="415">
        <v>698928970</v>
      </c>
      <c r="M1321" s="432" t="s">
        <v>20880</v>
      </c>
      <c r="N1321" s="430">
        <f t="shared" si="3"/>
        <v>41428</v>
      </c>
      <c r="O1321" s="441">
        <v>41579</v>
      </c>
      <c r="P1321" s="433" t="s">
        <v>22171</v>
      </c>
      <c r="Q1321" s="430">
        <v>41500</v>
      </c>
      <c r="R1321" s="442"/>
    </row>
    <row r="1322" spans="1:18">
      <c r="A1322" s="220">
        <v>5224</v>
      </c>
      <c r="B1322" s="442"/>
      <c r="C1322" s="442"/>
      <c r="D1322" s="221" t="s">
        <v>13324</v>
      </c>
      <c r="E1322" s="221" t="s">
        <v>22172</v>
      </c>
      <c r="F1322" s="221">
        <v>5224</v>
      </c>
      <c r="G1322" s="221" t="s">
        <v>15170</v>
      </c>
      <c r="H1322" s="442"/>
      <c r="I1322" s="429" t="s">
        <v>21962</v>
      </c>
      <c r="J1322" s="430">
        <v>41411</v>
      </c>
      <c r="K1322" s="221"/>
      <c r="L1322" s="415">
        <v>698928997</v>
      </c>
      <c r="M1322" s="432" t="s">
        <v>20880</v>
      </c>
      <c r="N1322" s="430">
        <f t="shared" si="3"/>
        <v>41428</v>
      </c>
      <c r="O1322" s="441">
        <v>41580</v>
      </c>
      <c r="P1322" s="433" t="s">
        <v>22173</v>
      </c>
      <c r="Q1322" s="430">
        <v>41500</v>
      </c>
      <c r="R1322" s="442"/>
    </row>
    <row r="1323" spans="1:18">
      <c r="A1323" s="220">
        <v>5223</v>
      </c>
      <c r="B1323" s="442"/>
      <c r="C1323" s="442"/>
      <c r="D1323" s="221" t="s">
        <v>13324</v>
      </c>
      <c r="E1323" s="221" t="s">
        <v>22174</v>
      </c>
      <c r="F1323" s="221">
        <v>5223</v>
      </c>
      <c r="G1323" s="221" t="s">
        <v>14812</v>
      </c>
      <c r="H1323" s="442"/>
      <c r="I1323" s="429" t="s">
        <v>21962</v>
      </c>
      <c r="J1323" s="430">
        <v>41411</v>
      </c>
      <c r="K1323" s="221"/>
      <c r="L1323" s="415">
        <v>698929012</v>
      </c>
      <c r="M1323" s="432" t="s">
        <v>20880</v>
      </c>
      <c r="N1323" s="430">
        <f t="shared" si="3"/>
        <v>41428</v>
      </c>
      <c r="O1323" s="441">
        <v>41581</v>
      </c>
      <c r="P1323" s="433" t="s">
        <v>22175</v>
      </c>
      <c r="Q1323" s="430">
        <v>41500</v>
      </c>
      <c r="R1323" s="442"/>
    </row>
    <row r="1324" spans="1:18">
      <c r="A1324" s="220">
        <v>5211</v>
      </c>
      <c r="B1324" s="442"/>
      <c r="C1324" s="442"/>
      <c r="D1324" s="221" t="s">
        <v>13324</v>
      </c>
      <c r="E1324" s="221" t="s">
        <v>22176</v>
      </c>
      <c r="F1324" s="221">
        <v>5211</v>
      </c>
      <c r="G1324" s="221" t="s">
        <v>15173</v>
      </c>
      <c r="H1324" s="442"/>
      <c r="I1324" s="429" t="s">
        <v>21962</v>
      </c>
      <c r="J1324" s="430">
        <v>41411</v>
      </c>
      <c r="K1324" s="221"/>
      <c r="L1324" s="415">
        <v>698929020</v>
      </c>
      <c r="M1324" s="432" t="s">
        <v>20880</v>
      </c>
      <c r="N1324" s="430">
        <f t="shared" si="3"/>
        <v>41428</v>
      </c>
      <c r="O1324" s="441">
        <v>41582</v>
      </c>
      <c r="P1324" s="433" t="s">
        <v>22177</v>
      </c>
      <c r="Q1324" s="430">
        <v>41500</v>
      </c>
      <c r="R1324" s="442"/>
    </row>
    <row r="1325" spans="1:18">
      <c r="A1325" s="220">
        <v>5214</v>
      </c>
      <c r="B1325" s="442"/>
      <c r="C1325" s="442"/>
      <c r="D1325" s="221" t="s">
        <v>13324</v>
      </c>
      <c r="E1325" s="221" t="s">
        <v>22178</v>
      </c>
      <c r="F1325" s="221">
        <v>5214</v>
      </c>
      <c r="G1325" s="221" t="s">
        <v>14815</v>
      </c>
      <c r="H1325" s="442"/>
      <c r="I1325" s="429" t="s">
        <v>21962</v>
      </c>
      <c r="J1325" s="430">
        <v>41411</v>
      </c>
      <c r="K1325" s="221"/>
      <c r="L1325" s="415">
        <v>698929047</v>
      </c>
      <c r="M1325" s="432" t="s">
        <v>20880</v>
      </c>
      <c r="N1325" s="430">
        <f t="shared" si="3"/>
        <v>41428</v>
      </c>
      <c r="O1325" s="441">
        <v>41583</v>
      </c>
      <c r="P1325" s="433" t="s">
        <v>22179</v>
      </c>
      <c r="Q1325" s="430">
        <v>41500</v>
      </c>
      <c r="R1325" s="442"/>
    </row>
    <row r="1326" spans="1:18">
      <c r="A1326" s="220">
        <v>5213</v>
      </c>
      <c r="B1326" s="442"/>
      <c r="C1326" s="442"/>
      <c r="D1326" s="221" t="s">
        <v>13324</v>
      </c>
      <c r="E1326" s="221" t="s">
        <v>22180</v>
      </c>
      <c r="F1326" s="221">
        <v>5213</v>
      </c>
      <c r="G1326" s="221" t="s">
        <v>14818</v>
      </c>
      <c r="H1326" s="442"/>
      <c r="I1326" s="429" t="s">
        <v>21962</v>
      </c>
      <c r="J1326" s="430">
        <v>41411</v>
      </c>
      <c r="K1326" s="221"/>
      <c r="L1326" s="415">
        <v>698929055</v>
      </c>
      <c r="M1326" s="432" t="s">
        <v>20880</v>
      </c>
      <c r="N1326" s="430">
        <f t="shared" si="3"/>
        <v>41428</v>
      </c>
      <c r="O1326" s="441">
        <v>41584</v>
      </c>
      <c r="P1326" s="433" t="s">
        <v>22181</v>
      </c>
      <c r="Q1326" s="430">
        <v>41500</v>
      </c>
      <c r="R1326" s="442"/>
    </row>
    <row r="1327" spans="1:18">
      <c r="A1327" s="220">
        <v>4616</v>
      </c>
      <c r="B1327" s="442"/>
      <c r="C1327" s="442"/>
      <c r="D1327" s="221" t="s">
        <v>8711</v>
      </c>
      <c r="E1327" s="221" t="s">
        <v>22182</v>
      </c>
      <c r="F1327" s="221">
        <v>4616</v>
      </c>
      <c r="G1327" s="221" t="s">
        <v>15242</v>
      </c>
      <c r="H1327" s="442"/>
      <c r="I1327" s="429" t="s">
        <v>21962</v>
      </c>
      <c r="J1327" s="430">
        <v>41411</v>
      </c>
      <c r="K1327" s="221"/>
      <c r="L1327" s="415">
        <v>698929063</v>
      </c>
      <c r="M1327" s="432" t="s">
        <v>20880</v>
      </c>
      <c r="N1327" s="430">
        <f t="shared" si="3"/>
        <v>41428</v>
      </c>
      <c r="O1327" s="441">
        <v>41585</v>
      </c>
      <c r="P1327" s="433" t="s">
        <v>22183</v>
      </c>
      <c r="Q1327" s="430">
        <v>41500</v>
      </c>
      <c r="R1327" s="442"/>
    </row>
    <row r="1328" spans="1:18">
      <c r="A1328" s="220">
        <v>5066</v>
      </c>
      <c r="B1328" s="442"/>
      <c r="C1328" s="442"/>
      <c r="D1328" s="221" t="s">
        <v>12476</v>
      </c>
      <c r="E1328" s="221" t="s">
        <v>22184</v>
      </c>
      <c r="F1328" s="221">
        <v>5066</v>
      </c>
      <c r="G1328" s="221" t="s">
        <v>14779</v>
      </c>
      <c r="H1328" s="442"/>
      <c r="I1328" s="429" t="s">
        <v>21962</v>
      </c>
      <c r="J1328" s="430">
        <v>41411</v>
      </c>
      <c r="K1328" s="221"/>
      <c r="L1328" s="415">
        <v>698929071</v>
      </c>
      <c r="M1328" s="432" t="s">
        <v>20880</v>
      </c>
      <c r="N1328" s="430">
        <f t="shared" si="3"/>
        <v>41428</v>
      </c>
      <c r="O1328" s="441">
        <v>41586</v>
      </c>
      <c r="P1328" s="433" t="s">
        <v>22185</v>
      </c>
      <c r="Q1328" s="430">
        <v>41500</v>
      </c>
      <c r="R1328" s="442"/>
    </row>
    <row r="1329" spans="1:18">
      <c r="A1329" s="220">
        <v>5165</v>
      </c>
      <c r="B1329" s="442"/>
      <c r="C1329" s="442"/>
      <c r="D1329" s="221" t="s">
        <v>7994</v>
      </c>
      <c r="E1329" s="221" t="s">
        <v>22186</v>
      </c>
      <c r="F1329" s="221">
        <v>5165</v>
      </c>
      <c r="G1329" s="221" t="s">
        <v>15327</v>
      </c>
      <c r="H1329" s="442"/>
      <c r="I1329" s="429" t="s">
        <v>21962</v>
      </c>
      <c r="J1329" s="430">
        <v>41411</v>
      </c>
      <c r="K1329" s="221"/>
      <c r="L1329" s="415">
        <v>698929098</v>
      </c>
      <c r="M1329" s="432" t="s">
        <v>20880</v>
      </c>
      <c r="N1329" s="430">
        <f t="shared" si="3"/>
        <v>41428</v>
      </c>
      <c r="O1329" s="441">
        <v>41587</v>
      </c>
      <c r="P1329" s="433" t="s">
        <v>22187</v>
      </c>
      <c r="Q1329" s="430">
        <v>41500</v>
      </c>
      <c r="R1329" s="442"/>
    </row>
    <row r="1330" spans="1:18">
      <c r="A1330" s="220">
        <v>5164</v>
      </c>
      <c r="B1330" s="442"/>
      <c r="C1330" s="442"/>
      <c r="D1330" s="221" t="s">
        <v>7994</v>
      </c>
      <c r="E1330" s="221" t="s">
        <v>22188</v>
      </c>
      <c r="F1330" s="221">
        <v>5164</v>
      </c>
      <c r="G1330" s="221" t="s">
        <v>15401</v>
      </c>
      <c r="H1330" s="442"/>
      <c r="I1330" s="429" t="s">
        <v>21962</v>
      </c>
      <c r="J1330" s="430">
        <v>41411</v>
      </c>
      <c r="K1330" s="221"/>
      <c r="L1330" s="415">
        <v>698929101</v>
      </c>
      <c r="M1330" s="432" t="s">
        <v>20880</v>
      </c>
      <c r="N1330" s="430">
        <f t="shared" si="3"/>
        <v>41428</v>
      </c>
      <c r="O1330" s="441">
        <v>41588</v>
      </c>
      <c r="P1330" s="433" t="s">
        <v>22189</v>
      </c>
      <c r="Q1330" s="430">
        <v>41500</v>
      </c>
      <c r="R1330" s="442"/>
    </row>
    <row r="1331" spans="1:18">
      <c r="A1331" s="220">
        <v>4402</v>
      </c>
      <c r="B1331" s="442"/>
      <c r="C1331" s="442"/>
      <c r="D1331" s="221" t="s">
        <v>1725</v>
      </c>
      <c r="E1331" s="221" t="s">
        <v>22190</v>
      </c>
      <c r="F1331" s="221">
        <v>4402</v>
      </c>
      <c r="G1331" s="221" t="s">
        <v>7993</v>
      </c>
      <c r="H1331" s="442"/>
      <c r="I1331" s="429" t="s">
        <v>21962</v>
      </c>
      <c r="J1331" s="430">
        <v>41411</v>
      </c>
      <c r="K1331" s="221"/>
      <c r="L1331" s="415">
        <v>698929110</v>
      </c>
      <c r="M1331" s="432" t="s">
        <v>20880</v>
      </c>
      <c r="N1331" s="430">
        <f t="shared" si="3"/>
        <v>41428</v>
      </c>
      <c r="O1331" s="441">
        <v>41589</v>
      </c>
      <c r="P1331" s="433" t="s">
        <v>22191</v>
      </c>
      <c r="Q1331" s="430">
        <v>41500</v>
      </c>
      <c r="R1331" s="442"/>
    </row>
    <row r="1332" spans="1:18">
      <c r="A1332" s="220">
        <v>5247</v>
      </c>
      <c r="B1332" s="442"/>
      <c r="C1332" s="442"/>
      <c r="D1332" s="221" t="s">
        <v>13054</v>
      </c>
      <c r="E1332" s="221" t="s">
        <v>22192</v>
      </c>
      <c r="F1332" s="221">
        <v>5247</v>
      </c>
      <c r="G1332" s="221" t="s">
        <v>15441</v>
      </c>
      <c r="H1332" s="442"/>
      <c r="I1332" s="429" t="s">
        <v>21962</v>
      </c>
      <c r="J1332" s="430">
        <v>41411</v>
      </c>
      <c r="K1332" s="221"/>
      <c r="L1332" s="415">
        <v>698929128</v>
      </c>
      <c r="M1332" s="432" t="s">
        <v>20880</v>
      </c>
      <c r="N1332" s="430">
        <f t="shared" si="3"/>
        <v>41428</v>
      </c>
      <c r="O1332" s="441">
        <v>41590</v>
      </c>
      <c r="P1332" s="433" t="s">
        <v>22193</v>
      </c>
      <c r="Q1332" s="430">
        <v>41500</v>
      </c>
      <c r="R1332" s="442"/>
    </row>
    <row r="1333" spans="1:18">
      <c r="A1333" s="220">
        <v>5245</v>
      </c>
      <c r="B1333" s="442"/>
      <c r="C1333" s="442"/>
      <c r="D1333" s="221" t="s">
        <v>13054</v>
      </c>
      <c r="E1333" s="221" t="s">
        <v>22194</v>
      </c>
      <c r="F1333" s="221">
        <v>5245</v>
      </c>
      <c r="G1333" s="221" t="s">
        <v>15445</v>
      </c>
      <c r="H1333" s="442"/>
      <c r="I1333" s="429" t="s">
        <v>21962</v>
      </c>
      <c r="J1333" s="430">
        <v>41411</v>
      </c>
      <c r="K1333" s="221"/>
      <c r="L1333" s="415">
        <v>698929136</v>
      </c>
      <c r="M1333" s="432" t="s">
        <v>20880</v>
      </c>
      <c r="N1333" s="430">
        <f t="shared" si="3"/>
        <v>41428</v>
      </c>
      <c r="O1333" s="441">
        <v>41591</v>
      </c>
      <c r="P1333" s="433" t="s">
        <v>22195</v>
      </c>
      <c r="Q1333" s="430">
        <v>41500</v>
      </c>
      <c r="R1333" s="442"/>
    </row>
    <row r="1334" spans="1:18">
      <c r="A1334" s="220">
        <v>5244</v>
      </c>
      <c r="B1334" s="442"/>
      <c r="C1334" s="442"/>
      <c r="D1334" s="221" t="s">
        <v>13054</v>
      </c>
      <c r="E1334" s="221" t="s">
        <v>22196</v>
      </c>
      <c r="F1334" s="221">
        <v>5244</v>
      </c>
      <c r="G1334" s="221" t="s">
        <v>15455</v>
      </c>
      <c r="H1334" s="442"/>
      <c r="I1334" s="429" t="s">
        <v>21962</v>
      </c>
      <c r="J1334" s="430">
        <v>41411</v>
      </c>
      <c r="K1334" s="221"/>
      <c r="L1334" s="415">
        <v>698929144</v>
      </c>
      <c r="M1334" s="432" t="s">
        <v>20880</v>
      </c>
      <c r="N1334" s="430">
        <f t="shared" si="3"/>
        <v>41428</v>
      </c>
      <c r="O1334" s="441">
        <v>41592</v>
      </c>
      <c r="P1334" s="433" t="s">
        <v>22197</v>
      </c>
      <c r="Q1334" s="430">
        <v>41500</v>
      </c>
      <c r="R1334" s="442"/>
    </row>
    <row r="1335" spans="1:18">
      <c r="A1335" s="220">
        <v>3972</v>
      </c>
      <c r="B1335" s="442"/>
      <c r="C1335" s="442"/>
      <c r="D1335" s="221" t="s">
        <v>1594</v>
      </c>
      <c r="E1335" s="221" t="s">
        <v>22198</v>
      </c>
      <c r="F1335" s="221">
        <v>3972</v>
      </c>
      <c r="G1335" s="221" t="s">
        <v>15207</v>
      </c>
      <c r="H1335" s="442"/>
      <c r="I1335" s="429" t="s">
        <v>21962</v>
      </c>
      <c r="J1335" s="430">
        <v>41411</v>
      </c>
      <c r="K1335" s="221"/>
      <c r="L1335" s="415">
        <v>698929152</v>
      </c>
      <c r="M1335" s="432" t="s">
        <v>20880</v>
      </c>
      <c r="N1335" s="430">
        <f t="shared" si="3"/>
        <v>41428</v>
      </c>
      <c r="O1335" s="441">
        <v>41593</v>
      </c>
      <c r="P1335" s="433" t="s">
        <v>22199</v>
      </c>
      <c r="Q1335" s="430">
        <v>41500</v>
      </c>
      <c r="R1335" s="442"/>
    </row>
    <row r="1336" spans="1:18">
      <c r="A1336" s="220">
        <v>4475</v>
      </c>
      <c r="B1336" s="442"/>
      <c r="C1336" s="442"/>
      <c r="D1336" s="221" t="s">
        <v>1609</v>
      </c>
      <c r="E1336" s="221" t="s">
        <v>22200</v>
      </c>
      <c r="F1336" s="221">
        <v>4475</v>
      </c>
      <c r="G1336" s="221" t="s">
        <v>15230</v>
      </c>
      <c r="H1336" s="442"/>
      <c r="I1336" s="429" t="s">
        <v>21962</v>
      </c>
      <c r="J1336" s="430">
        <v>41411</v>
      </c>
      <c r="K1336" s="221"/>
      <c r="L1336" s="415">
        <v>698929179</v>
      </c>
      <c r="M1336" s="432" t="s">
        <v>20880</v>
      </c>
      <c r="N1336" s="430">
        <f t="shared" si="3"/>
        <v>41428</v>
      </c>
      <c r="O1336" s="441">
        <v>41594</v>
      </c>
      <c r="P1336" s="433" t="s">
        <v>22201</v>
      </c>
      <c r="Q1336" s="430">
        <v>41500</v>
      </c>
      <c r="R1336" s="442"/>
    </row>
    <row r="1337" spans="1:18">
      <c r="A1337" s="220">
        <v>5097</v>
      </c>
      <c r="B1337" s="442"/>
      <c r="C1337" s="442"/>
      <c r="D1337" s="221" t="s">
        <v>12406</v>
      </c>
      <c r="E1337" s="221" t="s">
        <v>22202</v>
      </c>
      <c r="F1337" s="221">
        <v>5097</v>
      </c>
      <c r="G1337" s="221" t="s">
        <v>15333</v>
      </c>
      <c r="H1337" s="442"/>
      <c r="I1337" s="429" t="s">
        <v>21962</v>
      </c>
      <c r="J1337" s="430">
        <v>41411</v>
      </c>
      <c r="K1337" s="221"/>
      <c r="L1337" s="415">
        <v>698929195</v>
      </c>
      <c r="M1337" s="432" t="s">
        <v>20880</v>
      </c>
      <c r="N1337" s="430">
        <f t="shared" si="3"/>
        <v>41428</v>
      </c>
      <c r="O1337" s="441">
        <v>41595</v>
      </c>
      <c r="P1337" s="433" t="s">
        <v>22203</v>
      </c>
      <c r="Q1337" s="430">
        <v>41500</v>
      </c>
      <c r="R1337" s="442"/>
    </row>
    <row r="1338" spans="1:18">
      <c r="A1338" s="220">
        <v>5093</v>
      </c>
      <c r="B1338" s="442"/>
      <c r="C1338" s="442"/>
      <c r="D1338" s="221" t="s">
        <v>12406</v>
      </c>
      <c r="E1338" s="221" t="s">
        <v>22204</v>
      </c>
      <c r="F1338" s="221">
        <v>5093</v>
      </c>
      <c r="G1338" s="221" t="s">
        <v>15407</v>
      </c>
      <c r="H1338" s="442"/>
      <c r="I1338" s="429" t="s">
        <v>21962</v>
      </c>
      <c r="J1338" s="430">
        <v>41411</v>
      </c>
      <c r="K1338" s="221"/>
      <c r="L1338" s="415">
        <v>698929209</v>
      </c>
      <c r="M1338" s="432" t="s">
        <v>20880</v>
      </c>
      <c r="N1338" s="430">
        <f t="shared" si="3"/>
        <v>41428</v>
      </c>
      <c r="O1338" s="441">
        <v>41596</v>
      </c>
      <c r="P1338" s="433" t="s">
        <v>22205</v>
      </c>
      <c r="Q1338" s="430">
        <v>41500</v>
      </c>
      <c r="R1338" s="442"/>
    </row>
    <row r="1339" spans="1:18">
      <c r="A1339" s="220">
        <v>5092</v>
      </c>
      <c r="B1339" s="442"/>
      <c r="C1339" s="442"/>
      <c r="D1339" s="221" t="s">
        <v>12406</v>
      </c>
      <c r="E1339" s="221" t="s">
        <v>22206</v>
      </c>
      <c r="F1339" s="221">
        <v>5092</v>
      </c>
      <c r="G1339" s="221" t="s">
        <v>15340</v>
      </c>
      <c r="H1339" s="442"/>
      <c r="I1339" s="429" t="s">
        <v>21962</v>
      </c>
      <c r="J1339" s="430">
        <v>41411</v>
      </c>
      <c r="K1339" s="221"/>
      <c r="L1339" s="415">
        <v>698929217</v>
      </c>
      <c r="M1339" s="432" t="s">
        <v>20880</v>
      </c>
      <c r="N1339" s="430">
        <f t="shared" si="3"/>
        <v>41428</v>
      </c>
      <c r="O1339" s="441">
        <v>41597</v>
      </c>
      <c r="P1339" s="433" t="s">
        <v>22207</v>
      </c>
      <c r="Q1339" s="430">
        <v>41500</v>
      </c>
      <c r="R1339" s="442"/>
    </row>
    <row r="1340" spans="1:18">
      <c r="A1340" s="220">
        <v>5091</v>
      </c>
      <c r="B1340" s="442"/>
      <c r="C1340" s="442"/>
      <c r="D1340" s="221" t="s">
        <v>12406</v>
      </c>
      <c r="E1340" s="221" t="s">
        <v>22208</v>
      </c>
      <c r="F1340" s="221">
        <v>5091</v>
      </c>
      <c r="G1340" s="221" t="s">
        <v>15410</v>
      </c>
      <c r="H1340" s="442"/>
      <c r="I1340" s="429" t="s">
        <v>21962</v>
      </c>
      <c r="J1340" s="430">
        <v>41411</v>
      </c>
      <c r="K1340" s="221"/>
      <c r="L1340" s="415">
        <v>698929233</v>
      </c>
      <c r="M1340" s="432" t="s">
        <v>20880</v>
      </c>
      <c r="N1340" s="430">
        <f t="shared" si="3"/>
        <v>41428</v>
      </c>
      <c r="O1340" s="441">
        <v>41598</v>
      </c>
      <c r="P1340" s="433" t="s">
        <v>22209</v>
      </c>
      <c r="Q1340" s="430">
        <v>41500</v>
      </c>
      <c r="R1340" s="442"/>
    </row>
    <row r="1341" spans="1:18">
      <c r="A1341" s="220">
        <v>5090</v>
      </c>
      <c r="B1341" s="442"/>
      <c r="C1341" s="442"/>
      <c r="D1341" s="221" t="s">
        <v>12406</v>
      </c>
      <c r="E1341" s="221" t="s">
        <v>22210</v>
      </c>
      <c r="F1341" s="221">
        <v>5090</v>
      </c>
      <c r="G1341" s="221" t="s">
        <v>15413</v>
      </c>
      <c r="H1341" s="442"/>
      <c r="I1341" s="429" t="s">
        <v>21962</v>
      </c>
      <c r="J1341" s="430">
        <v>41411</v>
      </c>
      <c r="K1341" s="221"/>
      <c r="L1341" s="415">
        <v>698929241</v>
      </c>
      <c r="M1341" s="432" t="s">
        <v>20880</v>
      </c>
      <c r="N1341" s="430">
        <f t="shared" si="3"/>
        <v>41428</v>
      </c>
      <c r="O1341" s="441">
        <v>41599</v>
      </c>
      <c r="P1341" s="433" t="s">
        <v>22211</v>
      </c>
      <c r="Q1341" s="430">
        <v>41500</v>
      </c>
      <c r="R1341" s="442"/>
    </row>
    <row r="1342" spans="1:18">
      <c r="A1342" s="220">
        <v>5268</v>
      </c>
      <c r="B1342" s="442"/>
      <c r="C1342" s="442"/>
      <c r="D1342" s="221" t="s">
        <v>168</v>
      </c>
      <c r="E1342" s="221" t="s">
        <v>22212</v>
      </c>
      <c r="F1342" s="221">
        <v>5268</v>
      </c>
      <c r="G1342" s="221" t="s">
        <v>15424</v>
      </c>
      <c r="H1342" s="442"/>
      <c r="I1342" s="429" t="s">
        <v>21962</v>
      </c>
      <c r="J1342" s="430">
        <v>41411</v>
      </c>
      <c r="K1342" s="221"/>
      <c r="L1342" s="415">
        <v>698929250</v>
      </c>
      <c r="M1342" s="432" t="s">
        <v>20880</v>
      </c>
      <c r="N1342" s="430">
        <f t="shared" si="3"/>
        <v>41428</v>
      </c>
      <c r="O1342" s="441">
        <v>41600</v>
      </c>
      <c r="P1342" s="433" t="s">
        <v>22213</v>
      </c>
      <c r="Q1342" s="430">
        <v>41500</v>
      </c>
      <c r="R1342" s="442"/>
    </row>
    <row r="1343" spans="1:18">
      <c r="A1343" s="220">
        <v>5271</v>
      </c>
      <c r="B1343" s="442"/>
      <c r="C1343" s="442"/>
      <c r="D1343" s="221" t="s">
        <v>168</v>
      </c>
      <c r="E1343" s="221" t="s">
        <v>22214</v>
      </c>
      <c r="F1343" s="221">
        <v>5271</v>
      </c>
      <c r="G1343" s="221" t="s">
        <v>15432</v>
      </c>
      <c r="H1343" s="442"/>
      <c r="I1343" s="429" t="s">
        <v>21962</v>
      </c>
      <c r="J1343" s="430">
        <v>41411</v>
      </c>
      <c r="K1343" s="221"/>
      <c r="L1343" s="415">
        <v>698929276</v>
      </c>
      <c r="M1343" s="432" t="s">
        <v>20880</v>
      </c>
      <c r="N1343" s="430">
        <f t="shared" ref="N1343:N1406" si="4">N1342</f>
        <v>41428</v>
      </c>
      <c r="O1343" s="441">
        <v>41601</v>
      </c>
      <c r="P1343" s="433" t="s">
        <v>22215</v>
      </c>
      <c r="Q1343" s="430">
        <v>41500</v>
      </c>
      <c r="R1343" s="442"/>
    </row>
    <row r="1344" spans="1:18">
      <c r="A1344" s="220">
        <v>3694</v>
      </c>
      <c r="B1344" s="442"/>
      <c r="C1344" s="442"/>
      <c r="D1344" s="221" t="s">
        <v>171</v>
      </c>
      <c r="E1344" s="221" t="s">
        <v>22216</v>
      </c>
      <c r="F1344" s="221">
        <v>3694</v>
      </c>
      <c r="G1344" s="221" t="s">
        <v>15376</v>
      </c>
      <c r="H1344" s="442"/>
      <c r="I1344" s="429" t="s">
        <v>21962</v>
      </c>
      <c r="J1344" s="430">
        <v>41411</v>
      </c>
      <c r="K1344" s="221"/>
      <c r="L1344" s="415">
        <v>698929284</v>
      </c>
      <c r="M1344" s="432" t="s">
        <v>20880</v>
      </c>
      <c r="N1344" s="430">
        <f t="shared" si="4"/>
        <v>41428</v>
      </c>
      <c r="O1344" s="441">
        <v>41602</v>
      </c>
      <c r="P1344" s="433" t="s">
        <v>22217</v>
      </c>
      <c r="Q1344" s="430">
        <v>41500</v>
      </c>
      <c r="R1344" s="442"/>
    </row>
    <row r="1345" spans="1:18">
      <c r="A1345" s="220">
        <v>3705</v>
      </c>
      <c r="B1345" s="442"/>
      <c r="C1345" s="442"/>
      <c r="D1345" s="221" t="s">
        <v>171</v>
      </c>
      <c r="E1345" s="221" t="s">
        <v>22218</v>
      </c>
      <c r="F1345" s="221">
        <v>3705</v>
      </c>
      <c r="G1345" s="221" t="s">
        <v>15311</v>
      </c>
      <c r="H1345" s="442"/>
      <c r="I1345" s="429" t="s">
        <v>21962</v>
      </c>
      <c r="J1345" s="430">
        <v>41411</v>
      </c>
      <c r="K1345" s="221"/>
      <c r="L1345" s="415">
        <v>698929292</v>
      </c>
      <c r="M1345" s="432" t="s">
        <v>20880</v>
      </c>
      <c r="N1345" s="430">
        <f t="shared" si="4"/>
        <v>41428</v>
      </c>
      <c r="O1345" s="441">
        <v>41603</v>
      </c>
      <c r="P1345" s="433" t="s">
        <v>22219</v>
      </c>
      <c r="Q1345" s="430">
        <v>41500</v>
      </c>
      <c r="R1345" s="442"/>
    </row>
    <row r="1346" spans="1:18">
      <c r="A1346" s="220">
        <v>3678</v>
      </c>
      <c r="B1346" s="442"/>
      <c r="C1346" s="442"/>
      <c r="D1346" s="221" t="s">
        <v>171</v>
      </c>
      <c r="E1346" s="221" t="s">
        <v>21778</v>
      </c>
      <c r="F1346" s="221">
        <v>3678</v>
      </c>
      <c r="G1346" s="221" t="s">
        <v>15384</v>
      </c>
      <c r="H1346" s="442"/>
      <c r="I1346" s="429" t="s">
        <v>21962</v>
      </c>
      <c r="J1346" s="430">
        <v>41411</v>
      </c>
      <c r="K1346" s="221"/>
      <c r="L1346" s="415">
        <v>698929306</v>
      </c>
      <c r="M1346" s="432" t="s">
        <v>20880</v>
      </c>
      <c r="N1346" s="430">
        <f t="shared" si="4"/>
        <v>41428</v>
      </c>
      <c r="O1346" s="441">
        <v>41604</v>
      </c>
      <c r="P1346" s="433" t="s">
        <v>22220</v>
      </c>
      <c r="Q1346" s="430">
        <v>41500</v>
      </c>
      <c r="R1346" s="442"/>
    </row>
    <row r="1347" spans="1:18">
      <c r="A1347" s="220">
        <v>5100</v>
      </c>
      <c r="B1347" s="442"/>
      <c r="C1347" s="442"/>
      <c r="D1347" s="221" t="s">
        <v>12394</v>
      </c>
      <c r="E1347" s="221" t="s">
        <v>22221</v>
      </c>
      <c r="F1347" s="221">
        <v>5100</v>
      </c>
      <c r="G1347" s="221" t="s">
        <v>14648</v>
      </c>
      <c r="H1347" s="442"/>
      <c r="I1347" s="429" t="s">
        <v>21962</v>
      </c>
      <c r="J1347" s="430">
        <v>41411</v>
      </c>
      <c r="K1347" s="221"/>
      <c r="L1347" s="415">
        <v>698929314</v>
      </c>
      <c r="M1347" s="432" t="s">
        <v>20880</v>
      </c>
      <c r="N1347" s="430">
        <f t="shared" si="4"/>
        <v>41428</v>
      </c>
      <c r="O1347" s="441">
        <v>41605</v>
      </c>
      <c r="P1347" s="433" t="s">
        <v>22222</v>
      </c>
      <c r="Q1347" s="430">
        <v>41500</v>
      </c>
      <c r="R1347" s="442"/>
    </row>
    <row r="1348" spans="1:18">
      <c r="A1348" s="220">
        <v>5120</v>
      </c>
      <c r="B1348" s="442"/>
      <c r="C1348" s="442"/>
      <c r="D1348" s="221" t="s">
        <v>12317</v>
      </c>
      <c r="E1348" s="221" t="s">
        <v>22223</v>
      </c>
      <c r="F1348" s="221">
        <v>5120</v>
      </c>
      <c r="G1348" s="221" t="s">
        <v>15404</v>
      </c>
      <c r="H1348" s="442"/>
      <c r="I1348" s="429" t="s">
        <v>21962</v>
      </c>
      <c r="J1348" s="430">
        <v>41411</v>
      </c>
      <c r="K1348" s="221"/>
      <c r="L1348" s="415">
        <v>698929322</v>
      </c>
      <c r="M1348" s="432" t="s">
        <v>20880</v>
      </c>
      <c r="N1348" s="430">
        <f t="shared" si="4"/>
        <v>41428</v>
      </c>
      <c r="O1348" s="441">
        <v>41606</v>
      </c>
      <c r="P1348" s="433" t="s">
        <v>22224</v>
      </c>
      <c r="Q1348" s="430">
        <v>41500</v>
      </c>
      <c r="R1348" s="442"/>
    </row>
    <row r="1349" spans="1:18">
      <c r="A1349" s="220">
        <v>5553</v>
      </c>
      <c r="B1349" s="442"/>
      <c r="C1349" s="442"/>
      <c r="D1349" s="221" t="s">
        <v>813</v>
      </c>
      <c r="E1349" s="221" t="s">
        <v>22225</v>
      </c>
      <c r="F1349" s="221">
        <v>5553</v>
      </c>
      <c r="G1349" s="221" t="s">
        <v>14755</v>
      </c>
      <c r="H1349" s="442"/>
      <c r="I1349" s="429" t="s">
        <v>21962</v>
      </c>
      <c r="J1349" s="430">
        <v>41411</v>
      </c>
      <c r="K1349" s="221"/>
      <c r="L1349" s="415">
        <v>698929330</v>
      </c>
      <c r="M1349" s="432" t="s">
        <v>20880</v>
      </c>
      <c r="N1349" s="430">
        <f t="shared" si="4"/>
        <v>41428</v>
      </c>
      <c r="O1349" s="441">
        <v>41607</v>
      </c>
      <c r="P1349" s="433" t="s">
        <v>22226</v>
      </c>
      <c r="Q1349" s="430">
        <v>41500</v>
      </c>
      <c r="R1349" s="442"/>
    </row>
    <row r="1350" spans="1:18">
      <c r="A1350" s="443">
        <v>4492</v>
      </c>
      <c r="B1350" s="444"/>
      <c r="C1350" s="444"/>
      <c r="D1350" s="445" t="s">
        <v>7645</v>
      </c>
      <c r="E1350" s="445" t="s">
        <v>22227</v>
      </c>
      <c r="F1350" s="445">
        <v>4492</v>
      </c>
      <c r="G1350" s="445" t="s">
        <v>15791</v>
      </c>
      <c r="H1350" s="442"/>
      <c r="I1350" s="429" t="s">
        <v>21962</v>
      </c>
      <c r="J1350" s="430">
        <v>41411</v>
      </c>
      <c r="K1350" s="221"/>
      <c r="L1350" s="415">
        <v>698929411</v>
      </c>
      <c r="M1350" s="432" t="s">
        <v>20880</v>
      </c>
      <c r="N1350" s="430">
        <f t="shared" si="4"/>
        <v>41428</v>
      </c>
      <c r="O1350" s="441">
        <v>41608</v>
      </c>
      <c r="P1350" s="433" t="s">
        <v>22228</v>
      </c>
      <c r="Q1350" s="430">
        <v>41500</v>
      </c>
      <c r="R1350" s="442"/>
    </row>
    <row r="1351" spans="1:18">
      <c r="A1351" s="443">
        <v>5608</v>
      </c>
      <c r="B1351" s="444"/>
      <c r="C1351" s="444"/>
      <c r="D1351" s="445" t="s">
        <v>5196</v>
      </c>
      <c r="E1351" s="445" t="s">
        <v>22229</v>
      </c>
      <c r="F1351" s="445">
        <v>5608</v>
      </c>
      <c r="G1351" s="445" t="s">
        <v>15805</v>
      </c>
      <c r="H1351" s="442"/>
      <c r="I1351" s="429" t="s">
        <v>21962</v>
      </c>
      <c r="J1351" s="430">
        <v>41411</v>
      </c>
      <c r="K1351" s="221"/>
      <c r="L1351" s="415">
        <v>698938640</v>
      </c>
      <c r="M1351" s="432" t="s">
        <v>20880</v>
      </c>
      <c r="N1351" s="430">
        <f t="shared" si="4"/>
        <v>41428</v>
      </c>
      <c r="O1351" s="441">
        <v>41609</v>
      </c>
      <c r="P1351" s="433" t="s">
        <v>22230</v>
      </c>
      <c r="Q1351" s="430">
        <v>41500</v>
      </c>
      <c r="R1351" s="442"/>
    </row>
    <row r="1352" spans="1:18">
      <c r="A1352" s="443">
        <v>4524</v>
      </c>
      <c r="B1352" s="444"/>
      <c r="C1352" s="444"/>
      <c r="D1352" s="445" t="s">
        <v>7789</v>
      </c>
      <c r="E1352" s="445" t="s">
        <v>22231</v>
      </c>
      <c r="F1352" s="445">
        <v>4524</v>
      </c>
      <c r="G1352" s="445" t="s">
        <v>15705</v>
      </c>
      <c r="H1352" s="442"/>
      <c r="I1352" s="429" t="s">
        <v>21962</v>
      </c>
      <c r="J1352" s="430">
        <v>41411</v>
      </c>
      <c r="K1352" s="221"/>
      <c r="L1352" s="415">
        <v>698929420</v>
      </c>
      <c r="M1352" s="432" t="s">
        <v>20880</v>
      </c>
      <c r="N1352" s="430">
        <f t="shared" si="4"/>
        <v>41428</v>
      </c>
      <c r="O1352" s="441">
        <v>41610</v>
      </c>
      <c r="P1352" s="433" t="s">
        <v>22232</v>
      </c>
      <c r="Q1352" s="430">
        <v>41500</v>
      </c>
      <c r="R1352" s="442"/>
    </row>
    <row r="1353" spans="1:18">
      <c r="A1353" s="443">
        <v>4528</v>
      </c>
      <c r="B1353" s="444"/>
      <c r="C1353" s="444"/>
      <c r="D1353" s="445" t="s">
        <v>7801</v>
      </c>
      <c r="E1353" s="445" t="s">
        <v>22233</v>
      </c>
      <c r="F1353" s="445">
        <v>4528</v>
      </c>
      <c r="G1353" s="445" t="s">
        <v>15636</v>
      </c>
      <c r="H1353" s="442"/>
      <c r="I1353" s="429" t="s">
        <v>21962</v>
      </c>
      <c r="J1353" s="430">
        <v>41411</v>
      </c>
      <c r="K1353" s="221"/>
      <c r="L1353" s="415">
        <v>698929438</v>
      </c>
      <c r="M1353" s="432" t="s">
        <v>20880</v>
      </c>
      <c r="N1353" s="430">
        <f t="shared" si="4"/>
        <v>41428</v>
      </c>
      <c r="O1353" s="441">
        <v>41611</v>
      </c>
      <c r="P1353" s="433" t="s">
        <v>22234</v>
      </c>
      <c r="Q1353" s="430">
        <v>41500</v>
      </c>
      <c r="R1353" s="442"/>
    </row>
    <row r="1354" spans="1:18">
      <c r="A1354" s="443">
        <v>4551</v>
      </c>
      <c r="B1354" s="444"/>
      <c r="C1354" s="444"/>
      <c r="D1354" s="445" t="s">
        <v>7801</v>
      </c>
      <c r="E1354" s="445" t="s">
        <v>22235</v>
      </c>
      <c r="F1354" s="445">
        <v>4551</v>
      </c>
      <c r="G1354" s="445" t="s">
        <v>15639</v>
      </c>
      <c r="H1354" s="442"/>
      <c r="I1354" s="429" t="s">
        <v>21962</v>
      </c>
      <c r="J1354" s="430">
        <v>41411</v>
      </c>
      <c r="K1354" s="221"/>
      <c r="L1354" s="415">
        <v>698929446</v>
      </c>
      <c r="M1354" s="432" t="s">
        <v>20880</v>
      </c>
      <c r="N1354" s="430">
        <f t="shared" si="4"/>
        <v>41428</v>
      </c>
      <c r="O1354" s="441">
        <v>41612</v>
      </c>
      <c r="P1354" s="433" t="s">
        <v>22236</v>
      </c>
      <c r="Q1354" s="430">
        <v>41500</v>
      </c>
      <c r="R1354" s="442"/>
    </row>
    <row r="1355" spans="1:18">
      <c r="A1355" s="443">
        <v>4552</v>
      </c>
      <c r="B1355" s="444"/>
      <c r="C1355" s="444"/>
      <c r="D1355" s="445" t="s">
        <v>7801</v>
      </c>
      <c r="E1355" s="445" t="s">
        <v>22237</v>
      </c>
      <c r="F1355" s="445">
        <v>4552</v>
      </c>
      <c r="G1355" s="445" t="s">
        <v>15641</v>
      </c>
      <c r="H1355" s="442"/>
      <c r="I1355" s="429" t="s">
        <v>21962</v>
      </c>
      <c r="J1355" s="430">
        <v>41411</v>
      </c>
      <c r="K1355" s="221"/>
      <c r="L1355" s="415">
        <v>698929454</v>
      </c>
      <c r="M1355" s="432" t="s">
        <v>20880</v>
      </c>
      <c r="N1355" s="430">
        <f t="shared" si="4"/>
        <v>41428</v>
      </c>
      <c r="O1355" s="441">
        <v>41613</v>
      </c>
      <c r="P1355" s="433" t="s">
        <v>22238</v>
      </c>
      <c r="Q1355" s="430">
        <v>41500</v>
      </c>
      <c r="R1355" s="442"/>
    </row>
    <row r="1356" spans="1:18">
      <c r="A1356" s="443">
        <v>4554</v>
      </c>
      <c r="B1356" s="444"/>
      <c r="C1356" s="444"/>
      <c r="D1356" s="445" t="s">
        <v>7801</v>
      </c>
      <c r="E1356" s="445" t="s">
        <v>22239</v>
      </c>
      <c r="F1356" s="445">
        <v>4554</v>
      </c>
      <c r="G1356" s="445" t="s">
        <v>15643</v>
      </c>
      <c r="H1356" s="442"/>
      <c r="I1356" s="429" t="s">
        <v>21962</v>
      </c>
      <c r="J1356" s="430">
        <v>41411</v>
      </c>
      <c r="K1356" s="221"/>
      <c r="L1356" s="415">
        <v>698929462</v>
      </c>
      <c r="M1356" s="432" t="s">
        <v>20880</v>
      </c>
      <c r="N1356" s="430">
        <f t="shared" si="4"/>
        <v>41428</v>
      </c>
      <c r="O1356" s="441">
        <v>41614</v>
      </c>
      <c r="P1356" s="433" t="s">
        <v>22240</v>
      </c>
      <c r="Q1356" s="430">
        <v>41500</v>
      </c>
      <c r="R1356" s="442"/>
    </row>
    <row r="1357" spans="1:18">
      <c r="A1357" s="443">
        <v>4555</v>
      </c>
      <c r="B1357" s="444"/>
      <c r="C1357" s="444"/>
      <c r="D1357" s="445" t="s">
        <v>7801</v>
      </c>
      <c r="E1357" s="445" t="s">
        <v>22241</v>
      </c>
      <c r="F1357" s="445">
        <v>4555</v>
      </c>
      <c r="G1357" s="445" t="s">
        <v>15709</v>
      </c>
      <c r="H1357" s="442"/>
      <c r="I1357" s="429" t="s">
        <v>21962</v>
      </c>
      <c r="J1357" s="430">
        <v>41411</v>
      </c>
      <c r="K1357" s="221"/>
      <c r="L1357" s="415">
        <v>698929470</v>
      </c>
      <c r="M1357" s="432" t="s">
        <v>20880</v>
      </c>
      <c r="N1357" s="430">
        <f t="shared" si="4"/>
        <v>41428</v>
      </c>
      <c r="O1357" s="441">
        <v>41615</v>
      </c>
      <c r="P1357" s="433" t="s">
        <v>22242</v>
      </c>
      <c r="Q1357" s="430">
        <v>41500</v>
      </c>
      <c r="R1357" s="442"/>
    </row>
    <row r="1358" spans="1:18">
      <c r="A1358" s="443">
        <v>4557</v>
      </c>
      <c r="B1358" s="444"/>
      <c r="C1358" s="444"/>
      <c r="D1358" s="445" t="s">
        <v>7801</v>
      </c>
      <c r="E1358" s="445" t="s">
        <v>22243</v>
      </c>
      <c r="F1358" s="445">
        <v>4557</v>
      </c>
      <c r="G1358" s="445" t="s">
        <v>15646</v>
      </c>
      <c r="H1358" s="442"/>
      <c r="I1358" s="429" t="s">
        <v>21962</v>
      </c>
      <c r="J1358" s="430">
        <v>41411</v>
      </c>
      <c r="K1358" s="221"/>
      <c r="L1358" s="415">
        <v>698929489</v>
      </c>
      <c r="M1358" s="432" t="s">
        <v>20880</v>
      </c>
      <c r="N1358" s="430">
        <f t="shared" si="4"/>
        <v>41428</v>
      </c>
      <c r="O1358" s="441">
        <v>41616</v>
      </c>
      <c r="P1358" s="433" t="s">
        <v>22244</v>
      </c>
      <c r="Q1358" s="430">
        <v>41500</v>
      </c>
      <c r="R1358" s="442"/>
    </row>
    <row r="1359" spans="1:18">
      <c r="A1359" s="443">
        <v>4559</v>
      </c>
      <c r="B1359" s="444"/>
      <c r="C1359" s="444"/>
      <c r="D1359" s="445" t="s">
        <v>7801</v>
      </c>
      <c r="E1359" s="445" t="s">
        <v>22245</v>
      </c>
      <c r="F1359" s="445">
        <v>4559</v>
      </c>
      <c r="G1359" s="445" t="s">
        <v>15649</v>
      </c>
      <c r="H1359" s="442"/>
      <c r="I1359" s="429" t="s">
        <v>21962</v>
      </c>
      <c r="J1359" s="430">
        <v>41411</v>
      </c>
      <c r="K1359" s="221"/>
      <c r="L1359" s="415">
        <v>698929497</v>
      </c>
      <c r="M1359" s="432" t="s">
        <v>20880</v>
      </c>
      <c r="N1359" s="430">
        <f t="shared" si="4"/>
        <v>41428</v>
      </c>
      <c r="O1359" s="441">
        <v>41617</v>
      </c>
      <c r="P1359" s="433" t="s">
        <v>22246</v>
      </c>
      <c r="Q1359" s="430">
        <v>41500</v>
      </c>
      <c r="R1359" s="442"/>
    </row>
    <row r="1360" spans="1:18">
      <c r="A1360" s="443">
        <v>4583</v>
      </c>
      <c r="B1360" s="444"/>
      <c r="C1360" s="444"/>
      <c r="D1360" s="445" t="s">
        <v>8123</v>
      </c>
      <c r="E1360" s="445" t="s">
        <v>22247</v>
      </c>
      <c r="F1360" s="445">
        <v>4583</v>
      </c>
      <c r="G1360" s="445" t="s">
        <v>12789</v>
      </c>
      <c r="H1360" s="442"/>
      <c r="I1360" s="429" t="s">
        <v>21962</v>
      </c>
      <c r="J1360" s="430">
        <v>41411</v>
      </c>
      <c r="K1360" s="221"/>
      <c r="L1360" s="415">
        <v>698929500</v>
      </c>
      <c r="M1360" s="432" t="s">
        <v>20880</v>
      </c>
      <c r="N1360" s="430">
        <f t="shared" si="4"/>
        <v>41428</v>
      </c>
      <c r="O1360" s="441">
        <v>41618</v>
      </c>
      <c r="P1360" s="433" t="s">
        <v>22248</v>
      </c>
      <c r="Q1360" s="430">
        <v>41500</v>
      </c>
      <c r="R1360" s="442"/>
    </row>
    <row r="1361" spans="1:18">
      <c r="A1361" s="443">
        <v>5188</v>
      </c>
      <c r="B1361" s="444"/>
      <c r="C1361" s="444"/>
      <c r="D1361" s="445" t="s">
        <v>12185</v>
      </c>
      <c r="E1361" s="445" t="s">
        <v>22249</v>
      </c>
      <c r="F1361" s="445">
        <v>5188</v>
      </c>
      <c r="G1361" s="445" t="s">
        <v>15652</v>
      </c>
      <c r="H1361" s="442"/>
      <c r="I1361" s="429" t="s">
        <v>21962</v>
      </c>
      <c r="J1361" s="430">
        <v>41411</v>
      </c>
      <c r="K1361" s="221"/>
      <c r="L1361" s="415">
        <v>698929527</v>
      </c>
      <c r="M1361" s="432" t="s">
        <v>20880</v>
      </c>
      <c r="N1361" s="430">
        <f t="shared" si="4"/>
        <v>41428</v>
      </c>
      <c r="O1361" s="441">
        <v>41619</v>
      </c>
      <c r="P1361" s="433" t="s">
        <v>22250</v>
      </c>
      <c r="Q1361" s="430">
        <v>41500</v>
      </c>
      <c r="R1361" s="442"/>
    </row>
    <row r="1362" spans="1:18">
      <c r="A1362" s="443">
        <v>5187</v>
      </c>
      <c r="B1362" s="444"/>
      <c r="C1362" s="444"/>
      <c r="D1362" s="445" t="s">
        <v>12185</v>
      </c>
      <c r="E1362" s="445" t="s">
        <v>22251</v>
      </c>
      <c r="F1362" s="445">
        <v>5187</v>
      </c>
      <c r="G1362" s="445" t="s">
        <v>15655</v>
      </c>
      <c r="H1362" s="442"/>
      <c r="I1362" s="429" t="s">
        <v>21962</v>
      </c>
      <c r="J1362" s="430">
        <v>41411</v>
      </c>
      <c r="K1362" s="221"/>
      <c r="L1362" s="415">
        <v>698929535</v>
      </c>
      <c r="M1362" s="432" t="s">
        <v>20880</v>
      </c>
      <c r="N1362" s="430">
        <f t="shared" si="4"/>
        <v>41428</v>
      </c>
      <c r="O1362" s="441">
        <v>41620</v>
      </c>
      <c r="P1362" s="433" t="s">
        <v>22252</v>
      </c>
      <c r="Q1362" s="430">
        <v>41500</v>
      </c>
      <c r="R1362" s="442"/>
    </row>
    <row r="1363" spans="1:18">
      <c r="A1363" s="443">
        <v>5186</v>
      </c>
      <c r="B1363" s="444"/>
      <c r="C1363" s="444"/>
      <c r="D1363" s="445" t="s">
        <v>12185</v>
      </c>
      <c r="E1363" s="445" t="s">
        <v>22253</v>
      </c>
      <c r="F1363" s="445">
        <v>5186</v>
      </c>
      <c r="G1363" s="445" t="s">
        <v>15716</v>
      </c>
      <c r="H1363" s="442"/>
      <c r="I1363" s="429" t="s">
        <v>21962</v>
      </c>
      <c r="J1363" s="430">
        <v>41411</v>
      </c>
      <c r="K1363" s="221"/>
      <c r="L1363" s="415">
        <v>698929543</v>
      </c>
      <c r="M1363" s="432" t="s">
        <v>20880</v>
      </c>
      <c r="N1363" s="430">
        <f t="shared" si="4"/>
        <v>41428</v>
      </c>
      <c r="O1363" s="441">
        <v>41621</v>
      </c>
      <c r="P1363" s="433" t="s">
        <v>22254</v>
      </c>
      <c r="Q1363" s="430">
        <v>41500</v>
      </c>
      <c r="R1363" s="442"/>
    </row>
    <row r="1364" spans="1:18">
      <c r="A1364" s="443">
        <v>5185</v>
      </c>
      <c r="B1364" s="444"/>
      <c r="C1364" s="444"/>
      <c r="D1364" s="445" t="s">
        <v>12185</v>
      </c>
      <c r="E1364" s="445" t="s">
        <v>22255</v>
      </c>
      <c r="F1364" s="445">
        <v>5185</v>
      </c>
      <c r="G1364" s="445" t="s">
        <v>15658</v>
      </c>
      <c r="H1364" s="442"/>
      <c r="I1364" s="429" t="s">
        <v>21962</v>
      </c>
      <c r="J1364" s="430">
        <v>41411</v>
      </c>
      <c r="K1364" s="221"/>
      <c r="L1364" s="415">
        <v>698929551</v>
      </c>
      <c r="M1364" s="432" t="s">
        <v>20880</v>
      </c>
      <c r="N1364" s="430">
        <f t="shared" si="4"/>
        <v>41428</v>
      </c>
      <c r="O1364" s="441">
        <v>41622</v>
      </c>
      <c r="P1364" s="433" t="s">
        <v>22256</v>
      </c>
      <c r="Q1364" s="430">
        <v>41500</v>
      </c>
      <c r="R1364" s="442"/>
    </row>
    <row r="1365" spans="1:18">
      <c r="A1365" s="443">
        <v>5184</v>
      </c>
      <c r="B1365" s="444"/>
      <c r="C1365" s="444"/>
      <c r="D1365" s="445" t="s">
        <v>12185</v>
      </c>
      <c r="E1365" s="445" t="s">
        <v>22257</v>
      </c>
      <c r="F1365" s="445">
        <v>5184</v>
      </c>
      <c r="G1365" s="445" t="s">
        <v>15810</v>
      </c>
      <c r="H1365" s="442"/>
      <c r="I1365" s="429" t="s">
        <v>21962</v>
      </c>
      <c r="J1365" s="430">
        <v>41411</v>
      </c>
      <c r="K1365" s="221"/>
      <c r="L1365" s="415">
        <v>698929560</v>
      </c>
      <c r="M1365" s="432" t="s">
        <v>20880</v>
      </c>
      <c r="N1365" s="430">
        <f t="shared" si="4"/>
        <v>41428</v>
      </c>
      <c r="O1365" s="441">
        <v>41623</v>
      </c>
      <c r="P1365" s="433" t="s">
        <v>22258</v>
      </c>
      <c r="Q1365" s="430">
        <v>41500</v>
      </c>
      <c r="R1365" s="442"/>
    </row>
    <row r="1366" spans="1:18">
      <c r="A1366" s="443">
        <v>5183</v>
      </c>
      <c r="B1366" s="444"/>
      <c r="C1366" s="444"/>
      <c r="D1366" s="445" t="s">
        <v>12185</v>
      </c>
      <c r="E1366" s="445" t="s">
        <v>22259</v>
      </c>
      <c r="F1366" s="445">
        <v>5183</v>
      </c>
      <c r="G1366" s="445" t="s">
        <v>15719</v>
      </c>
      <c r="H1366" s="442"/>
      <c r="I1366" s="429" t="s">
        <v>21962</v>
      </c>
      <c r="J1366" s="430">
        <v>41411</v>
      </c>
      <c r="K1366" s="221"/>
      <c r="L1366" s="415">
        <v>698929578</v>
      </c>
      <c r="M1366" s="432" t="s">
        <v>20880</v>
      </c>
      <c r="N1366" s="430">
        <f t="shared" si="4"/>
        <v>41428</v>
      </c>
      <c r="O1366" s="441">
        <v>41624</v>
      </c>
      <c r="P1366" s="433" t="s">
        <v>22260</v>
      </c>
      <c r="Q1366" s="430">
        <v>41500</v>
      </c>
      <c r="R1366" s="442"/>
    </row>
    <row r="1367" spans="1:18">
      <c r="A1367" s="443">
        <v>5182</v>
      </c>
      <c r="B1367" s="444"/>
      <c r="C1367" s="444"/>
      <c r="D1367" s="445" t="s">
        <v>12185</v>
      </c>
      <c r="E1367" s="445" t="s">
        <v>22261</v>
      </c>
      <c r="F1367" s="445">
        <v>5182</v>
      </c>
      <c r="G1367" s="445" t="s">
        <v>15661</v>
      </c>
      <c r="H1367" s="442"/>
      <c r="I1367" s="429" t="s">
        <v>21962</v>
      </c>
      <c r="J1367" s="430">
        <v>41411</v>
      </c>
      <c r="K1367" s="221"/>
      <c r="L1367" s="415">
        <v>698971787</v>
      </c>
      <c r="M1367" s="432" t="s">
        <v>20880</v>
      </c>
      <c r="N1367" s="430">
        <f t="shared" si="4"/>
        <v>41428</v>
      </c>
      <c r="O1367" s="441">
        <v>41625</v>
      </c>
      <c r="P1367" s="433" t="s">
        <v>22262</v>
      </c>
      <c r="Q1367" s="430">
        <v>41500</v>
      </c>
      <c r="R1367" s="442"/>
    </row>
    <row r="1368" spans="1:18">
      <c r="A1368" s="443">
        <v>5181</v>
      </c>
      <c r="B1368" s="444"/>
      <c r="C1368" s="444"/>
      <c r="D1368" s="445" t="s">
        <v>12185</v>
      </c>
      <c r="E1368" s="445" t="s">
        <v>22263</v>
      </c>
      <c r="F1368" s="445">
        <v>5181</v>
      </c>
      <c r="G1368" s="445" t="s">
        <v>15664</v>
      </c>
      <c r="H1368" s="442"/>
      <c r="I1368" s="429" t="s">
        <v>21962</v>
      </c>
      <c r="J1368" s="430">
        <v>41411</v>
      </c>
      <c r="K1368" s="221"/>
      <c r="L1368" s="415">
        <v>698931246</v>
      </c>
      <c r="M1368" s="432" t="s">
        <v>20880</v>
      </c>
      <c r="N1368" s="430">
        <f t="shared" si="4"/>
        <v>41428</v>
      </c>
      <c r="O1368" s="441">
        <v>41626</v>
      </c>
      <c r="P1368" s="433" t="s">
        <v>22264</v>
      </c>
      <c r="Q1368" s="430">
        <v>41500</v>
      </c>
      <c r="R1368" s="442"/>
    </row>
    <row r="1369" spans="1:18">
      <c r="A1369" s="443">
        <v>5180</v>
      </c>
      <c r="B1369" s="444"/>
      <c r="C1369" s="444"/>
      <c r="D1369" s="445" t="s">
        <v>12185</v>
      </c>
      <c r="E1369" s="445" t="s">
        <v>22265</v>
      </c>
      <c r="F1369" s="445">
        <v>5180</v>
      </c>
      <c r="G1369" s="445" t="s">
        <v>15593</v>
      </c>
      <c r="H1369" s="442"/>
      <c r="I1369" s="429" t="s">
        <v>21962</v>
      </c>
      <c r="J1369" s="430">
        <v>41411</v>
      </c>
      <c r="K1369" s="221"/>
      <c r="L1369" s="415">
        <v>698931254</v>
      </c>
      <c r="M1369" s="432" t="s">
        <v>20880</v>
      </c>
      <c r="N1369" s="430">
        <f t="shared" si="4"/>
        <v>41428</v>
      </c>
      <c r="O1369" s="441">
        <v>41627</v>
      </c>
      <c r="P1369" s="433" t="s">
        <v>22266</v>
      </c>
      <c r="Q1369" s="430">
        <v>41500</v>
      </c>
      <c r="R1369" s="442"/>
    </row>
    <row r="1370" spans="1:18">
      <c r="A1370" s="443">
        <v>5179</v>
      </c>
      <c r="B1370" s="444"/>
      <c r="C1370" s="444"/>
      <c r="D1370" s="445" t="s">
        <v>12185</v>
      </c>
      <c r="E1370" s="445" t="s">
        <v>22267</v>
      </c>
      <c r="F1370" s="445">
        <v>5179</v>
      </c>
      <c r="G1370" s="445" t="s">
        <v>15721</v>
      </c>
      <c r="H1370" s="442"/>
      <c r="I1370" s="429" t="s">
        <v>21962</v>
      </c>
      <c r="J1370" s="430">
        <v>41411</v>
      </c>
      <c r="K1370" s="221"/>
      <c r="L1370" s="415">
        <v>698931262</v>
      </c>
      <c r="M1370" s="432" t="s">
        <v>20880</v>
      </c>
      <c r="N1370" s="430">
        <f t="shared" si="4"/>
        <v>41428</v>
      </c>
      <c r="O1370" s="441">
        <v>41628</v>
      </c>
      <c r="P1370" s="433" t="s">
        <v>22268</v>
      </c>
      <c r="Q1370" s="430">
        <v>41500</v>
      </c>
      <c r="R1370" s="442"/>
    </row>
    <row r="1371" spans="1:18">
      <c r="A1371" s="443">
        <v>5178</v>
      </c>
      <c r="B1371" s="444"/>
      <c r="C1371" s="444"/>
      <c r="D1371" s="445" t="s">
        <v>12185</v>
      </c>
      <c r="E1371" s="445" t="s">
        <v>22269</v>
      </c>
      <c r="F1371" s="445">
        <v>5178</v>
      </c>
      <c r="G1371" s="445" t="s">
        <v>15595</v>
      </c>
      <c r="H1371" s="442"/>
      <c r="I1371" s="429" t="s">
        <v>21962</v>
      </c>
      <c r="J1371" s="430">
        <v>41411</v>
      </c>
      <c r="K1371" s="221"/>
      <c r="L1371" s="415">
        <v>698931270</v>
      </c>
      <c r="M1371" s="432" t="s">
        <v>20880</v>
      </c>
      <c r="N1371" s="430">
        <f t="shared" si="4"/>
        <v>41428</v>
      </c>
      <c r="O1371" s="441">
        <v>41629</v>
      </c>
      <c r="P1371" s="433" t="s">
        <v>22270</v>
      </c>
      <c r="Q1371" s="430">
        <v>41500</v>
      </c>
      <c r="R1371" s="442"/>
    </row>
    <row r="1372" spans="1:18">
      <c r="A1372" s="443">
        <v>5200</v>
      </c>
      <c r="B1372" s="444"/>
      <c r="C1372" s="444"/>
      <c r="D1372" s="445" t="s">
        <v>12185</v>
      </c>
      <c r="E1372" s="445" t="s">
        <v>22271</v>
      </c>
      <c r="F1372" s="445">
        <v>5200</v>
      </c>
      <c r="G1372" s="445" t="s">
        <v>15610</v>
      </c>
      <c r="H1372" s="442"/>
      <c r="I1372" s="429" t="s">
        <v>21962</v>
      </c>
      <c r="J1372" s="430">
        <v>41411</v>
      </c>
      <c r="K1372" s="221"/>
      <c r="L1372" s="415">
        <v>698931289</v>
      </c>
      <c r="M1372" s="432" t="s">
        <v>20880</v>
      </c>
      <c r="N1372" s="430">
        <f t="shared" si="4"/>
        <v>41428</v>
      </c>
      <c r="O1372" s="441">
        <v>41630</v>
      </c>
      <c r="P1372" s="433" t="s">
        <v>22272</v>
      </c>
      <c r="Q1372" s="430">
        <v>41500</v>
      </c>
      <c r="R1372" s="442"/>
    </row>
    <row r="1373" spans="1:18">
      <c r="A1373" s="443">
        <v>5199</v>
      </c>
      <c r="B1373" s="444"/>
      <c r="C1373" s="444"/>
      <c r="D1373" s="445" t="s">
        <v>12185</v>
      </c>
      <c r="E1373" s="445" t="s">
        <v>22273</v>
      </c>
      <c r="F1373" s="445">
        <v>5199</v>
      </c>
      <c r="G1373" s="445" t="s">
        <v>15669</v>
      </c>
      <c r="H1373" s="442"/>
      <c r="I1373" s="429" t="s">
        <v>21962</v>
      </c>
      <c r="J1373" s="430">
        <v>41411</v>
      </c>
      <c r="K1373" s="221"/>
      <c r="L1373" s="415">
        <v>698931297</v>
      </c>
      <c r="M1373" s="432" t="s">
        <v>20880</v>
      </c>
      <c r="N1373" s="430">
        <f t="shared" si="4"/>
        <v>41428</v>
      </c>
      <c r="O1373" s="441">
        <v>41631</v>
      </c>
      <c r="P1373" s="433" t="s">
        <v>22274</v>
      </c>
      <c r="Q1373" s="430">
        <v>41500</v>
      </c>
      <c r="R1373" s="442"/>
    </row>
    <row r="1374" spans="1:18">
      <c r="A1374" s="443">
        <v>5198</v>
      </c>
      <c r="B1374" s="444"/>
      <c r="C1374" s="444"/>
      <c r="D1374" s="445" t="s">
        <v>12185</v>
      </c>
      <c r="E1374" s="445" t="s">
        <v>22275</v>
      </c>
      <c r="F1374" s="445">
        <v>5198</v>
      </c>
      <c r="G1374" s="445" t="s">
        <v>15672</v>
      </c>
      <c r="H1374" s="442"/>
      <c r="I1374" s="429" t="s">
        <v>21962</v>
      </c>
      <c r="J1374" s="430">
        <v>41411</v>
      </c>
      <c r="K1374" s="221"/>
      <c r="L1374" s="415">
        <v>698931300</v>
      </c>
      <c r="M1374" s="432" t="s">
        <v>20880</v>
      </c>
      <c r="N1374" s="430">
        <f t="shared" si="4"/>
        <v>41428</v>
      </c>
      <c r="O1374" s="441">
        <v>41632</v>
      </c>
      <c r="P1374" s="433" t="s">
        <v>22276</v>
      </c>
      <c r="Q1374" s="430">
        <v>41500</v>
      </c>
      <c r="R1374" s="442"/>
    </row>
    <row r="1375" spans="1:18">
      <c r="A1375" s="443">
        <v>5196</v>
      </c>
      <c r="B1375" s="444"/>
      <c r="C1375" s="444"/>
      <c r="D1375" s="445" t="s">
        <v>12185</v>
      </c>
      <c r="E1375" s="445" t="s">
        <v>22277</v>
      </c>
      <c r="F1375" s="445">
        <v>5196</v>
      </c>
      <c r="G1375" s="445" t="s">
        <v>15675</v>
      </c>
      <c r="H1375" s="442"/>
      <c r="I1375" s="429" t="s">
        <v>21962</v>
      </c>
      <c r="J1375" s="430">
        <v>41411</v>
      </c>
      <c r="K1375" s="221"/>
      <c r="L1375" s="415">
        <v>698931319</v>
      </c>
      <c r="M1375" s="432" t="s">
        <v>20880</v>
      </c>
      <c r="N1375" s="430">
        <f t="shared" si="4"/>
        <v>41428</v>
      </c>
      <c r="O1375" s="441">
        <v>41633</v>
      </c>
      <c r="P1375" s="433" t="s">
        <v>22278</v>
      </c>
      <c r="Q1375" s="430">
        <v>41500</v>
      </c>
      <c r="R1375" s="442"/>
    </row>
    <row r="1376" spans="1:18">
      <c r="A1376" s="443">
        <v>5197</v>
      </c>
      <c r="B1376" s="444"/>
      <c r="C1376" s="444"/>
      <c r="D1376" s="445" t="s">
        <v>12185</v>
      </c>
      <c r="E1376" s="445" t="s">
        <v>22279</v>
      </c>
      <c r="F1376" s="445">
        <v>5197</v>
      </c>
      <c r="G1376" s="445" t="s">
        <v>15678</v>
      </c>
      <c r="H1376" s="442"/>
      <c r="I1376" s="429" t="s">
        <v>21962</v>
      </c>
      <c r="J1376" s="430">
        <v>41411</v>
      </c>
      <c r="K1376" s="221"/>
      <c r="L1376" s="415">
        <v>698931327</v>
      </c>
      <c r="M1376" s="432" t="s">
        <v>20880</v>
      </c>
      <c r="N1376" s="430">
        <f t="shared" si="4"/>
        <v>41428</v>
      </c>
      <c r="O1376" s="441">
        <v>41634</v>
      </c>
      <c r="P1376" s="433" t="s">
        <v>22280</v>
      </c>
      <c r="Q1376" s="430">
        <v>41500</v>
      </c>
      <c r="R1376" s="442"/>
    </row>
    <row r="1377" spans="1:18">
      <c r="A1377" s="443">
        <v>5195</v>
      </c>
      <c r="B1377" s="444"/>
      <c r="C1377" s="444"/>
      <c r="D1377" s="445" t="s">
        <v>12185</v>
      </c>
      <c r="E1377" s="445" t="s">
        <v>22281</v>
      </c>
      <c r="F1377" s="445">
        <v>5195</v>
      </c>
      <c r="G1377" s="445" t="s">
        <v>15613</v>
      </c>
      <c r="H1377" s="442"/>
      <c r="I1377" s="429" t="s">
        <v>21962</v>
      </c>
      <c r="J1377" s="430">
        <v>41411</v>
      </c>
      <c r="K1377" s="221"/>
      <c r="L1377" s="415">
        <v>698931335</v>
      </c>
      <c r="M1377" s="432" t="s">
        <v>20880</v>
      </c>
      <c r="N1377" s="430">
        <f t="shared" si="4"/>
        <v>41428</v>
      </c>
      <c r="O1377" s="441">
        <v>41635</v>
      </c>
      <c r="P1377" s="433" t="s">
        <v>22282</v>
      </c>
      <c r="Q1377" s="430">
        <v>41500</v>
      </c>
      <c r="R1377" s="442"/>
    </row>
    <row r="1378" spans="1:18">
      <c r="A1378" s="443">
        <v>5194</v>
      </c>
      <c r="B1378" s="444"/>
      <c r="C1378" s="444"/>
      <c r="D1378" s="445" t="s">
        <v>12185</v>
      </c>
      <c r="E1378" s="445" t="s">
        <v>22283</v>
      </c>
      <c r="F1378" s="445">
        <v>5194</v>
      </c>
      <c r="G1378" s="445" t="s">
        <v>15681</v>
      </c>
      <c r="H1378" s="442"/>
      <c r="I1378" s="429" t="s">
        <v>21962</v>
      </c>
      <c r="J1378" s="430">
        <v>41411</v>
      </c>
      <c r="K1378" s="221"/>
      <c r="L1378" s="415">
        <v>698931343</v>
      </c>
      <c r="M1378" s="432" t="s">
        <v>20880</v>
      </c>
      <c r="N1378" s="430">
        <f t="shared" si="4"/>
        <v>41428</v>
      </c>
      <c r="O1378" s="441">
        <v>41636</v>
      </c>
      <c r="P1378" s="433" t="s">
        <v>22284</v>
      </c>
      <c r="Q1378" s="430">
        <v>41500</v>
      </c>
      <c r="R1378" s="442"/>
    </row>
    <row r="1379" spans="1:18">
      <c r="A1379" s="443">
        <v>5193</v>
      </c>
      <c r="B1379" s="444"/>
      <c r="C1379" s="444"/>
      <c r="D1379" s="445" t="s">
        <v>12185</v>
      </c>
      <c r="E1379" s="445" t="s">
        <v>22285</v>
      </c>
      <c r="F1379" s="445">
        <v>5193</v>
      </c>
      <c r="G1379" s="445" t="s">
        <v>15684</v>
      </c>
      <c r="H1379" s="442"/>
      <c r="I1379" s="429" t="s">
        <v>21962</v>
      </c>
      <c r="J1379" s="430">
        <v>41411</v>
      </c>
      <c r="K1379" s="221"/>
      <c r="L1379" s="415">
        <v>698931360</v>
      </c>
      <c r="M1379" s="432" t="s">
        <v>20880</v>
      </c>
      <c r="N1379" s="430">
        <f t="shared" si="4"/>
        <v>41428</v>
      </c>
      <c r="O1379" s="441">
        <v>41637</v>
      </c>
      <c r="P1379" s="433" t="s">
        <v>22286</v>
      </c>
      <c r="Q1379" s="430">
        <v>41500</v>
      </c>
      <c r="R1379" s="442"/>
    </row>
    <row r="1380" spans="1:18">
      <c r="A1380" s="443">
        <v>5192</v>
      </c>
      <c r="B1380" s="444"/>
      <c r="C1380" s="444"/>
      <c r="D1380" s="445" t="s">
        <v>12185</v>
      </c>
      <c r="E1380" s="445" t="s">
        <v>22287</v>
      </c>
      <c r="F1380" s="445">
        <v>5192</v>
      </c>
      <c r="G1380" s="445" t="s">
        <v>15616</v>
      </c>
      <c r="H1380" s="442"/>
      <c r="I1380" s="429" t="s">
        <v>21962</v>
      </c>
      <c r="J1380" s="430">
        <v>41411</v>
      </c>
      <c r="K1380" s="221"/>
      <c r="L1380" s="415">
        <v>698931386</v>
      </c>
      <c r="M1380" s="432" t="s">
        <v>20880</v>
      </c>
      <c r="N1380" s="430">
        <f t="shared" si="4"/>
        <v>41428</v>
      </c>
      <c r="O1380" s="441">
        <v>41638</v>
      </c>
      <c r="P1380" s="433" t="s">
        <v>22288</v>
      </c>
      <c r="Q1380" s="430">
        <v>41500</v>
      </c>
      <c r="R1380" s="442"/>
    </row>
    <row r="1381" spans="1:18">
      <c r="A1381" s="443">
        <v>5191</v>
      </c>
      <c r="B1381" s="444"/>
      <c r="C1381" s="444"/>
      <c r="D1381" s="445" t="s">
        <v>12185</v>
      </c>
      <c r="E1381" s="445" t="s">
        <v>22289</v>
      </c>
      <c r="F1381" s="445">
        <v>5191</v>
      </c>
      <c r="G1381" s="445" t="s">
        <v>15619</v>
      </c>
      <c r="H1381" s="442"/>
      <c r="I1381" s="429" t="s">
        <v>21962</v>
      </c>
      <c r="J1381" s="430">
        <v>41411</v>
      </c>
      <c r="K1381" s="221"/>
      <c r="L1381" s="415">
        <v>698931394</v>
      </c>
      <c r="M1381" s="432" t="s">
        <v>20880</v>
      </c>
      <c r="N1381" s="430">
        <f t="shared" si="4"/>
        <v>41428</v>
      </c>
      <c r="O1381" s="441">
        <v>41639</v>
      </c>
      <c r="P1381" s="433" t="s">
        <v>22290</v>
      </c>
      <c r="Q1381" s="430">
        <v>41500</v>
      </c>
      <c r="R1381" s="442"/>
    </row>
    <row r="1382" spans="1:18">
      <c r="A1382" s="443">
        <v>5189</v>
      </c>
      <c r="B1382" s="444"/>
      <c r="C1382" s="444"/>
      <c r="D1382" s="445" t="s">
        <v>12185</v>
      </c>
      <c r="E1382" s="445" t="s">
        <v>22291</v>
      </c>
      <c r="F1382" s="445">
        <v>5189</v>
      </c>
      <c r="G1382" s="445" t="s">
        <v>15839</v>
      </c>
      <c r="H1382" s="442"/>
      <c r="I1382" s="429" t="s">
        <v>21962</v>
      </c>
      <c r="J1382" s="430">
        <v>41411</v>
      </c>
      <c r="K1382" s="221"/>
      <c r="L1382" s="415">
        <v>698931408</v>
      </c>
      <c r="M1382" s="432" t="s">
        <v>20880</v>
      </c>
      <c r="N1382" s="430">
        <f t="shared" si="4"/>
        <v>41428</v>
      </c>
      <c r="O1382" s="441">
        <v>41640</v>
      </c>
      <c r="P1382" s="433" t="s">
        <v>22292</v>
      </c>
      <c r="Q1382" s="430">
        <v>41500</v>
      </c>
      <c r="R1382" s="442"/>
    </row>
    <row r="1383" spans="1:18">
      <c r="A1383" s="443">
        <v>5190</v>
      </c>
      <c r="B1383" s="444"/>
      <c r="C1383" s="444"/>
      <c r="D1383" s="445" t="s">
        <v>12185</v>
      </c>
      <c r="E1383" s="445" t="s">
        <v>22293</v>
      </c>
      <c r="F1383" s="445">
        <v>5190</v>
      </c>
      <c r="G1383" s="445" t="s">
        <v>15761</v>
      </c>
      <c r="H1383" s="442"/>
      <c r="I1383" s="429" t="s">
        <v>21962</v>
      </c>
      <c r="J1383" s="430">
        <v>41411</v>
      </c>
      <c r="K1383" s="221"/>
      <c r="L1383" s="415">
        <v>698931416</v>
      </c>
      <c r="M1383" s="432" t="s">
        <v>20880</v>
      </c>
      <c r="N1383" s="430">
        <f t="shared" si="4"/>
        <v>41428</v>
      </c>
      <c r="O1383" s="441">
        <v>41641</v>
      </c>
      <c r="P1383" s="433" t="s">
        <v>22294</v>
      </c>
      <c r="Q1383" s="430">
        <v>41500</v>
      </c>
      <c r="R1383" s="442"/>
    </row>
    <row r="1384" spans="1:18">
      <c r="A1384" s="443">
        <v>4278</v>
      </c>
      <c r="B1384" s="444"/>
      <c r="C1384" s="444"/>
      <c r="D1384" s="445" t="s">
        <v>2446</v>
      </c>
      <c r="E1384" s="445" t="s">
        <v>22295</v>
      </c>
      <c r="F1384" s="445">
        <v>4278</v>
      </c>
      <c r="G1384" s="445" t="s">
        <v>15789</v>
      </c>
      <c r="H1384" s="442"/>
      <c r="I1384" s="429" t="s">
        <v>21962</v>
      </c>
      <c r="J1384" s="430">
        <v>41411</v>
      </c>
      <c r="K1384" s="221"/>
      <c r="L1384" s="415">
        <v>698971140</v>
      </c>
      <c r="M1384" s="432" t="s">
        <v>20880</v>
      </c>
      <c r="N1384" s="430">
        <f t="shared" si="4"/>
        <v>41428</v>
      </c>
      <c r="O1384" s="441">
        <v>41642</v>
      </c>
      <c r="P1384" s="433" t="s">
        <v>22296</v>
      </c>
      <c r="Q1384" s="430">
        <v>41500</v>
      </c>
      <c r="R1384" s="442"/>
    </row>
    <row r="1385" spans="1:18">
      <c r="A1385" s="443">
        <v>5773</v>
      </c>
      <c r="B1385" s="444"/>
      <c r="C1385" s="444"/>
      <c r="D1385" s="445" t="s">
        <v>1794</v>
      </c>
      <c r="E1385" s="445" t="s">
        <v>22297</v>
      </c>
      <c r="F1385" s="445">
        <v>5773</v>
      </c>
      <c r="G1385" s="445" t="s">
        <v>15598</v>
      </c>
      <c r="H1385" s="442"/>
      <c r="I1385" s="429" t="s">
        <v>21962</v>
      </c>
      <c r="J1385" s="430">
        <v>41411</v>
      </c>
      <c r="K1385" s="221"/>
      <c r="L1385" s="415">
        <v>698931432</v>
      </c>
      <c r="M1385" s="432" t="s">
        <v>20880</v>
      </c>
      <c r="N1385" s="430">
        <f t="shared" si="4"/>
        <v>41428</v>
      </c>
      <c r="O1385" s="441">
        <v>41643</v>
      </c>
      <c r="P1385" s="433" t="s">
        <v>22298</v>
      </c>
      <c r="Q1385" s="430">
        <v>41500</v>
      </c>
      <c r="R1385" s="442"/>
    </row>
    <row r="1386" spans="1:18">
      <c r="A1386" s="443">
        <v>3667</v>
      </c>
      <c r="B1386" s="444"/>
      <c r="C1386" s="444"/>
      <c r="D1386" s="445" t="s">
        <v>2533</v>
      </c>
      <c r="E1386" s="445" t="s">
        <v>22299</v>
      </c>
      <c r="F1386" s="445">
        <v>3667</v>
      </c>
      <c r="G1386" s="445" t="s">
        <v>15373</v>
      </c>
      <c r="H1386" s="442"/>
      <c r="I1386" s="429" t="s">
        <v>21962</v>
      </c>
      <c r="J1386" s="430">
        <v>41411</v>
      </c>
      <c r="K1386" s="221"/>
      <c r="L1386" s="415">
        <v>698931440</v>
      </c>
      <c r="M1386" s="432" t="s">
        <v>20880</v>
      </c>
      <c r="N1386" s="430">
        <f t="shared" si="4"/>
        <v>41428</v>
      </c>
      <c r="O1386" s="441">
        <v>41644</v>
      </c>
      <c r="P1386" s="433" t="s">
        <v>22300</v>
      </c>
      <c r="Q1386" s="430">
        <v>41500</v>
      </c>
      <c r="R1386" s="442"/>
    </row>
    <row r="1387" spans="1:18">
      <c r="A1387" s="443">
        <v>4601</v>
      </c>
      <c r="B1387" s="444"/>
      <c r="C1387" s="444"/>
      <c r="D1387" s="445" t="s">
        <v>8318</v>
      </c>
      <c r="E1387" s="445" t="s">
        <v>22301</v>
      </c>
      <c r="F1387" s="445">
        <v>4601</v>
      </c>
      <c r="G1387" s="445" t="s">
        <v>15794</v>
      </c>
      <c r="H1387" s="442"/>
      <c r="I1387" s="429" t="s">
        <v>21962</v>
      </c>
      <c r="J1387" s="430">
        <v>41411</v>
      </c>
      <c r="K1387" s="221"/>
      <c r="L1387" s="415">
        <v>698931459</v>
      </c>
      <c r="M1387" s="432" t="s">
        <v>20880</v>
      </c>
      <c r="N1387" s="430">
        <f t="shared" si="4"/>
        <v>41428</v>
      </c>
      <c r="O1387" s="441">
        <v>41645</v>
      </c>
      <c r="P1387" s="433" t="s">
        <v>22302</v>
      </c>
      <c r="Q1387" s="430">
        <v>41500</v>
      </c>
      <c r="R1387" s="442"/>
    </row>
    <row r="1388" spans="1:18">
      <c r="A1388" s="443">
        <v>5205</v>
      </c>
      <c r="B1388" s="444"/>
      <c r="C1388" s="444"/>
      <c r="D1388" s="445" t="s">
        <v>8318</v>
      </c>
      <c r="E1388" s="445" t="s">
        <v>22303</v>
      </c>
      <c r="F1388" s="445">
        <v>5205</v>
      </c>
      <c r="G1388" s="445" t="s">
        <v>15832</v>
      </c>
      <c r="H1388" s="442"/>
      <c r="I1388" s="429" t="s">
        <v>21962</v>
      </c>
      <c r="J1388" s="430">
        <v>41411</v>
      </c>
      <c r="K1388" s="221"/>
      <c r="L1388" s="415">
        <v>698931467</v>
      </c>
      <c r="M1388" s="432" t="s">
        <v>20880</v>
      </c>
      <c r="N1388" s="430">
        <f t="shared" si="4"/>
        <v>41428</v>
      </c>
      <c r="O1388" s="441">
        <v>41646</v>
      </c>
      <c r="P1388" s="433" t="s">
        <v>22304</v>
      </c>
      <c r="Q1388" s="430">
        <v>41500</v>
      </c>
      <c r="R1388" s="442"/>
    </row>
    <row r="1389" spans="1:18">
      <c r="A1389" s="443">
        <v>5206</v>
      </c>
      <c r="B1389" s="444"/>
      <c r="C1389" s="444"/>
      <c r="D1389" s="445" t="s">
        <v>8318</v>
      </c>
      <c r="E1389" s="445" t="s">
        <v>22305</v>
      </c>
      <c r="F1389" s="445">
        <v>5206</v>
      </c>
      <c r="G1389" s="445" t="s">
        <v>15836</v>
      </c>
      <c r="H1389" s="442"/>
      <c r="I1389" s="429" t="s">
        <v>21962</v>
      </c>
      <c r="J1389" s="430">
        <v>41411</v>
      </c>
      <c r="K1389" s="221"/>
      <c r="L1389" s="415">
        <v>698931475</v>
      </c>
      <c r="M1389" s="432" t="s">
        <v>20880</v>
      </c>
      <c r="N1389" s="430">
        <f t="shared" si="4"/>
        <v>41428</v>
      </c>
      <c r="O1389" s="441">
        <v>41647</v>
      </c>
      <c r="P1389" s="433" t="s">
        <v>22306</v>
      </c>
      <c r="Q1389" s="430">
        <v>41500</v>
      </c>
      <c r="R1389" s="442"/>
    </row>
    <row r="1390" spans="1:18">
      <c r="A1390" s="443">
        <v>4214</v>
      </c>
      <c r="B1390" s="444"/>
      <c r="C1390" s="444"/>
      <c r="D1390" s="445" t="s">
        <v>4752</v>
      </c>
      <c r="E1390" s="445" t="s">
        <v>22307</v>
      </c>
      <c r="F1390" s="445">
        <v>4214</v>
      </c>
      <c r="G1390" s="445" t="s">
        <v>20799</v>
      </c>
      <c r="H1390" s="442"/>
      <c r="I1390" s="429" t="s">
        <v>21962</v>
      </c>
      <c r="J1390" s="430">
        <v>41411</v>
      </c>
      <c r="K1390" s="221"/>
      <c r="L1390" s="415">
        <v>698971167</v>
      </c>
      <c r="M1390" s="432" t="s">
        <v>20880</v>
      </c>
      <c r="N1390" s="430">
        <f t="shared" si="4"/>
        <v>41428</v>
      </c>
      <c r="O1390" s="441">
        <v>41648</v>
      </c>
      <c r="P1390" s="433" t="s">
        <v>22308</v>
      </c>
      <c r="Q1390" s="430">
        <v>41500</v>
      </c>
      <c r="R1390" s="442"/>
    </row>
    <row r="1391" spans="1:18">
      <c r="A1391" s="443">
        <v>5041</v>
      </c>
      <c r="B1391" s="444"/>
      <c r="C1391" s="444"/>
      <c r="D1391" s="445" t="s">
        <v>1648</v>
      </c>
      <c r="E1391" s="445" t="s">
        <v>22309</v>
      </c>
      <c r="F1391" s="445">
        <v>5041</v>
      </c>
      <c r="G1391" s="445" t="s">
        <v>15258</v>
      </c>
      <c r="H1391" s="442"/>
      <c r="I1391" s="429" t="s">
        <v>21962</v>
      </c>
      <c r="J1391" s="430">
        <v>41411</v>
      </c>
      <c r="K1391" s="221"/>
      <c r="L1391" s="415">
        <v>698931483</v>
      </c>
      <c r="M1391" s="432" t="s">
        <v>20880</v>
      </c>
      <c r="N1391" s="430">
        <f t="shared" si="4"/>
        <v>41428</v>
      </c>
      <c r="O1391" s="441">
        <v>41649</v>
      </c>
      <c r="P1391" s="433" t="s">
        <v>22310</v>
      </c>
      <c r="Q1391" s="430">
        <v>41500</v>
      </c>
      <c r="R1391" s="442"/>
    </row>
    <row r="1392" spans="1:18">
      <c r="A1392" s="443">
        <v>3732</v>
      </c>
      <c r="B1392" s="444"/>
      <c r="C1392" s="444"/>
      <c r="D1392" s="445" t="s">
        <v>3549</v>
      </c>
      <c r="E1392" s="445" t="s">
        <v>22311</v>
      </c>
      <c r="F1392" s="445">
        <v>3732</v>
      </c>
      <c r="G1392" s="445" t="s">
        <v>9212</v>
      </c>
      <c r="H1392" s="442"/>
      <c r="I1392" s="429" t="s">
        <v>21962</v>
      </c>
      <c r="J1392" s="430">
        <v>41411</v>
      </c>
      <c r="K1392" s="221"/>
      <c r="L1392" s="415">
        <v>698931491</v>
      </c>
      <c r="M1392" s="432" t="s">
        <v>20880</v>
      </c>
      <c r="N1392" s="430">
        <f t="shared" si="4"/>
        <v>41428</v>
      </c>
      <c r="O1392" s="441">
        <v>41650</v>
      </c>
      <c r="P1392" s="433" t="s">
        <v>22312</v>
      </c>
      <c r="Q1392" s="430">
        <v>41500</v>
      </c>
      <c r="R1392" s="442"/>
    </row>
    <row r="1393" spans="1:18">
      <c r="A1393" s="443">
        <v>4287</v>
      </c>
      <c r="B1393" s="444"/>
      <c r="C1393" s="444"/>
      <c r="D1393" s="445" t="s">
        <v>6712</v>
      </c>
      <c r="E1393" s="445" t="s">
        <v>22313</v>
      </c>
      <c r="F1393" s="445">
        <v>4287</v>
      </c>
      <c r="G1393" s="445" t="s">
        <v>15576</v>
      </c>
      <c r="H1393" s="442"/>
      <c r="I1393" s="429" t="s">
        <v>21962</v>
      </c>
      <c r="J1393" s="430">
        <v>41411</v>
      </c>
      <c r="K1393" s="221"/>
      <c r="L1393" s="415">
        <v>698931505</v>
      </c>
      <c r="M1393" s="432" t="s">
        <v>20880</v>
      </c>
      <c r="N1393" s="430">
        <f t="shared" si="4"/>
        <v>41428</v>
      </c>
      <c r="O1393" s="441">
        <v>41651</v>
      </c>
      <c r="P1393" s="433" t="s">
        <v>22314</v>
      </c>
      <c r="Q1393" s="430">
        <v>41500</v>
      </c>
      <c r="R1393" s="442"/>
    </row>
    <row r="1394" spans="1:18">
      <c r="A1394" s="443">
        <v>5044</v>
      </c>
      <c r="B1394" s="444"/>
      <c r="C1394" s="444"/>
      <c r="D1394" s="445" t="s">
        <v>9426</v>
      </c>
      <c r="E1394" s="445" t="s">
        <v>22315</v>
      </c>
      <c r="F1394" s="445">
        <v>5044</v>
      </c>
      <c r="G1394" s="445" t="s">
        <v>14626</v>
      </c>
      <c r="H1394" s="442"/>
      <c r="I1394" s="429" t="s">
        <v>21962</v>
      </c>
      <c r="J1394" s="430">
        <v>41411</v>
      </c>
      <c r="K1394" s="221"/>
      <c r="L1394" s="415">
        <v>698931521</v>
      </c>
      <c r="M1394" s="432" t="s">
        <v>20880</v>
      </c>
      <c r="N1394" s="430">
        <f t="shared" si="4"/>
        <v>41428</v>
      </c>
      <c r="O1394" s="441">
        <v>41652</v>
      </c>
      <c r="P1394" s="433" t="s">
        <v>22316</v>
      </c>
      <c r="Q1394" s="430">
        <v>41500</v>
      </c>
      <c r="R1394" s="442"/>
    </row>
    <row r="1395" spans="1:18">
      <c r="A1395" s="443">
        <v>4047</v>
      </c>
      <c r="B1395" s="444"/>
      <c r="C1395" s="444"/>
      <c r="D1395" s="445" t="s">
        <v>5415</v>
      </c>
      <c r="E1395" s="445" t="s">
        <v>22317</v>
      </c>
      <c r="F1395" s="445">
        <v>4047</v>
      </c>
      <c r="G1395" s="445" t="s">
        <v>5848</v>
      </c>
      <c r="H1395" s="442"/>
      <c r="I1395" s="429" t="s">
        <v>21962</v>
      </c>
      <c r="J1395" s="430">
        <v>41411</v>
      </c>
      <c r="K1395" s="221"/>
      <c r="L1395" s="415">
        <v>698931530</v>
      </c>
      <c r="M1395" s="432" t="s">
        <v>20880</v>
      </c>
      <c r="N1395" s="430">
        <f t="shared" si="4"/>
        <v>41428</v>
      </c>
      <c r="O1395" s="441">
        <v>41653</v>
      </c>
      <c r="P1395" s="433" t="s">
        <v>22318</v>
      </c>
      <c r="Q1395" s="430">
        <v>41500</v>
      </c>
      <c r="R1395" s="442"/>
    </row>
    <row r="1396" spans="1:18">
      <c r="A1396" s="443">
        <v>4307</v>
      </c>
      <c r="B1396" s="444"/>
      <c r="C1396" s="444"/>
      <c r="D1396" s="445" t="s">
        <v>7084</v>
      </c>
      <c r="E1396" s="445" t="s">
        <v>22319</v>
      </c>
      <c r="F1396" s="445">
        <v>4307</v>
      </c>
      <c r="G1396" s="445" t="s">
        <v>15579</v>
      </c>
      <c r="H1396" s="442"/>
      <c r="I1396" s="429" t="s">
        <v>21962</v>
      </c>
      <c r="J1396" s="430">
        <v>41411</v>
      </c>
      <c r="K1396" s="221"/>
      <c r="L1396" s="415">
        <v>698931548</v>
      </c>
      <c r="M1396" s="432" t="s">
        <v>20880</v>
      </c>
      <c r="N1396" s="430">
        <f t="shared" si="4"/>
        <v>41428</v>
      </c>
      <c r="O1396" s="441">
        <v>41654</v>
      </c>
      <c r="P1396" s="433" t="s">
        <v>22320</v>
      </c>
      <c r="Q1396" s="430">
        <v>41500</v>
      </c>
      <c r="R1396" s="442"/>
    </row>
    <row r="1397" spans="1:18">
      <c r="A1397" s="443">
        <v>5217</v>
      </c>
      <c r="B1397" s="444"/>
      <c r="C1397" s="444"/>
      <c r="D1397" s="445" t="s">
        <v>13324</v>
      </c>
      <c r="E1397" s="445" t="s">
        <v>22321</v>
      </c>
      <c r="F1397" s="445">
        <v>5217</v>
      </c>
      <c r="G1397" s="445" t="s">
        <v>15165</v>
      </c>
      <c r="H1397" s="442"/>
      <c r="I1397" s="429" t="s">
        <v>21962</v>
      </c>
      <c r="J1397" s="430">
        <v>41411</v>
      </c>
      <c r="K1397" s="221"/>
      <c r="L1397" s="415">
        <v>698931564</v>
      </c>
      <c r="M1397" s="432" t="s">
        <v>20880</v>
      </c>
      <c r="N1397" s="430">
        <f t="shared" si="4"/>
        <v>41428</v>
      </c>
      <c r="O1397" s="441">
        <v>41655</v>
      </c>
      <c r="P1397" s="433" t="s">
        <v>22322</v>
      </c>
      <c r="Q1397" s="430">
        <v>41500</v>
      </c>
      <c r="R1397" s="442"/>
    </row>
    <row r="1398" spans="1:18">
      <c r="A1398" s="443">
        <v>5166</v>
      </c>
      <c r="B1398" s="444"/>
      <c r="C1398" s="444"/>
      <c r="D1398" s="445" t="s">
        <v>7994</v>
      </c>
      <c r="E1398" s="445" t="s">
        <v>22323</v>
      </c>
      <c r="F1398" s="445">
        <v>5166</v>
      </c>
      <c r="G1398" s="445" t="s">
        <v>15814</v>
      </c>
      <c r="H1398" s="442"/>
      <c r="I1398" s="429" t="s">
        <v>21962</v>
      </c>
      <c r="J1398" s="430">
        <v>41411</v>
      </c>
      <c r="K1398" s="221"/>
      <c r="L1398" s="415">
        <v>698931572</v>
      </c>
      <c r="M1398" s="432" t="s">
        <v>20880</v>
      </c>
      <c r="N1398" s="430">
        <f t="shared" si="4"/>
        <v>41428</v>
      </c>
      <c r="O1398" s="441">
        <v>41656</v>
      </c>
      <c r="P1398" s="433" t="s">
        <v>22324</v>
      </c>
      <c r="Q1398" s="430">
        <v>41500</v>
      </c>
      <c r="R1398" s="442"/>
    </row>
    <row r="1399" spans="1:18">
      <c r="A1399" s="443">
        <v>5027</v>
      </c>
      <c r="B1399" s="444"/>
      <c r="C1399" s="444"/>
      <c r="D1399" s="445" t="s">
        <v>1670</v>
      </c>
      <c r="E1399" s="445" t="s">
        <v>22325</v>
      </c>
      <c r="F1399" s="445">
        <v>5027</v>
      </c>
      <c r="G1399" s="445" t="s">
        <v>15808</v>
      </c>
      <c r="H1399" s="442"/>
      <c r="I1399" s="429" t="s">
        <v>21962</v>
      </c>
      <c r="J1399" s="430">
        <v>41411</v>
      </c>
      <c r="K1399" s="221"/>
      <c r="L1399" s="415">
        <v>698931580</v>
      </c>
      <c r="M1399" s="432" t="s">
        <v>20880</v>
      </c>
      <c r="N1399" s="430">
        <f t="shared" si="4"/>
        <v>41428</v>
      </c>
      <c r="O1399" s="441">
        <v>41657</v>
      </c>
      <c r="P1399" s="433" t="s">
        <v>22326</v>
      </c>
      <c r="Q1399" s="430">
        <v>41500</v>
      </c>
      <c r="R1399" s="442"/>
    </row>
    <row r="1400" spans="1:18">
      <c r="A1400" s="443">
        <v>5238</v>
      </c>
      <c r="B1400" s="444"/>
      <c r="C1400" s="444"/>
      <c r="D1400" s="445" t="s">
        <v>3117</v>
      </c>
      <c r="E1400" s="445" t="s">
        <v>22327</v>
      </c>
      <c r="F1400" s="445">
        <v>5238</v>
      </c>
      <c r="G1400" s="445" t="s">
        <v>15741</v>
      </c>
      <c r="H1400" s="442"/>
      <c r="I1400" s="429" t="s">
        <v>21962</v>
      </c>
      <c r="J1400" s="430">
        <v>41411</v>
      </c>
      <c r="K1400" s="221"/>
      <c r="L1400" s="415">
        <v>698931602</v>
      </c>
      <c r="M1400" s="432" t="s">
        <v>20880</v>
      </c>
      <c r="N1400" s="430">
        <f t="shared" si="4"/>
        <v>41428</v>
      </c>
      <c r="O1400" s="441">
        <v>41658</v>
      </c>
      <c r="P1400" s="433" t="s">
        <v>22328</v>
      </c>
      <c r="Q1400" s="430">
        <v>41500</v>
      </c>
      <c r="R1400" s="442"/>
    </row>
    <row r="1401" spans="1:18">
      <c r="A1401" s="443">
        <v>5237</v>
      </c>
      <c r="B1401" s="444"/>
      <c r="C1401" s="444"/>
      <c r="D1401" s="445" t="s">
        <v>3117</v>
      </c>
      <c r="E1401" s="445" t="s">
        <v>22329</v>
      </c>
      <c r="F1401" s="445">
        <v>5237</v>
      </c>
      <c r="G1401" s="445" t="s">
        <v>15743</v>
      </c>
      <c r="H1401" s="442"/>
      <c r="I1401" s="429" t="s">
        <v>21962</v>
      </c>
      <c r="J1401" s="430">
        <v>41411</v>
      </c>
      <c r="K1401" s="221"/>
      <c r="L1401" s="415">
        <v>698931610</v>
      </c>
      <c r="M1401" s="432" t="s">
        <v>20880</v>
      </c>
      <c r="N1401" s="430">
        <f t="shared" si="4"/>
        <v>41428</v>
      </c>
      <c r="O1401" s="441">
        <v>41659</v>
      </c>
      <c r="P1401" s="433" t="s">
        <v>22330</v>
      </c>
      <c r="Q1401" s="430">
        <v>41500</v>
      </c>
      <c r="R1401" s="442"/>
    </row>
    <row r="1402" spans="1:18">
      <c r="A1402" s="443">
        <v>5236</v>
      </c>
      <c r="B1402" s="444"/>
      <c r="C1402" s="444"/>
      <c r="D1402" s="445" t="s">
        <v>3117</v>
      </c>
      <c r="E1402" s="445" t="s">
        <v>22331</v>
      </c>
      <c r="F1402" s="445">
        <v>5236</v>
      </c>
      <c r="G1402" s="445" t="s">
        <v>15747</v>
      </c>
      <c r="H1402" s="442"/>
      <c r="I1402" s="429" t="s">
        <v>21962</v>
      </c>
      <c r="J1402" s="430">
        <v>41411</v>
      </c>
      <c r="K1402" s="221"/>
      <c r="L1402" s="415">
        <v>698931629</v>
      </c>
      <c r="M1402" s="432" t="s">
        <v>20880</v>
      </c>
      <c r="N1402" s="430">
        <f t="shared" si="4"/>
        <v>41428</v>
      </c>
      <c r="O1402" s="441">
        <v>41660</v>
      </c>
      <c r="P1402" s="433" t="s">
        <v>22332</v>
      </c>
      <c r="Q1402" s="430">
        <v>41500</v>
      </c>
      <c r="R1402" s="442"/>
    </row>
    <row r="1403" spans="1:18">
      <c r="A1403" s="443">
        <v>5235</v>
      </c>
      <c r="B1403" s="444"/>
      <c r="C1403" s="444"/>
      <c r="D1403" s="445" t="s">
        <v>3117</v>
      </c>
      <c r="E1403" s="445" t="s">
        <v>22333</v>
      </c>
      <c r="F1403" s="445">
        <v>5235</v>
      </c>
      <c r="G1403" s="445" t="s">
        <v>15750</v>
      </c>
      <c r="H1403" s="442"/>
      <c r="I1403" s="429" t="s">
        <v>21962</v>
      </c>
      <c r="J1403" s="430">
        <v>41411</v>
      </c>
      <c r="K1403" s="221"/>
      <c r="L1403" s="415">
        <v>698931645</v>
      </c>
      <c r="M1403" s="432" t="s">
        <v>20880</v>
      </c>
      <c r="N1403" s="430">
        <f t="shared" si="4"/>
        <v>41428</v>
      </c>
      <c r="O1403" s="441">
        <v>41661</v>
      </c>
      <c r="P1403" s="433" t="s">
        <v>22334</v>
      </c>
      <c r="Q1403" s="430">
        <v>41500</v>
      </c>
      <c r="R1403" s="442"/>
    </row>
    <row r="1404" spans="1:18">
      <c r="A1404" s="443">
        <v>5234</v>
      </c>
      <c r="B1404" s="444"/>
      <c r="C1404" s="444"/>
      <c r="D1404" s="445" t="s">
        <v>3117</v>
      </c>
      <c r="E1404" s="445" t="s">
        <v>22335</v>
      </c>
      <c r="F1404" s="445">
        <v>5234</v>
      </c>
      <c r="G1404" s="445" t="s">
        <v>15755</v>
      </c>
      <c r="H1404" s="442"/>
      <c r="I1404" s="429" t="s">
        <v>21962</v>
      </c>
      <c r="J1404" s="430">
        <v>41411</v>
      </c>
      <c r="K1404" s="221"/>
      <c r="L1404" s="415">
        <v>698931670</v>
      </c>
      <c r="M1404" s="432" t="s">
        <v>20880</v>
      </c>
      <c r="N1404" s="430">
        <f t="shared" si="4"/>
        <v>41428</v>
      </c>
      <c r="O1404" s="441">
        <v>41662</v>
      </c>
      <c r="P1404" s="433" t="s">
        <v>22336</v>
      </c>
      <c r="Q1404" s="430">
        <v>41500</v>
      </c>
      <c r="R1404" s="442"/>
    </row>
    <row r="1405" spans="1:18">
      <c r="A1405" s="443">
        <v>5474</v>
      </c>
      <c r="B1405" s="444"/>
      <c r="C1405" s="444"/>
      <c r="D1405" s="445" t="s">
        <v>4747</v>
      </c>
      <c r="E1405" s="445" t="s">
        <v>22337</v>
      </c>
      <c r="F1405" s="445">
        <v>5474</v>
      </c>
      <c r="G1405" s="445" t="s">
        <v>15343</v>
      </c>
      <c r="H1405" s="442"/>
      <c r="I1405" s="429" t="s">
        <v>21962</v>
      </c>
      <c r="J1405" s="430">
        <v>41411</v>
      </c>
      <c r="K1405" s="221"/>
      <c r="L1405" s="415">
        <v>698931688</v>
      </c>
      <c r="M1405" s="432" t="s">
        <v>20880</v>
      </c>
      <c r="N1405" s="430">
        <f t="shared" si="4"/>
        <v>41428</v>
      </c>
      <c r="O1405" s="441">
        <v>41663</v>
      </c>
      <c r="P1405" s="433" t="s">
        <v>22338</v>
      </c>
      <c r="Q1405" s="430">
        <v>41500</v>
      </c>
      <c r="R1405" s="442"/>
    </row>
    <row r="1406" spans="1:18">
      <c r="A1406" s="443">
        <v>5253</v>
      </c>
      <c r="B1406" s="444"/>
      <c r="C1406" s="444"/>
      <c r="D1406" s="445" t="s">
        <v>13054</v>
      </c>
      <c r="E1406" s="445" t="s">
        <v>22339</v>
      </c>
      <c r="F1406" s="445">
        <v>5253</v>
      </c>
      <c r="G1406" s="445" t="s">
        <v>15519</v>
      </c>
      <c r="H1406" s="442"/>
      <c r="I1406" s="429" t="s">
        <v>21962</v>
      </c>
      <c r="J1406" s="430">
        <v>41411</v>
      </c>
      <c r="K1406" s="221"/>
      <c r="L1406" s="415">
        <v>698931700</v>
      </c>
      <c r="M1406" s="432" t="s">
        <v>20880</v>
      </c>
      <c r="N1406" s="430">
        <f t="shared" si="4"/>
        <v>41428</v>
      </c>
      <c r="O1406" s="441">
        <v>41664</v>
      </c>
      <c r="P1406" s="433" t="s">
        <v>22340</v>
      </c>
      <c r="Q1406" s="430">
        <v>41500</v>
      </c>
      <c r="R1406" s="442"/>
    </row>
    <row r="1407" spans="1:18">
      <c r="A1407" s="443">
        <v>5252</v>
      </c>
      <c r="B1407" s="444"/>
      <c r="C1407" s="444"/>
      <c r="D1407" s="445" t="s">
        <v>13054</v>
      </c>
      <c r="E1407" s="445" t="s">
        <v>22341</v>
      </c>
      <c r="F1407" s="445">
        <v>5252</v>
      </c>
      <c r="G1407" s="445" t="s">
        <v>15521</v>
      </c>
      <c r="H1407" s="442"/>
      <c r="I1407" s="429" t="s">
        <v>21962</v>
      </c>
      <c r="J1407" s="430">
        <v>41411</v>
      </c>
      <c r="K1407" s="221"/>
      <c r="L1407" s="415">
        <v>698931718</v>
      </c>
      <c r="M1407" s="432" t="s">
        <v>20880</v>
      </c>
      <c r="N1407" s="430">
        <f t="shared" ref="N1407:N1440" si="5">N1406</f>
        <v>41428</v>
      </c>
      <c r="O1407" s="441">
        <v>41665</v>
      </c>
      <c r="P1407" s="433" t="s">
        <v>22342</v>
      </c>
      <c r="Q1407" s="430">
        <v>41500</v>
      </c>
      <c r="R1407" s="442"/>
    </row>
    <row r="1408" spans="1:18">
      <c r="A1408" s="443">
        <v>5251</v>
      </c>
      <c r="B1408" s="444"/>
      <c r="C1408" s="444"/>
      <c r="D1408" s="445" t="s">
        <v>13054</v>
      </c>
      <c r="E1408" s="445" t="s">
        <v>22343</v>
      </c>
      <c r="F1408" s="445">
        <v>5251</v>
      </c>
      <c r="G1408" s="445" t="s">
        <v>15524</v>
      </c>
      <c r="H1408" s="442"/>
      <c r="I1408" s="429" t="s">
        <v>21962</v>
      </c>
      <c r="J1408" s="430">
        <v>41411</v>
      </c>
      <c r="K1408" s="221"/>
      <c r="L1408" s="415">
        <v>698931734</v>
      </c>
      <c r="M1408" s="432" t="s">
        <v>20880</v>
      </c>
      <c r="N1408" s="430">
        <f t="shared" si="5"/>
        <v>41428</v>
      </c>
      <c r="O1408" s="441">
        <v>41666</v>
      </c>
      <c r="P1408" s="433" t="s">
        <v>22344</v>
      </c>
      <c r="Q1408" s="430">
        <v>41500</v>
      </c>
      <c r="R1408" s="442"/>
    </row>
    <row r="1409" spans="1:18">
      <c r="A1409" s="443">
        <v>5248</v>
      </c>
      <c r="B1409" s="444"/>
      <c r="C1409" s="444"/>
      <c r="D1409" s="445" t="s">
        <v>13054</v>
      </c>
      <c r="E1409" s="445" t="s">
        <v>22345</v>
      </c>
      <c r="F1409" s="445">
        <v>5248</v>
      </c>
      <c r="G1409" s="445" t="s">
        <v>15528</v>
      </c>
      <c r="H1409" s="442"/>
      <c r="I1409" s="429" t="s">
        <v>21962</v>
      </c>
      <c r="J1409" s="430">
        <v>41411</v>
      </c>
      <c r="K1409" s="221"/>
      <c r="L1409" s="415">
        <v>698931742</v>
      </c>
      <c r="M1409" s="432" t="s">
        <v>20880</v>
      </c>
      <c r="N1409" s="430">
        <f t="shared" si="5"/>
        <v>41428</v>
      </c>
      <c r="O1409" s="441">
        <v>41667</v>
      </c>
      <c r="P1409" s="433" t="s">
        <v>22346</v>
      </c>
      <c r="Q1409" s="430">
        <v>41500</v>
      </c>
      <c r="R1409" s="442"/>
    </row>
    <row r="1410" spans="1:18">
      <c r="A1410" s="443">
        <v>5254</v>
      </c>
      <c r="B1410" s="444"/>
      <c r="C1410" s="444"/>
      <c r="D1410" s="445" t="s">
        <v>13054</v>
      </c>
      <c r="E1410" s="445" t="s">
        <v>22347</v>
      </c>
      <c r="F1410" s="445">
        <v>5254</v>
      </c>
      <c r="G1410" s="445" t="s">
        <v>15531</v>
      </c>
      <c r="H1410" s="442"/>
      <c r="I1410" s="429" t="s">
        <v>21962</v>
      </c>
      <c r="J1410" s="430">
        <v>41411</v>
      </c>
      <c r="K1410" s="221"/>
      <c r="L1410" s="415">
        <v>698931750</v>
      </c>
      <c r="M1410" s="432" t="s">
        <v>20880</v>
      </c>
      <c r="N1410" s="430">
        <f t="shared" si="5"/>
        <v>41428</v>
      </c>
      <c r="O1410" s="441">
        <v>41668</v>
      </c>
      <c r="P1410" s="433" t="s">
        <v>22348</v>
      </c>
      <c r="Q1410" s="430">
        <v>41500</v>
      </c>
      <c r="R1410" s="442"/>
    </row>
    <row r="1411" spans="1:18">
      <c r="A1411" s="443">
        <v>4465</v>
      </c>
      <c r="B1411" s="444"/>
      <c r="C1411" s="444"/>
      <c r="D1411" s="445" t="s">
        <v>2639</v>
      </c>
      <c r="E1411" s="445" t="s">
        <v>22349</v>
      </c>
      <c r="F1411" s="445">
        <v>4465</v>
      </c>
      <c r="G1411" s="445" t="s">
        <v>15582</v>
      </c>
      <c r="H1411" s="442"/>
      <c r="I1411" s="429" t="s">
        <v>21962</v>
      </c>
      <c r="J1411" s="430">
        <v>41411</v>
      </c>
      <c r="K1411" s="221"/>
      <c r="L1411" s="415">
        <v>698931769</v>
      </c>
      <c r="M1411" s="432" t="s">
        <v>20880</v>
      </c>
      <c r="N1411" s="430">
        <f t="shared" si="5"/>
        <v>41428</v>
      </c>
      <c r="O1411" s="441">
        <v>41669</v>
      </c>
      <c r="P1411" s="433" t="s">
        <v>22350</v>
      </c>
      <c r="Q1411" s="430">
        <v>41500</v>
      </c>
      <c r="R1411" s="442"/>
    </row>
    <row r="1412" spans="1:18">
      <c r="A1412" s="443">
        <v>4466</v>
      </c>
      <c r="B1412" s="444"/>
      <c r="C1412" s="444"/>
      <c r="D1412" s="445" t="s">
        <v>2639</v>
      </c>
      <c r="E1412" s="445" t="s">
        <v>22351</v>
      </c>
      <c r="F1412" s="445">
        <v>4466</v>
      </c>
      <c r="G1412" s="445" t="s">
        <v>15585</v>
      </c>
      <c r="H1412" s="442"/>
      <c r="I1412" s="429" t="s">
        <v>21962</v>
      </c>
      <c r="J1412" s="430">
        <v>41411</v>
      </c>
      <c r="K1412" s="221"/>
      <c r="L1412" s="415">
        <v>698931777</v>
      </c>
      <c r="M1412" s="432" t="s">
        <v>20880</v>
      </c>
      <c r="N1412" s="430">
        <f t="shared" si="5"/>
        <v>41428</v>
      </c>
      <c r="O1412" s="441">
        <v>41670</v>
      </c>
      <c r="P1412" s="433" t="s">
        <v>22352</v>
      </c>
      <c r="Q1412" s="430">
        <v>41500</v>
      </c>
      <c r="R1412" s="442"/>
    </row>
    <row r="1413" spans="1:18">
      <c r="A1413" s="443">
        <v>5255</v>
      </c>
      <c r="B1413" s="444"/>
      <c r="C1413" s="444"/>
      <c r="D1413" s="445" t="s">
        <v>13043</v>
      </c>
      <c r="E1413" s="445" t="s">
        <v>22353</v>
      </c>
      <c r="F1413" s="445">
        <v>5255</v>
      </c>
      <c r="G1413" s="445" t="s">
        <v>15829</v>
      </c>
      <c r="H1413" s="442"/>
      <c r="I1413" s="429" t="s">
        <v>21962</v>
      </c>
      <c r="J1413" s="430">
        <v>41411</v>
      </c>
      <c r="K1413" s="221"/>
      <c r="L1413" s="415">
        <v>698931785</v>
      </c>
      <c r="M1413" s="432" t="s">
        <v>20880</v>
      </c>
      <c r="N1413" s="430">
        <f t="shared" si="5"/>
        <v>41428</v>
      </c>
      <c r="O1413" s="441">
        <v>41671</v>
      </c>
      <c r="P1413" s="433" t="s">
        <v>22354</v>
      </c>
      <c r="Q1413" s="430">
        <v>41500</v>
      </c>
      <c r="R1413" s="442"/>
    </row>
    <row r="1414" spans="1:18">
      <c r="A1414" s="443">
        <v>5259</v>
      </c>
      <c r="B1414" s="444"/>
      <c r="C1414" s="444"/>
      <c r="D1414" s="445" t="s">
        <v>3296</v>
      </c>
      <c r="E1414" s="445" t="s">
        <v>22355</v>
      </c>
      <c r="F1414" s="445">
        <v>5259</v>
      </c>
      <c r="G1414" s="445" t="s">
        <v>15600</v>
      </c>
      <c r="H1414" s="442"/>
      <c r="I1414" s="429" t="s">
        <v>21962</v>
      </c>
      <c r="J1414" s="430">
        <v>41411</v>
      </c>
      <c r="K1414" s="221"/>
      <c r="L1414" s="415">
        <v>698931793</v>
      </c>
      <c r="M1414" s="432" t="s">
        <v>20880</v>
      </c>
      <c r="N1414" s="430">
        <f t="shared" si="5"/>
        <v>41428</v>
      </c>
      <c r="O1414" s="441">
        <v>41672</v>
      </c>
      <c r="P1414" s="433" t="s">
        <v>22356</v>
      </c>
      <c r="Q1414" s="430">
        <v>41500</v>
      </c>
      <c r="R1414" s="442"/>
    </row>
    <row r="1415" spans="1:18">
      <c r="A1415" s="443">
        <v>5258</v>
      </c>
      <c r="B1415" s="444"/>
      <c r="C1415" s="444"/>
      <c r="D1415" s="445" t="s">
        <v>3296</v>
      </c>
      <c r="E1415" s="445" t="s">
        <v>22357</v>
      </c>
      <c r="F1415" s="445">
        <v>5258</v>
      </c>
      <c r="G1415" s="445" t="s">
        <v>15604</v>
      </c>
      <c r="H1415" s="442"/>
      <c r="I1415" s="429" t="s">
        <v>21962</v>
      </c>
      <c r="J1415" s="430">
        <v>41411</v>
      </c>
      <c r="K1415" s="221"/>
      <c r="L1415" s="415">
        <v>698931807</v>
      </c>
      <c r="M1415" s="432" t="s">
        <v>20880</v>
      </c>
      <c r="N1415" s="430">
        <f t="shared" si="5"/>
        <v>41428</v>
      </c>
      <c r="O1415" s="441">
        <v>41673</v>
      </c>
      <c r="P1415" s="433" t="s">
        <v>22358</v>
      </c>
      <c r="Q1415" s="430">
        <v>41500</v>
      </c>
      <c r="R1415" s="442"/>
    </row>
    <row r="1416" spans="1:18">
      <c r="A1416" s="443">
        <v>4632</v>
      </c>
      <c r="B1416" s="444"/>
      <c r="C1416" s="444"/>
      <c r="D1416" s="445" t="s">
        <v>8653</v>
      </c>
      <c r="E1416" s="445" t="s">
        <v>22359</v>
      </c>
      <c r="F1416" s="445">
        <v>4632</v>
      </c>
      <c r="G1416" s="445" t="s">
        <v>15588</v>
      </c>
      <c r="H1416" s="442"/>
      <c r="I1416" s="429" t="s">
        <v>21962</v>
      </c>
      <c r="J1416" s="430">
        <v>41411</v>
      </c>
      <c r="K1416" s="221"/>
      <c r="L1416" s="415">
        <v>698931815</v>
      </c>
      <c r="M1416" s="432" t="s">
        <v>20880</v>
      </c>
      <c r="N1416" s="430">
        <f t="shared" si="5"/>
        <v>41428</v>
      </c>
      <c r="O1416" s="441">
        <v>41674</v>
      </c>
      <c r="P1416" s="433" t="s">
        <v>22360</v>
      </c>
      <c r="Q1416" s="430">
        <v>41500</v>
      </c>
      <c r="R1416" s="442"/>
    </row>
    <row r="1417" spans="1:18">
      <c r="A1417" s="443">
        <v>5315</v>
      </c>
      <c r="B1417" s="444"/>
      <c r="C1417" s="444"/>
      <c r="D1417" s="445" t="s">
        <v>8650</v>
      </c>
      <c r="E1417" s="445" t="s">
        <v>22361</v>
      </c>
      <c r="F1417" s="445">
        <v>5315</v>
      </c>
      <c r="G1417" s="445" t="s">
        <v>15878</v>
      </c>
      <c r="H1417" s="442"/>
      <c r="I1417" s="429" t="s">
        <v>21962</v>
      </c>
      <c r="J1417" s="430">
        <v>41411</v>
      </c>
      <c r="K1417" s="221"/>
      <c r="L1417" s="415">
        <v>698931831</v>
      </c>
      <c r="M1417" s="432" t="s">
        <v>20880</v>
      </c>
      <c r="N1417" s="430">
        <f t="shared" si="5"/>
        <v>41428</v>
      </c>
      <c r="O1417" s="441">
        <v>41675</v>
      </c>
      <c r="P1417" s="433" t="s">
        <v>22362</v>
      </c>
      <c r="Q1417" s="430">
        <v>41500</v>
      </c>
      <c r="R1417" s="442"/>
    </row>
    <row r="1418" spans="1:18">
      <c r="A1418" s="443">
        <v>5086</v>
      </c>
      <c r="B1418" s="444"/>
      <c r="C1418" s="444"/>
      <c r="D1418" s="445" t="s">
        <v>12431</v>
      </c>
      <c r="E1418" s="445" t="s">
        <v>22363</v>
      </c>
      <c r="F1418" s="445">
        <v>5086</v>
      </c>
      <c r="G1418" s="445" t="s">
        <v>15724</v>
      </c>
      <c r="H1418" s="442"/>
      <c r="I1418" s="429" t="s">
        <v>21962</v>
      </c>
      <c r="J1418" s="430">
        <v>41411</v>
      </c>
      <c r="K1418" s="221"/>
      <c r="L1418" s="415">
        <v>698931840</v>
      </c>
      <c r="M1418" s="432" t="s">
        <v>20880</v>
      </c>
      <c r="N1418" s="430">
        <f t="shared" si="5"/>
        <v>41428</v>
      </c>
      <c r="O1418" s="441">
        <v>41676</v>
      </c>
      <c r="P1418" s="433" t="s">
        <v>22364</v>
      </c>
      <c r="Q1418" s="430">
        <v>41500</v>
      </c>
      <c r="R1418" s="442"/>
    </row>
    <row r="1419" spans="1:18">
      <c r="A1419" s="443">
        <v>5084</v>
      </c>
      <c r="B1419" s="444"/>
      <c r="C1419" s="444"/>
      <c r="D1419" s="445" t="s">
        <v>12431</v>
      </c>
      <c r="E1419" s="445" t="s">
        <v>22365</v>
      </c>
      <c r="F1419" s="445">
        <v>5084</v>
      </c>
      <c r="G1419" s="445" t="s">
        <v>15816</v>
      </c>
      <c r="H1419" s="442"/>
      <c r="I1419" s="429" t="s">
        <v>21962</v>
      </c>
      <c r="J1419" s="430">
        <v>41411</v>
      </c>
      <c r="K1419" s="221"/>
      <c r="L1419" s="415">
        <v>698931858</v>
      </c>
      <c r="M1419" s="432" t="s">
        <v>20880</v>
      </c>
      <c r="N1419" s="430">
        <f t="shared" si="5"/>
        <v>41428</v>
      </c>
      <c r="O1419" s="441">
        <v>41677</v>
      </c>
      <c r="P1419" s="433" t="s">
        <v>22366</v>
      </c>
      <c r="Q1419" s="430">
        <v>41500</v>
      </c>
      <c r="R1419" s="442"/>
    </row>
    <row r="1420" spans="1:18">
      <c r="A1420" s="443">
        <v>5081</v>
      </c>
      <c r="B1420" s="444"/>
      <c r="C1420" s="444"/>
      <c r="D1420" s="445" t="s">
        <v>12431</v>
      </c>
      <c r="E1420" s="445" t="s">
        <v>22367</v>
      </c>
      <c r="F1420" s="445">
        <v>5081</v>
      </c>
      <c r="G1420" s="445" t="s">
        <v>15731</v>
      </c>
      <c r="H1420" s="442"/>
      <c r="I1420" s="429" t="s">
        <v>21962</v>
      </c>
      <c r="J1420" s="430">
        <v>41411</v>
      </c>
      <c r="K1420" s="221"/>
      <c r="L1420" s="415">
        <v>698931866</v>
      </c>
      <c r="M1420" s="432" t="s">
        <v>20880</v>
      </c>
      <c r="N1420" s="430">
        <f t="shared" si="5"/>
        <v>41428</v>
      </c>
      <c r="O1420" s="441">
        <v>41678</v>
      </c>
      <c r="P1420" s="433" t="s">
        <v>22368</v>
      </c>
      <c r="Q1420" s="430">
        <v>41500</v>
      </c>
      <c r="R1420" s="442"/>
    </row>
    <row r="1421" spans="1:18">
      <c r="A1421" s="443">
        <v>5080</v>
      </c>
      <c r="B1421" s="444"/>
      <c r="C1421" s="444"/>
      <c r="D1421" s="445" t="s">
        <v>12431</v>
      </c>
      <c r="E1421" s="445" t="s">
        <v>22369</v>
      </c>
      <c r="F1421" s="445">
        <v>5080</v>
      </c>
      <c r="G1421" s="445" t="s">
        <v>15735</v>
      </c>
      <c r="H1421" s="442"/>
      <c r="I1421" s="429" t="s">
        <v>21962</v>
      </c>
      <c r="J1421" s="430">
        <v>41411</v>
      </c>
      <c r="K1421" s="221"/>
      <c r="L1421" s="415">
        <v>698931882</v>
      </c>
      <c r="M1421" s="432" t="s">
        <v>20880</v>
      </c>
      <c r="N1421" s="430">
        <f t="shared" si="5"/>
        <v>41428</v>
      </c>
      <c r="O1421" s="441">
        <v>41679</v>
      </c>
      <c r="P1421" s="433" t="s">
        <v>22370</v>
      </c>
      <c r="Q1421" s="430">
        <v>41500</v>
      </c>
      <c r="R1421" s="442"/>
    </row>
    <row r="1422" spans="1:18">
      <c r="A1422" s="443">
        <v>5077</v>
      </c>
      <c r="B1422" s="444"/>
      <c r="C1422" s="444"/>
      <c r="D1422" s="445" t="s">
        <v>12431</v>
      </c>
      <c r="E1422" s="445" t="s">
        <v>22371</v>
      </c>
      <c r="F1422" s="445">
        <v>5077</v>
      </c>
      <c r="G1422" s="445" t="s">
        <v>15737</v>
      </c>
      <c r="H1422" s="442"/>
      <c r="I1422" s="429" t="s">
        <v>21962</v>
      </c>
      <c r="J1422" s="430">
        <v>41411</v>
      </c>
      <c r="K1422" s="221"/>
      <c r="L1422" s="415">
        <v>698931890</v>
      </c>
      <c r="M1422" s="432" t="s">
        <v>20880</v>
      </c>
      <c r="N1422" s="430">
        <f t="shared" si="5"/>
        <v>41428</v>
      </c>
      <c r="O1422" s="441">
        <v>41680</v>
      </c>
      <c r="P1422" s="433" t="s">
        <v>22372</v>
      </c>
      <c r="Q1422" s="430">
        <v>41500</v>
      </c>
      <c r="R1422" s="442"/>
    </row>
    <row r="1423" spans="1:18">
      <c r="A1423" s="443">
        <v>5314</v>
      </c>
      <c r="B1423" s="444"/>
      <c r="C1423" s="444"/>
      <c r="D1423" s="445" t="s">
        <v>8741</v>
      </c>
      <c r="E1423" s="445" t="s">
        <v>22373</v>
      </c>
      <c r="F1423" s="445">
        <v>5314</v>
      </c>
      <c r="G1423" s="445" t="s">
        <v>15875</v>
      </c>
      <c r="H1423" s="442"/>
      <c r="I1423" s="429" t="s">
        <v>21962</v>
      </c>
      <c r="J1423" s="430">
        <v>41411</v>
      </c>
      <c r="K1423" s="221"/>
      <c r="L1423" s="415">
        <v>698931904</v>
      </c>
      <c r="M1423" s="432" t="s">
        <v>20880</v>
      </c>
      <c r="N1423" s="430">
        <f t="shared" si="5"/>
        <v>41428</v>
      </c>
      <c r="O1423" s="441">
        <v>41681</v>
      </c>
      <c r="P1423" s="433" t="s">
        <v>22374</v>
      </c>
      <c r="Q1423" s="430">
        <v>41500</v>
      </c>
      <c r="R1423" s="442"/>
    </row>
    <row r="1424" spans="1:18">
      <c r="A1424" s="443">
        <v>5261</v>
      </c>
      <c r="B1424" s="444"/>
      <c r="C1424" s="444"/>
      <c r="D1424" s="445" t="s">
        <v>4719</v>
      </c>
      <c r="E1424" s="445" t="s">
        <v>22375</v>
      </c>
      <c r="F1424" s="445">
        <v>5261</v>
      </c>
      <c r="G1424" s="445" t="s">
        <v>15511</v>
      </c>
      <c r="H1424" s="442"/>
      <c r="I1424" s="429" t="s">
        <v>21962</v>
      </c>
      <c r="J1424" s="430">
        <v>41411</v>
      </c>
      <c r="K1424" s="221"/>
      <c r="L1424" s="415">
        <v>698931920</v>
      </c>
      <c r="M1424" s="432" t="s">
        <v>20880</v>
      </c>
      <c r="N1424" s="430">
        <f t="shared" si="5"/>
        <v>41428</v>
      </c>
      <c r="O1424" s="441">
        <v>41682</v>
      </c>
      <c r="P1424" s="433" t="s">
        <v>22376</v>
      </c>
      <c r="Q1424" s="430">
        <v>41500</v>
      </c>
      <c r="R1424" s="442"/>
    </row>
    <row r="1425" spans="1:18">
      <c r="A1425" s="443">
        <v>5260</v>
      </c>
      <c r="B1425" s="444"/>
      <c r="C1425" s="444"/>
      <c r="D1425" s="445" t="s">
        <v>4719</v>
      </c>
      <c r="E1425" s="445" t="s">
        <v>22377</v>
      </c>
      <c r="F1425" s="445">
        <v>5260</v>
      </c>
      <c r="G1425" s="445" t="s">
        <v>15513</v>
      </c>
      <c r="H1425" s="442"/>
      <c r="I1425" s="429" t="s">
        <v>21962</v>
      </c>
      <c r="J1425" s="430">
        <v>41411</v>
      </c>
      <c r="K1425" s="221"/>
      <c r="L1425" s="415">
        <v>698931939</v>
      </c>
      <c r="M1425" s="432" t="s">
        <v>20880</v>
      </c>
      <c r="N1425" s="430">
        <f t="shared" si="5"/>
        <v>41428</v>
      </c>
      <c r="O1425" s="441">
        <v>41683</v>
      </c>
      <c r="P1425" s="433" t="s">
        <v>22378</v>
      </c>
      <c r="Q1425" s="430">
        <v>41500</v>
      </c>
      <c r="R1425" s="442"/>
    </row>
    <row r="1426" spans="1:18">
      <c r="A1426" s="443">
        <v>5096</v>
      </c>
      <c r="B1426" s="444"/>
      <c r="C1426" s="444"/>
      <c r="D1426" s="445" t="s">
        <v>12406</v>
      </c>
      <c r="E1426" s="445" t="s">
        <v>22379</v>
      </c>
      <c r="F1426" s="445">
        <v>5096</v>
      </c>
      <c r="G1426" s="445" t="s">
        <v>15336</v>
      </c>
      <c r="H1426" s="442"/>
      <c r="I1426" s="429" t="s">
        <v>21962</v>
      </c>
      <c r="J1426" s="430">
        <v>41411</v>
      </c>
      <c r="K1426" s="221"/>
      <c r="L1426" s="415">
        <v>698931947</v>
      </c>
      <c r="M1426" s="432" t="s">
        <v>20880</v>
      </c>
      <c r="N1426" s="430">
        <f t="shared" si="5"/>
        <v>41428</v>
      </c>
      <c r="O1426" s="441">
        <v>41684</v>
      </c>
      <c r="P1426" s="433" t="s">
        <v>22380</v>
      </c>
      <c r="Q1426" s="430">
        <v>41500</v>
      </c>
      <c r="R1426" s="442"/>
    </row>
    <row r="1427" spans="1:18">
      <c r="A1427" s="443">
        <v>5262</v>
      </c>
      <c r="B1427" s="444"/>
      <c r="C1427" s="444"/>
      <c r="D1427" s="445" t="s">
        <v>13013</v>
      </c>
      <c r="E1427" s="445" t="s">
        <v>22381</v>
      </c>
      <c r="F1427" s="445">
        <v>5262</v>
      </c>
      <c r="G1427" s="445" t="s">
        <v>15881</v>
      </c>
      <c r="H1427" s="442"/>
      <c r="I1427" s="429" t="s">
        <v>21962</v>
      </c>
      <c r="J1427" s="430">
        <v>41411</v>
      </c>
      <c r="K1427" s="221"/>
      <c r="L1427" s="415">
        <v>698931955</v>
      </c>
      <c r="M1427" s="432" t="s">
        <v>20880</v>
      </c>
      <c r="N1427" s="430">
        <f t="shared" si="5"/>
        <v>41428</v>
      </c>
      <c r="O1427" s="441">
        <v>41685</v>
      </c>
      <c r="P1427" s="433" t="s">
        <v>22382</v>
      </c>
      <c r="Q1427" s="430">
        <v>41500</v>
      </c>
      <c r="R1427" s="442"/>
    </row>
    <row r="1428" spans="1:18">
      <c r="A1428" s="443">
        <v>5265</v>
      </c>
      <c r="B1428" s="444"/>
      <c r="C1428" s="444"/>
      <c r="D1428" s="445" t="s">
        <v>13013</v>
      </c>
      <c r="E1428" s="445" t="s">
        <v>22383</v>
      </c>
      <c r="F1428" s="445">
        <v>5265</v>
      </c>
      <c r="G1428" s="445" t="s">
        <v>15827</v>
      </c>
      <c r="H1428" s="442"/>
      <c r="I1428" s="429" t="s">
        <v>21962</v>
      </c>
      <c r="J1428" s="430">
        <v>41411</v>
      </c>
      <c r="K1428" s="221"/>
      <c r="L1428" s="415">
        <v>698931963</v>
      </c>
      <c r="M1428" s="432" t="s">
        <v>20880</v>
      </c>
      <c r="N1428" s="430">
        <f t="shared" si="5"/>
        <v>41428</v>
      </c>
      <c r="O1428" s="441">
        <v>41686</v>
      </c>
      <c r="P1428" s="433" t="s">
        <v>22384</v>
      </c>
      <c r="Q1428" s="430">
        <v>41500</v>
      </c>
      <c r="R1428" s="442"/>
    </row>
    <row r="1429" spans="1:18">
      <c r="A1429" s="443">
        <v>5276</v>
      </c>
      <c r="B1429" s="444"/>
      <c r="C1429" s="444"/>
      <c r="D1429" s="445" t="s">
        <v>168</v>
      </c>
      <c r="E1429" s="445" t="s">
        <v>22385</v>
      </c>
      <c r="F1429" s="445">
        <v>5276</v>
      </c>
      <c r="G1429" s="445" t="s">
        <v>15496</v>
      </c>
      <c r="H1429" s="442"/>
      <c r="I1429" s="429" t="s">
        <v>21962</v>
      </c>
      <c r="J1429" s="430">
        <v>41411</v>
      </c>
      <c r="K1429" s="221"/>
      <c r="L1429" s="415">
        <v>698931971</v>
      </c>
      <c r="M1429" s="432" t="s">
        <v>20880</v>
      </c>
      <c r="N1429" s="430">
        <f t="shared" si="5"/>
        <v>41428</v>
      </c>
      <c r="O1429" s="441">
        <v>41687</v>
      </c>
      <c r="P1429" s="433" t="s">
        <v>22386</v>
      </c>
      <c r="Q1429" s="430">
        <v>41500</v>
      </c>
      <c r="R1429" s="442"/>
    </row>
    <row r="1430" spans="1:18">
      <c r="A1430" s="443">
        <v>5275</v>
      </c>
      <c r="B1430" s="444"/>
      <c r="C1430" s="444"/>
      <c r="D1430" s="445" t="s">
        <v>168</v>
      </c>
      <c r="E1430" s="445" t="s">
        <v>22387</v>
      </c>
      <c r="F1430" s="445">
        <v>5275</v>
      </c>
      <c r="G1430" s="445" t="s">
        <v>15499</v>
      </c>
      <c r="H1430" s="442"/>
      <c r="I1430" s="429" t="s">
        <v>21962</v>
      </c>
      <c r="J1430" s="430">
        <v>41411</v>
      </c>
      <c r="K1430" s="221"/>
      <c r="L1430" s="415">
        <v>698931998</v>
      </c>
      <c r="M1430" s="432" t="s">
        <v>20880</v>
      </c>
      <c r="N1430" s="430">
        <f t="shared" si="5"/>
        <v>41428</v>
      </c>
      <c r="O1430" s="441">
        <v>41688</v>
      </c>
      <c r="P1430" s="433" t="s">
        <v>22388</v>
      </c>
      <c r="Q1430" s="430">
        <v>41500</v>
      </c>
      <c r="R1430" s="442"/>
    </row>
    <row r="1431" spans="1:18">
      <c r="A1431" s="443">
        <v>5272</v>
      </c>
      <c r="B1431" s="444"/>
      <c r="C1431" s="444"/>
      <c r="D1431" s="445" t="s">
        <v>168</v>
      </c>
      <c r="E1431" s="445" t="s">
        <v>22389</v>
      </c>
      <c r="F1431" s="445">
        <v>5272</v>
      </c>
      <c r="G1431" s="445" t="s">
        <v>15420</v>
      </c>
      <c r="H1431" s="442"/>
      <c r="I1431" s="429" t="s">
        <v>21962</v>
      </c>
      <c r="J1431" s="430">
        <v>41411</v>
      </c>
      <c r="K1431" s="221"/>
      <c r="L1431" s="415">
        <v>698932013</v>
      </c>
      <c r="M1431" s="432" t="s">
        <v>20880</v>
      </c>
      <c r="N1431" s="430">
        <f t="shared" si="5"/>
        <v>41428</v>
      </c>
      <c r="O1431" s="441">
        <v>41689</v>
      </c>
      <c r="P1431" s="433" t="s">
        <v>22390</v>
      </c>
      <c r="Q1431" s="430">
        <v>41500</v>
      </c>
      <c r="R1431" s="442"/>
    </row>
    <row r="1432" spans="1:18">
      <c r="A1432" s="443">
        <v>5269</v>
      </c>
      <c r="B1432" s="444"/>
      <c r="C1432" s="444"/>
      <c r="D1432" s="445" t="s">
        <v>168</v>
      </c>
      <c r="E1432" s="445" t="s">
        <v>22391</v>
      </c>
      <c r="F1432" s="445">
        <v>5269</v>
      </c>
      <c r="G1432" s="445" t="s">
        <v>15428</v>
      </c>
      <c r="H1432" s="442"/>
      <c r="I1432" s="429" t="s">
        <v>21962</v>
      </c>
      <c r="J1432" s="430">
        <v>41411</v>
      </c>
      <c r="K1432" s="221"/>
      <c r="L1432" s="415">
        <v>698932030</v>
      </c>
      <c r="M1432" s="432" t="s">
        <v>20880</v>
      </c>
      <c r="N1432" s="430">
        <f t="shared" si="5"/>
        <v>41428</v>
      </c>
      <c r="O1432" s="441">
        <v>41690</v>
      </c>
      <c r="P1432" s="433" t="s">
        <v>22392</v>
      </c>
      <c r="Q1432" s="430">
        <v>41500</v>
      </c>
      <c r="R1432" s="442"/>
    </row>
    <row r="1433" spans="1:18">
      <c r="A1433" s="443">
        <v>5267</v>
      </c>
      <c r="B1433" s="444"/>
      <c r="C1433" s="444"/>
      <c r="D1433" s="445" t="s">
        <v>168</v>
      </c>
      <c r="E1433" s="445" t="s">
        <v>22393</v>
      </c>
      <c r="F1433" s="445">
        <v>5267</v>
      </c>
      <c r="G1433" s="445" t="s">
        <v>15502</v>
      </c>
      <c r="H1433" s="442"/>
      <c r="I1433" s="429" t="s">
        <v>21962</v>
      </c>
      <c r="J1433" s="430">
        <v>41411</v>
      </c>
      <c r="K1433" s="221"/>
      <c r="L1433" s="415">
        <v>698932072</v>
      </c>
      <c r="M1433" s="432" t="s">
        <v>20880</v>
      </c>
      <c r="N1433" s="430">
        <f t="shared" si="5"/>
        <v>41428</v>
      </c>
      <c r="O1433" s="441">
        <v>41691</v>
      </c>
      <c r="P1433" s="433" t="s">
        <v>22394</v>
      </c>
      <c r="Q1433" s="430">
        <v>41500</v>
      </c>
      <c r="R1433" s="442"/>
    </row>
    <row r="1434" spans="1:18">
      <c r="A1434" s="443">
        <v>5270</v>
      </c>
      <c r="B1434" s="444"/>
      <c r="C1434" s="444"/>
      <c r="D1434" s="445" t="s">
        <v>168</v>
      </c>
      <c r="E1434" s="445" t="s">
        <v>22395</v>
      </c>
      <c r="F1434" s="445">
        <v>5270</v>
      </c>
      <c r="G1434" s="445" t="s">
        <v>15505</v>
      </c>
      <c r="H1434" s="442"/>
      <c r="I1434" s="429" t="s">
        <v>21962</v>
      </c>
      <c r="J1434" s="430">
        <v>41411</v>
      </c>
      <c r="K1434" s="221"/>
      <c r="L1434" s="415">
        <v>698932080</v>
      </c>
      <c r="M1434" s="432" t="s">
        <v>20880</v>
      </c>
      <c r="N1434" s="430">
        <f t="shared" si="5"/>
        <v>41428</v>
      </c>
      <c r="O1434" s="441">
        <v>41692</v>
      </c>
      <c r="P1434" s="433" t="s">
        <v>22396</v>
      </c>
      <c r="Q1434" s="430">
        <v>41500</v>
      </c>
      <c r="R1434" s="442"/>
    </row>
    <row r="1435" spans="1:18">
      <c r="A1435" s="443">
        <v>5266</v>
      </c>
      <c r="B1435" s="444"/>
      <c r="C1435" s="444"/>
      <c r="D1435" s="445" t="s">
        <v>168</v>
      </c>
      <c r="E1435" s="445" t="s">
        <v>22397</v>
      </c>
      <c r="F1435" s="445">
        <v>5266</v>
      </c>
      <c r="G1435" s="445" t="s">
        <v>15508</v>
      </c>
      <c r="H1435" s="442"/>
      <c r="I1435" s="429" t="s">
        <v>21962</v>
      </c>
      <c r="J1435" s="430">
        <v>41411</v>
      </c>
      <c r="K1435" s="221"/>
      <c r="L1435" s="415">
        <v>698932099</v>
      </c>
      <c r="M1435" s="432" t="s">
        <v>20880</v>
      </c>
      <c r="N1435" s="430">
        <f t="shared" si="5"/>
        <v>41428</v>
      </c>
      <c r="O1435" s="441">
        <v>41693</v>
      </c>
      <c r="P1435" s="433" t="s">
        <v>22398</v>
      </c>
      <c r="Q1435" s="430">
        <v>41500</v>
      </c>
      <c r="R1435" s="442"/>
    </row>
    <row r="1436" spans="1:18">
      <c r="A1436" s="443">
        <v>5102</v>
      </c>
      <c r="B1436" s="444"/>
      <c r="C1436" s="444"/>
      <c r="D1436" s="445" t="s">
        <v>12317</v>
      </c>
      <c r="E1436" s="445" t="s">
        <v>22399</v>
      </c>
      <c r="F1436" s="445">
        <v>5102</v>
      </c>
      <c r="G1436" s="445" t="s">
        <v>14645</v>
      </c>
      <c r="H1436" s="442"/>
      <c r="I1436" s="429" t="s">
        <v>21962</v>
      </c>
      <c r="J1436" s="430">
        <v>41411</v>
      </c>
      <c r="K1436" s="221"/>
      <c r="L1436" s="415">
        <v>698932102</v>
      </c>
      <c r="M1436" s="432" t="s">
        <v>20880</v>
      </c>
      <c r="N1436" s="430">
        <f t="shared" si="5"/>
        <v>41428</v>
      </c>
      <c r="O1436" s="441">
        <v>41694</v>
      </c>
      <c r="P1436" s="433" t="s">
        <v>22400</v>
      </c>
      <c r="Q1436" s="430">
        <v>41500</v>
      </c>
      <c r="R1436" s="442"/>
    </row>
    <row r="1437" spans="1:18">
      <c r="A1437" s="443">
        <v>5278</v>
      </c>
      <c r="B1437" s="444"/>
      <c r="C1437" s="444"/>
      <c r="D1437" s="445" t="s">
        <v>1695</v>
      </c>
      <c r="E1437" s="445" t="s">
        <v>22401</v>
      </c>
      <c r="F1437" s="445">
        <v>5278</v>
      </c>
      <c r="G1437" s="445" t="s">
        <v>15820</v>
      </c>
      <c r="H1437" s="442"/>
      <c r="I1437" s="429" t="s">
        <v>21962</v>
      </c>
      <c r="J1437" s="430">
        <v>41411</v>
      </c>
      <c r="K1437" s="221"/>
      <c r="L1437" s="415">
        <v>698932110</v>
      </c>
      <c r="M1437" s="432" t="s">
        <v>20880</v>
      </c>
      <c r="N1437" s="430">
        <f t="shared" si="5"/>
        <v>41428</v>
      </c>
      <c r="O1437" s="441">
        <v>41695</v>
      </c>
      <c r="P1437" s="433" t="s">
        <v>22402</v>
      </c>
      <c r="Q1437" s="430">
        <v>41500</v>
      </c>
      <c r="R1437" s="442"/>
    </row>
    <row r="1438" spans="1:18">
      <c r="A1438" s="443">
        <v>5277</v>
      </c>
      <c r="B1438" s="444"/>
      <c r="C1438" s="444"/>
      <c r="D1438" s="445" t="s">
        <v>1695</v>
      </c>
      <c r="E1438" s="445" t="s">
        <v>22403</v>
      </c>
      <c r="F1438" s="445">
        <v>5277</v>
      </c>
      <c r="G1438" s="445" t="s">
        <v>15823</v>
      </c>
      <c r="H1438" s="442"/>
      <c r="I1438" s="429" t="s">
        <v>21962</v>
      </c>
      <c r="J1438" s="430">
        <v>41411</v>
      </c>
      <c r="K1438" s="221"/>
      <c r="L1438" s="415">
        <v>698932129</v>
      </c>
      <c r="M1438" s="432" t="s">
        <v>20880</v>
      </c>
      <c r="N1438" s="430">
        <f t="shared" si="5"/>
        <v>41428</v>
      </c>
      <c r="O1438" s="441">
        <v>41696</v>
      </c>
      <c r="P1438" s="433" t="s">
        <v>22404</v>
      </c>
      <c r="Q1438" s="430">
        <v>41500</v>
      </c>
      <c r="R1438" s="442"/>
    </row>
    <row r="1439" spans="1:18">
      <c r="A1439" s="443">
        <v>4649</v>
      </c>
      <c r="B1439" s="444"/>
      <c r="C1439" s="444"/>
      <c r="D1439" s="445" t="s">
        <v>8736</v>
      </c>
      <c r="E1439" s="445" t="s">
        <v>22405</v>
      </c>
      <c r="F1439" s="445">
        <v>4649</v>
      </c>
      <c r="G1439" s="445" t="s">
        <v>15801</v>
      </c>
      <c r="H1439" s="442"/>
      <c r="I1439" s="429" t="s">
        <v>21962</v>
      </c>
      <c r="J1439" s="430">
        <v>41411</v>
      </c>
      <c r="K1439" s="221"/>
      <c r="L1439" s="415">
        <v>698932137</v>
      </c>
      <c r="M1439" s="432" t="s">
        <v>20880</v>
      </c>
      <c r="N1439" s="430">
        <f t="shared" si="5"/>
        <v>41428</v>
      </c>
      <c r="O1439" s="441">
        <v>41697</v>
      </c>
      <c r="P1439" s="433" t="s">
        <v>22406</v>
      </c>
      <c r="Q1439" s="430">
        <v>41500</v>
      </c>
      <c r="R1439" s="442"/>
    </row>
    <row r="1440" spans="1:18">
      <c r="A1440" s="443">
        <v>3481</v>
      </c>
      <c r="B1440" s="444"/>
      <c r="C1440" s="444"/>
      <c r="D1440" s="445" t="s">
        <v>119</v>
      </c>
      <c r="E1440" s="445" t="s">
        <v>22407</v>
      </c>
      <c r="F1440" s="445">
        <v>3481</v>
      </c>
      <c r="G1440" s="445" t="s">
        <v>15365</v>
      </c>
      <c r="H1440" s="442"/>
      <c r="I1440" s="429" t="s">
        <v>21962</v>
      </c>
      <c r="J1440" s="430">
        <v>41411</v>
      </c>
      <c r="K1440" s="221"/>
      <c r="L1440" s="415">
        <v>698932153</v>
      </c>
      <c r="M1440" s="432" t="s">
        <v>20880</v>
      </c>
      <c r="N1440" s="430">
        <f t="shared" si="5"/>
        <v>41428</v>
      </c>
      <c r="O1440" s="441">
        <v>41698</v>
      </c>
      <c r="P1440" s="433" t="s">
        <v>22408</v>
      </c>
      <c r="Q1440" s="430">
        <v>41500</v>
      </c>
      <c r="R1440" s="442"/>
    </row>
    <row r="1441" spans="1:18">
      <c r="A1441" s="446">
        <v>6319</v>
      </c>
      <c r="B1441" s="447"/>
      <c r="C1441" s="447"/>
      <c r="D1441" s="244" t="s">
        <v>13660</v>
      </c>
      <c r="E1441" s="244" t="s">
        <v>22409</v>
      </c>
      <c r="F1441" s="244">
        <v>6319</v>
      </c>
      <c r="G1441" s="244" t="s">
        <v>17556</v>
      </c>
      <c r="H1441" s="447"/>
      <c r="I1441" s="429" t="s">
        <v>22410</v>
      </c>
      <c r="J1441" s="245">
        <v>41501</v>
      </c>
      <c r="K1441" s="244"/>
      <c r="L1441" s="448"/>
      <c r="M1441" s="244"/>
      <c r="N1441" s="447"/>
      <c r="O1441" s="447"/>
      <c r="P1441" s="447"/>
      <c r="Q1441" s="447"/>
      <c r="R1441" s="447"/>
    </row>
    <row r="1442" spans="1:18">
      <c r="A1442" s="446">
        <v>6320</v>
      </c>
      <c r="B1442" s="447"/>
      <c r="C1442" s="447"/>
      <c r="D1442" s="244" t="s">
        <v>13660</v>
      </c>
      <c r="E1442" s="244" t="s">
        <v>22411</v>
      </c>
      <c r="F1442" s="244">
        <v>6320</v>
      </c>
      <c r="G1442" s="244" t="s">
        <v>17559</v>
      </c>
      <c r="H1442" s="447"/>
      <c r="I1442" s="429" t="s">
        <v>22410</v>
      </c>
      <c r="J1442" s="245">
        <v>41501</v>
      </c>
      <c r="K1442" s="244"/>
      <c r="L1442" s="448"/>
      <c r="M1442" s="244"/>
      <c r="N1442" s="447"/>
      <c r="O1442" s="447"/>
      <c r="P1442" s="447"/>
      <c r="Q1442" s="447"/>
      <c r="R1442" s="447"/>
    </row>
    <row r="1443" spans="1:18">
      <c r="A1443" s="446">
        <v>6324</v>
      </c>
      <c r="B1443" s="447"/>
      <c r="C1443" s="447"/>
      <c r="D1443" s="244" t="s">
        <v>13660</v>
      </c>
      <c r="E1443" s="244" t="s">
        <v>22412</v>
      </c>
      <c r="F1443" s="244">
        <v>6324</v>
      </c>
      <c r="G1443" s="244" t="s">
        <v>17561</v>
      </c>
      <c r="H1443" s="447"/>
      <c r="I1443" s="429" t="s">
        <v>22410</v>
      </c>
      <c r="J1443" s="245">
        <v>41501</v>
      </c>
      <c r="K1443" s="244"/>
      <c r="L1443" s="448"/>
      <c r="M1443" s="244"/>
      <c r="N1443" s="447"/>
      <c r="O1443" s="447"/>
      <c r="P1443" s="447"/>
      <c r="Q1443" s="447"/>
      <c r="R1443" s="447"/>
    </row>
    <row r="1444" spans="1:18">
      <c r="A1444" s="446">
        <v>6347</v>
      </c>
      <c r="B1444" s="447"/>
      <c r="C1444" s="447"/>
      <c r="D1444" s="244" t="s">
        <v>13669</v>
      </c>
      <c r="E1444" s="244" t="s">
        <v>22413</v>
      </c>
      <c r="F1444" s="244">
        <v>6347</v>
      </c>
      <c r="G1444" s="244" t="s">
        <v>17619</v>
      </c>
      <c r="H1444" s="447"/>
      <c r="I1444" s="429" t="s">
        <v>22410</v>
      </c>
      <c r="J1444" s="245">
        <v>41501</v>
      </c>
      <c r="K1444" s="244"/>
      <c r="L1444" s="448"/>
      <c r="M1444" s="244"/>
      <c r="N1444" s="447"/>
      <c r="O1444" s="447"/>
      <c r="P1444" s="447"/>
      <c r="Q1444" s="447"/>
      <c r="R1444" s="447"/>
    </row>
    <row r="1445" spans="1:18">
      <c r="A1445" s="446">
        <v>6345</v>
      </c>
      <c r="B1445" s="447"/>
      <c r="C1445" s="447"/>
      <c r="D1445" s="244" t="s">
        <v>13669</v>
      </c>
      <c r="E1445" s="244" t="s">
        <v>22414</v>
      </c>
      <c r="F1445" s="244">
        <v>6345</v>
      </c>
      <c r="G1445" s="244" t="s">
        <v>17622</v>
      </c>
      <c r="H1445" s="447"/>
      <c r="I1445" s="429" t="s">
        <v>22410</v>
      </c>
      <c r="J1445" s="245">
        <v>41501</v>
      </c>
      <c r="K1445" s="244"/>
      <c r="L1445" s="448"/>
      <c r="M1445" s="244"/>
      <c r="N1445" s="447"/>
      <c r="O1445" s="447"/>
      <c r="P1445" s="447"/>
      <c r="Q1445" s="447"/>
      <c r="R1445" s="447"/>
    </row>
    <row r="1446" spans="1:18">
      <c r="A1446" s="446">
        <v>6344</v>
      </c>
      <c r="B1446" s="447"/>
      <c r="C1446" s="447"/>
      <c r="D1446" s="244" t="s">
        <v>13669</v>
      </c>
      <c r="E1446" s="244" t="s">
        <v>22415</v>
      </c>
      <c r="F1446" s="244">
        <v>6344</v>
      </c>
      <c r="G1446" s="244" t="s">
        <v>17625</v>
      </c>
      <c r="H1446" s="447"/>
      <c r="I1446" s="429" t="s">
        <v>22410</v>
      </c>
      <c r="J1446" s="245">
        <v>41501</v>
      </c>
      <c r="K1446" s="244"/>
      <c r="L1446" s="448"/>
      <c r="M1446" s="244"/>
      <c r="N1446" s="447"/>
      <c r="O1446" s="447"/>
      <c r="P1446" s="447"/>
      <c r="Q1446" s="447"/>
      <c r="R1446" s="447"/>
    </row>
    <row r="1447" spans="1:18">
      <c r="A1447" s="446">
        <v>6343</v>
      </c>
      <c r="B1447" s="447"/>
      <c r="C1447" s="447"/>
      <c r="D1447" s="244" t="s">
        <v>13669</v>
      </c>
      <c r="E1447" s="244" t="s">
        <v>22416</v>
      </c>
      <c r="F1447" s="244">
        <v>6343</v>
      </c>
      <c r="G1447" s="244" t="s">
        <v>17627</v>
      </c>
      <c r="H1447" s="447"/>
      <c r="I1447" s="429" t="s">
        <v>22410</v>
      </c>
      <c r="J1447" s="245">
        <v>41501</v>
      </c>
      <c r="K1447" s="244"/>
      <c r="L1447" s="448"/>
      <c r="M1447" s="244"/>
      <c r="N1447" s="447"/>
      <c r="O1447" s="447"/>
      <c r="P1447" s="447"/>
      <c r="Q1447" s="447"/>
      <c r="R1447" s="447"/>
    </row>
    <row r="1448" spans="1:18">
      <c r="A1448" s="446">
        <v>6341</v>
      </c>
      <c r="B1448" s="447"/>
      <c r="C1448" s="447"/>
      <c r="D1448" s="244" t="s">
        <v>13669</v>
      </c>
      <c r="E1448" s="244" t="s">
        <v>22417</v>
      </c>
      <c r="F1448" s="244">
        <v>6341</v>
      </c>
      <c r="G1448" s="244" t="s">
        <v>17630</v>
      </c>
      <c r="H1448" s="447"/>
      <c r="I1448" s="429" t="s">
        <v>22410</v>
      </c>
      <c r="J1448" s="245">
        <v>41501</v>
      </c>
      <c r="K1448" s="244"/>
      <c r="L1448" s="448"/>
      <c r="M1448" s="244"/>
      <c r="N1448" s="447"/>
      <c r="O1448" s="447"/>
      <c r="P1448" s="447"/>
      <c r="Q1448" s="447"/>
      <c r="R1448" s="447"/>
    </row>
    <row r="1449" spans="1:18">
      <c r="A1449" s="446">
        <v>6356</v>
      </c>
      <c r="B1449" s="447"/>
      <c r="C1449" s="447"/>
      <c r="D1449" s="244" t="s">
        <v>13671</v>
      </c>
      <c r="E1449" s="244" t="s">
        <v>22418</v>
      </c>
      <c r="F1449" s="244">
        <v>6356</v>
      </c>
      <c r="G1449" s="244" t="s">
        <v>17067</v>
      </c>
      <c r="H1449" s="447"/>
      <c r="I1449" s="429" t="s">
        <v>22410</v>
      </c>
      <c r="J1449" s="245">
        <v>41501</v>
      </c>
      <c r="K1449" s="244"/>
      <c r="L1449" s="448"/>
      <c r="M1449" s="244"/>
      <c r="N1449" s="447"/>
      <c r="O1449" s="447"/>
      <c r="P1449" s="447"/>
      <c r="Q1449" s="447"/>
      <c r="R1449" s="447"/>
    </row>
    <row r="1450" spans="1:18">
      <c r="A1450" s="446">
        <v>6354</v>
      </c>
      <c r="B1450" s="447"/>
      <c r="C1450" s="447"/>
      <c r="D1450" s="244" t="s">
        <v>13671</v>
      </c>
      <c r="E1450" s="244" t="s">
        <v>22419</v>
      </c>
      <c r="F1450" s="244">
        <v>6354</v>
      </c>
      <c r="G1450" s="244" t="s">
        <v>17551</v>
      </c>
      <c r="H1450" s="447"/>
      <c r="I1450" s="429" t="s">
        <v>22410</v>
      </c>
      <c r="J1450" s="245">
        <v>41501</v>
      </c>
      <c r="K1450" s="244"/>
      <c r="L1450" s="448"/>
      <c r="M1450" s="244"/>
      <c r="N1450" s="447"/>
      <c r="O1450" s="447"/>
      <c r="P1450" s="447"/>
      <c r="Q1450" s="447"/>
      <c r="R1450" s="447"/>
    </row>
    <row r="1451" spans="1:18">
      <c r="A1451" s="446">
        <v>6353</v>
      </c>
      <c r="B1451" s="447"/>
      <c r="C1451" s="447"/>
      <c r="D1451" s="244" t="s">
        <v>13671</v>
      </c>
      <c r="E1451" s="244" t="s">
        <v>22420</v>
      </c>
      <c r="F1451" s="244">
        <v>6353</v>
      </c>
      <c r="G1451" s="244" t="s">
        <v>17553</v>
      </c>
      <c r="H1451" s="447"/>
      <c r="I1451" s="429" t="s">
        <v>22410</v>
      </c>
      <c r="J1451" s="245">
        <v>41501</v>
      </c>
      <c r="K1451" s="244"/>
      <c r="L1451" s="448"/>
      <c r="M1451" s="244"/>
      <c r="N1451" s="447"/>
      <c r="O1451" s="447"/>
      <c r="P1451" s="447"/>
      <c r="Q1451" s="447"/>
      <c r="R1451" s="447"/>
    </row>
    <row r="1452" spans="1:18">
      <c r="A1452" s="446">
        <v>4429</v>
      </c>
      <c r="B1452" s="447"/>
      <c r="C1452" s="447"/>
      <c r="D1452" s="244" t="s">
        <v>7271</v>
      </c>
      <c r="E1452" s="244" t="s">
        <v>22421</v>
      </c>
      <c r="F1452" s="244">
        <v>4429</v>
      </c>
      <c r="G1452" s="244" t="s">
        <v>16285</v>
      </c>
      <c r="H1452" s="447"/>
      <c r="I1452" s="429" t="s">
        <v>22410</v>
      </c>
      <c r="J1452" s="245">
        <v>41501</v>
      </c>
      <c r="K1452" s="244"/>
      <c r="L1452" s="448"/>
      <c r="M1452" s="244"/>
      <c r="N1452" s="447"/>
      <c r="O1452" s="447"/>
      <c r="P1452" s="447"/>
      <c r="Q1452" s="447"/>
      <c r="R1452" s="447"/>
    </row>
    <row r="1453" spans="1:18">
      <c r="A1453" s="446">
        <v>4423</v>
      </c>
      <c r="B1453" s="447"/>
      <c r="C1453" s="447"/>
      <c r="D1453" s="244" t="s">
        <v>7271</v>
      </c>
      <c r="E1453" s="244" t="s">
        <v>22422</v>
      </c>
      <c r="F1453" s="244">
        <v>4423</v>
      </c>
      <c r="G1453" s="244" t="s">
        <v>16287</v>
      </c>
      <c r="H1453" s="447"/>
      <c r="I1453" s="429" t="s">
        <v>22410</v>
      </c>
      <c r="J1453" s="245">
        <v>41501</v>
      </c>
      <c r="K1453" s="244"/>
      <c r="L1453" s="448"/>
      <c r="M1453" s="244"/>
      <c r="N1453" s="447"/>
      <c r="O1453" s="447"/>
      <c r="P1453" s="447"/>
      <c r="Q1453" s="447"/>
      <c r="R1453" s="447"/>
    </row>
    <row r="1454" spans="1:18">
      <c r="A1454" s="446">
        <v>4414</v>
      </c>
      <c r="B1454" s="447"/>
      <c r="C1454" s="447"/>
      <c r="D1454" s="244" t="s">
        <v>7271</v>
      </c>
      <c r="E1454" s="244" t="s">
        <v>22423</v>
      </c>
      <c r="F1454" s="244">
        <v>4414</v>
      </c>
      <c r="G1454" s="244" t="s">
        <v>16290</v>
      </c>
      <c r="H1454" s="447"/>
      <c r="I1454" s="429" t="s">
        <v>22410</v>
      </c>
      <c r="J1454" s="245">
        <v>41501</v>
      </c>
      <c r="K1454" s="244"/>
      <c r="L1454" s="448"/>
      <c r="M1454" s="244"/>
      <c r="N1454" s="447"/>
      <c r="O1454" s="447"/>
      <c r="P1454" s="447"/>
      <c r="Q1454" s="447"/>
      <c r="R1454" s="447"/>
    </row>
    <row r="1455" spans="1:18">
      <c r="A1455" s="446">
        <v>5928</v>
      </c>
      <c r="B1455" s="447"/>
      <c r="C1455" s="447"/>
      <c r="D1455" s="244" t="s">
        <v>13674</v>
      </c>
      <c r="E1455" s="244" t="s">
        <v>22424</v>
      </c>
      <c r="F1455" s="244">
        <v>5928</v>
      </c>
      <c r="G1455" s="244" t="s">
        <v>17672</v>
      </c>
      <c r="H1455" s="447"/>
      <c r="I1455" s="429" t="s">
        <v>22410</v>
      </c>
      <c r="J1455" s="245">
        <v>41501</v>
      </c>
      <c r="K1455" s="244"/>
      <c r="L1455" s="448"/>
      <c r="M1455" s="244"/>
      <c r="N1455" s="447"/>
      <c r="O1455" s="447"/>
      <c r="P1455" s="447"/>
      <c r="Q1455" s="447"/>
      <c r="R1455" s="447"/>
    </row>
    <row r="1456" spans="1:18">
      <c r="A1456" s="446">
        <v>5927</v>
      </c>
      <c r="B1456" s="447"/>
      <c r="C1456" s="447"/>
      <c r="D1456" s="244" t="s">
        <v>13674</v>
      </c>
      <c r="E1456" s="244" t="s">
        <v>22425</v>
      </c>
      <c r="F1456" s="244">
        <v>5927</v>
      </c>
      <c r="G1456" s="244" t="s">
        <v>17713</v>
      </c>
      <c r="H1456" s="447"/>
      <c r="I1456" s="429" t="s">
        <v>22410</v>
      </c>
      <c r="J1456" s="245">
        <v>41501</v>
      </c>
      <c r="K1456" s="244"/>
      <c r="L1456" s="448"/>
      <c r="M1456" s="244"/>
      <c r="N1456" s="447"/>
      <c r="O1456" s="447"/>
      <c r="P1456" s="447"/>
      <c r="Q1456" s="447"/>
      <c r="R1456" s="447"/>
    </row>
    <row r="1457" spans="1:18">
      <c r="A1457" s="446">
        <v>5926</v>
      </c>
      <c r="B1457" s="447"/>
      <c r="C1457" s="447"/>
      <c r="D1457" s="244" t="s">
        <v>13674</v>
      </c>
      <c r="E1457" s="244" t="s">
        <v>22426</v>
      </c>
      <c r="F1457" s="244">
        <v>5926</v>
      </c>
      <c r="G1457" s="244" t="s">
        <v>17716</v>
      </c>
      <c r="H1457" s="447"/>
      <c r="I1457" s="429" t="s">
        <v>22410</v>
      </c>
      <c r="J1457" s="245">
        <v>41501</v>
      </c>
      <c r="K1457" s="244"/>
      <c r="L1457" s="448"/>
      <c r="M1457" s="244"/>
      <c r="N1457" s="447"/>
      <c r="O1457" s="447"/>
      <c r="P1457" s="447"/>
      <c r="Q1457" s="447"/>
      <c r="R1457" s="447"/>
    </row>
    <row r="1458" spans="1:18">
      <c r="A1458" s="446">
        <v>4497</v>
      </c>
      <c r="B1458" s="447"/>
      <c r="C1458" s="447"/>
      <c r="D1458" s="244" t="s">
        <v>7689</v>
      </c>
      <c r="E1458" s="244" t="s">
        <v>22427</v>
      </c>
      <c r="F1458" s="244">
        <v>4497</v>
      </c>
      <c r="G1458" s="244" t="s">
        <v>17041</v>
      </c>
      <c r="H1458" s="447"/>
      <c r="I1458" s="429" t="s">
        <v>22410</v>
      </c>
      <c r="J1458" s="245">
        <v>41501</v>
      </c>
      <c r="K1458" s="244"/>
      <c r="L1458" s="448"/>
      <c r="M1458" s="244"/>
      <c r="N1458" s="447"/>
      <c r="O1458" s="447"/>
      <c r="P1458" s="447"/>
      <c r="Q1458" s="447"/>
      <c r="R1458" s="447"/>
    </row>
    <row r="1459" spans="1:18">
      <c r="A1459" s="446">
        <v>5308</v>
      </c>
      <c r="B1459" s="447"/>
      <c r="C1459" s="447"/>
      <c r="D1459" s="244" t="s">
        <v>12888</v>
      </c>
      <c r="E1459" s="244" t="s">
        <v>22428</v>
      </c>
      <c r="F1459" s="244">
        <v>5308</v>
      </c>
      <c r="G1459" s="244" t="s">
        <v>15999</v>
      </c>
      <c r="H1459" s="447"/>
      <c r="I1459" s="429" t="s">
        <v>22410</v>
      </c>
      <c r="J1459" s="245">
        <v>41501</v>
      </c>
      <c r="K1459" s="244"/>
      <c r="L1459" s="448"/>
      <c r="M1459" s="244"/>
      <c r="N1459" s="447"/>
      <c r="O1459" s="447"/>
      <c r="P1459" s="447"/>
      <c r="Q1459" s="447"/>
      <c r="R1459" s="447"/>
    </row>
    <row r="1460" spans="1:18">
      <c r="A1460" s="446">
        <v>5307</v>
      </c>
      <c r="B1460" s="447"/>
      <c r="C1460" s="447"/>
      <c r="D1460" s="244" t="s">
        <v>12888</v>
      </c>
      <c r="E1460" s="244" t="s">
        <v>22429</v>
      </c>
      <c r="F1460" s="244">
        <v>5307</v>
      </c>
      <c r="G1460" s="244" t="s">
        <v>15916</v>
      </c>
      <c r="H1460" s="447"/>
      <c r="I1460" s="429" t="s">
        <v>22410</v>
      </c>
      <c r="J1460" s="245">
        <v>41501</v>
      </c>
      <c r="K1460" s="244"/>
      <c r="L1460" s="448"/>
      <c r="M1460" s="244"/>
      <c r="N1460" s="447"/>
      <c r="O1460" s="447"/>
      <c r="P1460" s="447"/>
      <c r="Q1460" s="447"/>
      <c r="R1460" s="447"/>
    </row>
    <row r="1461" spans="1:18">
      <c r="A1461" s="446">
        <v>5306</v>
      </c>
      <c r="B1461" s="447"/>
      <c r="C1461" s="447"/>
      <c r="D1461" s="244" t="s">
        <v>12888</v>
      </c>
      <c r="E1461" s="244" t="s">
        <v>22430</v>
      </c>
      <c r="F1461" s="244">
        <v>5306</v>
      </c>
      <c r="G1461" s="244" t="s">
        <v>16004</v>
      </c>
      <c r="H1461" s="447"/>
      <c r="I1461" s="429" t="s">
        <v>22410</v>
      </c>
      <c r="J1461" s="245">
        <v>41501</v>
      </c>
      <c r="K1461" s="244"/>
      <c r="L1461" s="448"/>
      <c r="M1461" s="244"/>
      <c r="N1461" s="447"/>
      <c r="O1461" s="447"/>
      <c r="P1461" s="447"/>
      <c r="Q1461" s="447"/>
      <c r="R1461" s="447"/>
    </row>
    <row r="1462" spans="1:18">
      <c r="A1462" s="446">
        <v>5305</v>
      </c>
      <c r="B1462" s="447"/>
      <c r="C1462" s="447"/>
      <c r="D1462" s="244" t="s">
        <v>12888</v>
      </c>
      <c r="E1462" s="244" t="s">
        <v>22431</v>
      </c>
      <c r="F1462" s="244">
        <v>5305</v>
      </c>
      <c r="G1462" s="244" t="s">
        <v>15918</v>
      </c>
      <c r="H1462" s="447"/>
      <c r="I1462" s="429" t="s">
        <v>22410</v>
      </c>
      <c r="J1462" s="245">
        <v>41501</v>
      </c>
      <c r="K1462" s="244"/>
      <c r="L1462" s="448"/>
      <c r="M1462" s="244"/>
      <c r="N1462" s="447"/>
      <c r="O1462" s="447"/>
      <c r="P1462" s="447"/>
      <c r="Q1462" s="447"/>
      <c r="R1462" s="447"/>
    </row>
    <row r="1463" spans="1:18">
      <c r="A1463" s="446">
        <v>5304</v>
      </c>
      <c r="B1463" s="447"/>
      <c r="C1463" s="447"/>
      <c r="D1463" s="244" t="s">
        <v>12888</v>
      </c>
      <c r="E1463" s="244" t="s">
        <v>22432</v>
      </c>
      <c r="F1463" s="244">
        <v>5304</v>
      </c>
      <c r="G1463" s="244" t="s">
        <v>15922</v>
      </c>
      <c r="H1463" s="447"/>
      <c r="I1463" s="429" t="s">
        <v>22410</v>
      </c>
      <c r="J1463" s="245">
        <v>41501</v>
      </c>
      <c r="K1463" s="244"/>
      <c r="L1463" s="448"/>
      <c r="M1463" s="244"/>
      <c r="N1463" s="447"/>
      <c r="O1463" s="447"/>
      <c r="P1463" s="447"/>
      <c r="Q1463" s="447"/>
      <c r="R1463" s="447"/>
    </row>
    <row r="1464" spans="1:18">
      <c r="A1464" s="446">
        <v>5303</v>
      </c>
      <c r="B1464" s="447"/>
      <c r="C1464" s="447"/>
      <c r="D1464" s="244" t="s">
        <v>12888</v>
      </c>
      <c r="E1464" s="244" t="s">
        <v>22433</v>
      </c>
      <c r="F1464" s="244">
        <v>5303</v>
      </c>
      <c r="G1464" s="244" t="s">
        <v>16009</v>
      </c>
      <c r="H1464" s="447"/>
      <c r="I1464" s="429" t="s">
        <v>22410</v>
      </c>
      <c r="J1464" s="245">
        <v>41501</v>
      </c>
      <c r="K1464" s="244"/>
      <c r="L1464" s="448"/>
      <c r="M1464" s="244"/>
      <c r="N1464" s="447"/>
      <c r="O1464" s="447"/>
      <c r="P1464" s="447"/>
      <c r="Q1464" s="447"/>
      <c r="R1464" s="447"/>
    </row>
    <row r="1465" spans="1:18">
      <c r="A1465" s="446">
        <v>5302</v>
      </c>
      <c r="B1465" s="447"/>
      <c r="C1465" s="447"/>
      <c r="D1465" s="244" t="s">
        <v>12888</v>
      </c>
      <c r="E1465" s="244" t="s">
        <v>22434</v>
      </c>
      <c r="F1465" s="244">
        <v>5302</v>
      </c>
      <c r="G1465" s="244" t="s">
        <v>15924</v>
      </c>
      <c r="H1465" s="447"/>
      <c r="I1465" s="429" t="s">
        <v>22410</v>
      </c>
      <c r="J1465" s="245">
        <v>41501</v>
      </c>
      <c r="K1465" s="244"/>
      <c r="L1465" s="448"/>
      <c r="M1465" s="244"/>
      <c r="N1465" s="447"/>
      <c r="O1465" s="447"/>
      <c r="P1465" s="447"/>
      <c r="Q1465" s="447"/>
      <c r="R1465" s="447"/>
    </row>
    <row r="1466" spans="1:18">
      <c r="A1466" s="446">
        <v>5412</v>
      </c>
      <c r="B1466" s="447"/>
      <c r="C1466" s="447"/>
      <c r="D1466" s="244" t="s">
        <v>9021</v>
      </c>
      <c r="E1466" s="244" t="s">
        <v>22435</v>
      </c>
      <c r="F1466" s="244">
        <v>5412</v>
      </c>
      <c r="G1466" s="244" t="s">
        <v>17568</v>
      </c>
      <c r="H1466" s="447"/>
      <c r="I1466" s="429" t="s">
        <v>22410</v>
      </c>
      <c r="J1466" s="245">
        <v>41501</v>
      </c>
      <c r="K1466" s="244"/>
      <c r="L1466" s="448"/>
      <c r="M1466" s="244"/>
      <c r="N1466" s="447"/>
      <c r="O1466" s="447"/>
      <c r="P1466" s="447"/>
      <c r="Q1466" s="447"/>
      <c r="R1466" s="447"/>
    </row>
    <row r="1467" spans="1:18">
      <c r="A1467" s="446">
        <v>5411</v>
      </c>
      <c r="B1467" s="447"/>
      <c r="C1467" s="447"/>
      <c r="D1467" s="244" t="s">
        <v>9021</v>
      </c>
      <c r="E1467" s="244" t="s">
        <v>22436</v>
      </c>
      <c r="F1467" s="244">
        <v>5411</v>
      </c>
      <c r="G1467" s="244" t="s">
        <v>17571</v>
      </c>
      <c r="H1467" s="447"/>
      <c r="I1467" s="429" t="s">
        <v>22410</v>
      </c>
      <c r="J1467" s="245">
        <v>41501</v>
      </c>
      <c r="K1467" s="244"/>
      <c r="L1467" s="448"/>
      <c r="M1467" s="244"/>
      <c r="N1467" s="447"/>
      <c r="O1467" s="447"/>
      <c r="P1467" s="447"/>
      <c r="Q1467" s="447"/>
      <c r="R1467" s="447"/>
    </row>
    <row r="1468" spans="1:18">
      <c r="A1468" s="446">
        <v>5410</v>
      </c>
      <c r="B1468" s="447"/>
      <c r="C1468" s="447"/>
      <c r="D1468" s="244" t="s">
        <v>9021</v>
      </c>
      <c r="E1468" s="244" t="s">
        <v>22437</v>
      </c>
      <c r="F1468" s="244">
        <v>5410</v>
      </c>
      <c r="G1468" s="244" t="s">
        <v>17574</v>
      </c>
      <c r="H1468" s="447"/>
      <c r="I1468" s="429" t="s">
        <v>22410</v>
      </c>
      <c r="J1468" s="245">
        <v>41501</v>
      </c>
      <c r="K1468" s="244"/>
      <c r="L1468" s="448"/>
      <c r="M1468" s="244"/>
      <c r="N1468" s="447"/>
      <c r="O1468" s="447"/>
      <c r="P1468" s="447"/>
      <c r="Q1468" s="447"/>
      <c r="R1468" s="447"/>
    </row>
    <row r="1469" spans="1:18">
      <c r="A1469" s="446">
        <v>5407</v>
      </c>
      <c r="B1469" s="447"/>
      <c r="C1469" s="447"/>
      <c r="D1469" s="244" t="s">
        <v>9021</v>
      </c>
      <c r="E1469" s="244" t="s">
        <v>22438</v>
      </c>
      <c r="F1469" s="244">
        <v>5407</v>
      </c>
      <c r="G1469" s="244" t="s">
        <v>17578</v>
      </c>
      <c r="H1469" s="447"/>
      <c r="I1469" s="429" t="s">
        <v>22410</v>
      </c>
      <c r="J1469" s="245">
        <v>41501</v>
      </c>
      <c r="K1469" s="244"/>
      <c r="L1469" s="448"/>
      <c r="M1469" s="244"/>
      <c r="N1469" s="447"/>
      <c r="O1469" s="447"/>
      <c r="P1469" s="447"/>
      <c r="Q1469" s="447"/>
      <c r="R1469" s="447"/>
    </row>
    <row r="1470" spans="1:18">
      <c r="A1470" s="446">
        <v>5409</v>
      </c>
      <c r="B1470" s="447"/>
      <c r="C1470" s="447"/>
      <c r="D1470" s="244" t="s">
        <v>9021</v>
      </c>
      <c r="E1470" s="244" t="s">
        <v>22439</v>
      </c>
      <c r="F1470" s="244">
        <v>5409</v>
      </c>
      <c r="G1470" s="244" t="s">
        <v>17580</v>
      </c>
      <c r="H1470" s="447"/>
      <c r="I1470" s="429" t="s">
        <v>22410</v>
      </c>
      <c r="J1470" s="245">
        <v>41501</v>
      </c>
      <c r="K1470" s="244"/>
      <c r="L1470" s="448"/>
      <c r="M1470" s="244"/>
      <c r="N1470" s="447"/>
      <c r="O1470" s="447"/>
      <c r="P1470" s="447"/>
      <c r="Q1470" s="447"/>
      <c r="R1470" s="447"/>
    </row>
    <row r="1471" spans="1:18">
      <c r="A1471" s="446">
        <v>6357</v>
      </c>
      <c r="B1471" s="447"/>
      <c r="C1471" s="447"/>
      <c r="D1471" s="244" t="s">
        <v>13685</v>
      </c>
      <c r="E1471" s="244" t="s">
        <v>22440</v>
      </c>
      <c r="F1471" s="244">
        <v>6357</v>
      </c>
      <c r="G1471" s="244" t="s">
        <v>17633</v>
      </c>
      <c r="H1471" s="447"/>
      <c r="I1471" s="429" t="s">
        <v>22410</v>
      </c>
      <c r="J1471" s="245">
        <v>41501</v>
      </c>
      <c r="K1471" s="244"/>
      <c r="L1471" s="448"/>
      <c r="M1471" s="244"/>
      <c r="N1471" s="447"/>
      <c r="O1471" s="447"/>
      <c r="P1471" s="447"/>
      <c r="Q1471" s="447"/>
      <c r="R1471" s="447"/>
    </row>
    <row r="1472" spans="1:18">
      <c r="A1472" s="446">
        <v>6359</v>
      </c>
      <c r="B1472" s="447"/>
      <c r="C1472" s="447"/>
      <c r="D1472" s="244" t="s">
        <v>13685</v>
      </c>
      <c r="E1472" s="244" t="s">
        <v>22441</v>
      </c>
      <c r="F1472" s="244">
        <v>6359</v>
      </c>
      <c r="G1472" s="244" t="s">
        <v>17636</v>
      </c>
      <c r="H1472" s="447"/>
      <c r="I1472" s="429" t="s">
        <v>22410</v>
      </c>
      <c r="J1472" s="245">
        <v>41501</v>
      </c>
      <c r="K1472" s="244"/>
      <c r="L1472" s="448"/>
      <c r="M1472" s="244"/>
      <c r="N1472" s="447"/>
      <c r="O1472" s="447"/>
      <c r="P1472" s="447"/>
      <c r="Q1472" s="447"/>
      <c r="R1472" s="447"/>
    </row>
    <row r="1473" spans="1:18">
      <c r="A1473" s="446">
        <v>5848</v>
      </c>
      <c r="B1473" s="447"/>
      <c r="C1473" s="447"/>
      <c r="D1473" s="244" t="s">
        <v>13696</v>
      </c>
      <c r="E1473" s="244" t="s">
        <v>22442</v>
      </c>
      <c r="F1473" s="244">
        <v>5848</v>
      </c>
      <c r="G1473" s="244" t="s">
        <v>17639</v>
      </c>
      <c r="H1473" s="447"/>
      <c r="I1473" s="429" t="s">
        <v>22410</v>
      </c>
      <c r="J1473" s="245">
        <v>41501</v>
      </c>
      <c r="K1473" s="244"/>
      <c r="L1473" s="448"/>
      <c r="M1473" s="244"/>
      <c r="N1473" s="447"/>
      <c r="O1473" s="447"/>
      <c r="P1473" s="447"/>
      <c r="Q1473" s="447"/>
      <c r="R1473" s="447"/>
    </row>
    <row r="1474" spans="1:18">
      <c r="A1474" s="446">
        <v>5849</v>
      </c>
      <c r="B1474" s="447"/>
      <c r="C1474" s="447"/>
      <c r="D1474" s="244" t="s">
        <v>13696</v>
      </c>
      <c r="E1474" s="244" t="s">
        <v>22443</v>
      </c>
      <c r="F1474" s="244">
        <v>5849</v>
      </c>
      <c r="G1474" s="244" t="s">
        <v>17565</v>
      </c>
      <c r="H1474" s="447"/>
      <c r="I1474" s="429" t="s">
        <v>22410</v>
      </c>
      <c r="J1474" s="245">
        <v>41501</v>
      </c>
      <c r="K1474" s="244"/>
      <c r="L1474" s="448"/>
      <c r="M1474" s="244"/>
      <c r="N1474" s="447"/>
      <c r="O1474" s="447"/>
      <c r="P1474" s="447"/>
      <c r="Q1474" s="447"/>
      <c r="R1474" s="447"/>
    </row>
    <row r="1475" spans="1:18">
      <c r="A1475" s="446">
        <v>5850</v>
      </c>
      <c r="B1475" s="447"/>
      <c r="C1475" s="447"/>
      <c r="D1475" s="244" t="s">
        <v>13696</v>
      </c>
      <c r="E1475" s="244" t="s">
        <v>22444</v>
      </c>
      <c r="F1475" s="244">
        <v>5850</v>
      </c>
      <c r="G1475" s="244" t="s">
        <v>17642</v>
      </c>
      <c r="H1475" s="447"/>
      <c r="I1475" s="429" t="s">
        <v>22410</v>
      </c>
      <c r="J1475" s="245">
        <v>41501</v>
      </c>
      <c r="K1475" s="244"/>
      <c r="L1475" s="448"/>
      <c r="M1475" s="244"/>
      <c r="N1475" s="447"/>
      <c r="O1475" s="447"/>
      <c r="P1475" s="447"/>
      <c r="Q1475" s="447"/>
      <c r="R1475" s="447"/>
    </row>
    <row r="1476" spans="1:18">
      <c r="A1476" s="446">
        <v>2620</v>
      </c>
      <c r="B1476" s="447"/>
      <c r="C1476" s="447"/>
      <c r="D1476" s="244" t="s">
        <v>183</v>
      </c>
      <c r="E1476" s="244" t="s">
        <v>22445</v>
      </c>
      <c r="F1476" s="244">
        <v>2620</v>
      </c>
      <c r="G1476" s="244" t="s">
        <v>16273</v>
      </c>
      <c r="H1476" s="447"/>
      <c r="I1476" s="429" t="s">
        <v>22410</v>
      </c>
      <c r="J1476" s="245">
        <v>41501</v>
      </c>
      <c r="K1476" s="244"/>
      <c r="L1476" s="448"/>
      <c r="M1476" s="244"/>
      <c r="N1476" s="447"/>
      <c r="O1476" s="447"/>
      <c r="P1476" s="447"/>
      <c r="Q1476" s="447"/>
      <c r="R1476" s="447"/>
    </row>
    <row r="1477" spans="1:18">
      <c r="A1477" s="446">
        <v>5897</v>
      </c>
      <c r="B1477" s="447"/>
      <c r="C1477" s="447"/>
      <c r="D1477" s="244" t="s">
        <v>163</v>
      </c>
      <c r="E1477" s="244" t="s">
        <v>22446</v>
      </c>
      <c r="F1477" s="244">
        <v>5897</v>
      </c>
      <c r="G1477" s="244" t="s">
        <v>17724</v>
      </c>
      <c r="H1477" s="447"/>
      <c r="I1477" s="429" t="s">
        <v>22410</v>
      </c>
      <c r="J1477" s="245">
        <v>41501</v>
      </c>
      <c r="K1477" s="244"/>
      <c r="L1477" s="448"/>
      <c r="M1477" s="244"/>
      <c r="N1477" s="447"/>
      <c r="O1477" s="447"/>
      <c r="P1477" s="447"/>
      <c r="Q1477" s="447"/>
      <c r="R1477" s="447"/>
    </row>
    <row r="1478" spans="1:18">
      <c r="A1478" s="446">
        <v>5896</v>
      </c>
      <c r="B1478" s="447"/>
      <c r="C1478" s="447"/>
      <c r="D1478" s="244" t="s">
        <v>163</v>
      </c>
      <c r="E1478" s="244" t="s">
        <v>22447</v>
      </c>
      <c r="F1478" s="244">
        <v>5896</v>
      </c>
      <c r="G1478" s="244" t="s">
        <v>17674</v>
      </c>
      <c r="H1478" s="447"/>
      <c r="I1478" s="429" t="s">
        <v>22410</v>
      </c>
      <c r="J1478" s="245">
        <v>41501</v>
      </c>
      <c r="K1478" s="244"/>
      <c r="L1478" s="448"/>
      <c r="M1478" s="244"/>
      <c r="N1478" s="447"/>
      <c r="O1478" s="447"/>
      <c r="P1478" s="447"/>
      <c r="Q1478" s="447"/>
      <c r="R1478" s="447"/>
    </row>
    <row r="1479" spans="1:18">
      <c r="A1479" s="446">
        <v>5892</v>
      </c>
      <c r="B1479" s="447"/>
      <c r="C1479" s="447"/>
      <c r="D1479" s="244" t="s">
        <v>163</v>
      </c>
      <c r="E1479" s="244" t="s">
        <v>22448</v>
      </c>
      <c r="F1479" s="244">
        <v>5892</v>
      </c>
      <c r="G1479" s="244" t="s">
        <v>17676</v>
      </c>
      <c r="H1479" s="447"/>
      <c r="I1479" s="429" t="s">
        <v>22410</v>
      </c>
      <c r="J1479" s="245">
        <v>41501</v>
      </c>
      <c r="K1479" s="244"/>
      <c r="L1479" s="448"/>
      <c r="M1479" s="244"/>
      <c r="N1479" s="447"/>
      <c r="O1479" s="447"/>
      <c r="P1479" s="447"/>
      <c r="Q1479" s="447"/>
      <c r="R1479" s="447"/>
    </row>
    <row r="1480" spans="1:18">
      <c r="A1480" s="446">
        <v>5130</v>
      </c>
      <c r="B1480" s="447"/>
      <c r="C1480" s="447"/>
      <c r="D1480" s="244" t="s">
        <v>2614</v>
      </c>
      <c r="E1480" s="244" t="s">
        <v>22449</v>
      </c>
      <c r="F1480" s="244">
        <v>5130</v>
      </c>
      <c r="G1480" s="244" t="s">
        <v>17055</v>
      </c>
      <c r="H1480" s="447"/>
      <c r="I1480" s="429" t="s">
        <v>22410</v>
      </c>
      <c r="J1480" s="245">
        <v>41501</v>
      </c>
      <c r="K1480" s="244"/>
      <c r="L1480" s="448"/>
      <c r="M1480" s="244"/>
      <c r="N1480" s="447"/>
      <c r="O1480" s="447"/>
      <c r="P1480" s="447"/>
      <c r="Q1480" s="447"/>
      <c r="R1480" s="447"/>
    </row>
    <row r="1481" spans="1:18">
      <c r="A1481" s="446">
        <v>4546</v>
      </c>
      <c r="B1481" s="447"/>
      <c r="C1481" s="447"/>
      <c r="D1481" s="244" t="s">
        <v>188</v>
      </c>
      <c r="E1481" s="244" t="s">
        <v>7915</v>
      </c>
      <c r="F1481" s="244">
        <v>4546</v>
      </c>
      <c r="G1481" s="244" t="s">
        <v>17045</v>
      </c>
      <c r="H1481" s="447"/>
      <c r="I1481" s="429" t="s">
        <v>22410</v>
      </c>
      <c r="J1481" s="245">
        <v>41501</v>
      </c>
      <c r="K1481" s="244"/>
      <c r="L1481" s="448"/>
      <c r="M1481" s="244"/>
      <c r="N1481" s="447"/>
      <c r="O1481" s="447"/>
      <c r="P1481" s="447"/>
      <c r="Q1481" s="447"/>
      <c r="R1481" s="447"/>
    </row>
    <row r="1482" spans="1:18">
      <c r="A1482" s="446">
        <v>5822</v>
      </c>
      <c r="B1482" s="447"/>
      <c r="C1482" s="447"/>
      <c r="D1482" s="244" t="s">
        <v>1866</v>
      </c>
      <c r="E1482" s="244" t="s">
        <v>22450</v>
      </c>
      <c r="F1482" s="244">
        <v>5822</v>
      </c>
      <c r="G1482" s="244" t="s">
        <v>17683</v>
      </c>
      <c r="H1482" s="447"/>
      <c r="I1482" s="429" t="s">
        <v>22410</v>
      </c>
      <c r="J1482" s="245">
        <v>41501</v>
      </c>
      <c r="K1482" s="244"/>
      <c r="L1482" s="448"/>
      <c r="M1482" s="244"/>
      <c r="N1482" s="447"/>
      <c r="O1482" s="447"/>
      <c r="P1482" s="447"/>
      <c r="Q1482" s="447"/>
      <c r="R1482" s="447"/>
    </row>
    <row r="1483" spans="1:18">
      <c r="A1483" s="446">
        <v>5444</v>
      </c>
      <c r="B1483" s="447"/>
      <c r="C1483" s="447"/>
      <c r="D1483" s="244" t="s">
        <v>13722</v>
      </c>
      <c r="E1483" s="244" t="s">
        <v>22451</v>
      </c>
      <c r="F1483" s="244">
        <v>5444</v>
      </c>
      <c r="G1483" s="244" t="s">
        <v>17735</v>
      </c>
      <c r="H1483" s="447"/>
      <c r="I1483" s="429" t="s">
        <v>22410</v>
      </c>
      <c r="J1483" s="245">
        <v>41501</v>
      </c>
      <c r="K1483" s="244"/>
      <c r="L1483" s="448"/>
      <c r="M1483" s="244"/>
      <c r="N1483" s="447"/>
      <c r="O1483" s="447"/>
      <c r="P1483" s="447"/>
      <c r="Q1483" s="447"/>
      <c r="R1483" s="447"/>
    </row>
    <row r="1484" spans="1:18">
      <c r="A1484" s="446">
        <v>5505</v>
      </c>
      <c r="B1484" s="447"/>
      <c r="C1484" s="447"/>
      <c r="D1484" s="244" t="s">
        <v>13724</v>
      </c>
      <c r="E1484" s="244" t="s">
        <v>22452</v>
      </c>
      <c r="F1484" s="244">
        <v>5505</v>
      </c>
      <c r="G1484" s="244" t="s">
        <v>17740</v>
      </c>
      <c r="H1484" s="447"/>
      <c r="I1484" s="429" t="s">
        <v>22410</v>
      </c>
      <c r="J1484" s="245">
        <v>41501</v>
      </c>
      <c r="K1484" s="244"/>
      <c r="L1484" s="448"/>
      <c r="M1484" s="244"/>
      <c r="N1484" s="447"/>
      <c r="O1484" s="447"/>
      <c r="P1484" s="447"/>
      <c r="Q1484" s="447"/>
      <c r="R1484" s="447"/>
    </row>
    <row r="1485" spans="1:18">
      <c r="A1485" s="446">
        <v>4164</v>
      </c>
      <c r="B1485" s="447"/>
      <c r="C1485" s="447"/>
      <c r="D1485" s="244" t="s">
        <v>5948</v>
      </c>
      <c r="E1485" s="244" t="s">
        <v>22453</v>
      </c>
      <c r="F1485" s="244">
        <v>4164</v>
      </c>
      <c r="G1485" s="244" t="s">
        <v>16282</v>
      </c>
      <c r="H1485" s="447"/>
      <c r="I1485" s="429" t="s">
        <v>22410</v>
      </c>
      <c r="J1485" s="245">
        <v>41501</v>
      </c>
      <c r="K1485" s="244"/>
      <c r="L1485" s="448"/>
      <c r="M1485" s="244"/>
      <c r="N1485" s="447"/>
      <c r="O1485" s="447"/>
      <c r="P1485" s="447"/>
      <c r="Q1485" s="447"/>
      <c r="R1485" s="447"/>
    </row>
    <row r="1486" spans="1:18">
      <c r="A1486" s="446">
        <v>4443</v>
      </c>
      <c r="B1486" s="447"/>
      <c r="C1486" s="447"/>
      <c r="D1486" s="244" t="s">
        <v>7242</v>
      </c>
      <c r="E1486" s="244" t="s">
        <v>22454</v>
      </c>
      <c r="F1486" s="244">
        <v>4443</v>
      </c>
      <c r="G1486" s="244" t="s">
        <v>9218</v>
      </c>
      <c r="H1486" s="447"/>
      <c r="I1486" s="429" t="s">
        <v>22410</v>
      </c>
      <c r="J1486" s="245">
        <v>41501</v>
      </c>
      <c r="K1486" s="244"/>
      <c r="L1486" s="448"/>
      <c r="M1486" s="244"/>
      <c r="N1486" s="447"/>
      <c r="O1486" s="447"/>
      <c r="P1486" s="447"/>
      <c r="Q1486" s="447"/>
      <c r="R1486" s="447"/>
    </row>
    <row r="1487" spans="1:18">
      <c r="A1487" s="446">
        <v>4441</v>
      </c>
      <c r="B1487" s="447"/>
      <c r="C1487" s="447"/>
      <c r="D1487" s="244" t="s">
        <v>7242</v>
      </c>
      <c r="E1487" s="244" t="s">
        <v>22455</v>
      </c>
      <c r="F1487" s="244">
        <v>4441</v>
      </c>
      <c r="G1487" s="244" t="s">
        <v>15951</v>
      </c>
      <c r="H1487" s="447"/>
      <c r="I1487" s="429" t="s">
        <v>22410</v>
      </c>
      <c r="J1487" s="245">
        <v>41501</v>
      </c>
      <c r="K1487" s="244"/>
      <c r="L1487" s="448"/>
      <c r="M1487" s="244"/>
      <c r="N1487" s="447"/>
      <c r="O1487" s="447"/>
      <c r="P1487" s="447"/>
      <c r="Q1487" s="447"/>
      <c r="R1487" s="447"/>
    </row>
    <row r="1488" spans="1:18">
      <c r="A1488" s="446">
        <v>6539</v>
      </c>
      <c r="B1488" s="447"/>
      <c r="C1488" s="447"/>
      <c r="D1488" s="244" t="s">
        <v>13746</v>
      </c>
      <c r="E1488" s="244" t="s">
        <v>22456</v>
      </c>
      <c r="F1488" s="244">
        <v>6539</v>
      </c>
      <c r="G1488" s="244" t="s">
        <v>17547</v>
      </c>
      <c r="H1488" s="447"/>
      <c r="I1488" s="429" t="s">
        <v>22410</v>
      </c>
      <c r="J1488" s="245">
        <v>41501</v>
      </c>
      <c r="K1488" s="244"/>
      <c r="L1488" s="448"/>
      <c r="M1488" s="244"/>
      <c r="N1488" s="447"/>
      <c r="O1488" s="447"/>
      <c r="P1488" s="447"/>
      <c r="Q1488" s="447"/>
      <c r="R1488" s="447"/>
    </row>
    <row r="1489" spans="1:18">
      <c r="A1489" s="446">
        <v>4520</v>
      </c>
      <c r="B1489" s="447"/>
      <c r="C1489" s="447"/>
      <c r="D1489" s="244" t="s">
        <v>7782</v>
      </c>
      <c r="E1489" s="244" t="s">
        <v>22457</v>
      </c>
      <c r="F1489" s="244">
        <v>4520</v>
      </c>
      <c r="G1489" s="244" t="s">
        <v>12650</v>
      </c>
      <c r="H1489" s="447"/>
      <c r="I1489" s="429" t="s">
        <v>22410</v>
      </c>
      <c r="J1489" s="245">
        <v>41501</v>
      </c>
      <c r="K1489" s="244"/>
      <c r="L1489" s="448"/>
      <c r="M1489" s="244"/>
      <c r="N1489" s="447"/>
      <c r="O1489" s="447"/>
      <c r="P1489" s="447"/>
      <c r="Q1489" s="447"/>
      <c r="R1489" s="447"/>
    </row>
    <row r="1490" spans="1:18">
      <c r="A1490" s="446">
        <v>4445</v>
      </c>
      <c r="B1490" s="447"/>
      <c r="C1490" s="447"/>
      <c r="D1490" s="244" t="s">
        <v>7501</v>
      </c>
      <c r="E1490" s="244" t="s">
        <v>22458</v>
      </c>
      <c r="F1490" s="244">
        <v>4445</v>
      </c>
      <c r="G1490" s="244" t="s">
        <v>16297</v>
      </c>
      <c r="H1490" s="447"/>
      <c r="I1490" s="429" t="s">
        <v>22410</v>
      </c>
      <c r="J1490" s="245">
        <v>41501</v>
      </c>
      <c r="K1490" s="244"/>
      <c r="L1490" s="448"/>
      <c r="M1490" s="244"/>
      <c r="N1490" s="447"/>
      <c r="O1490" s="447"/>
      <c r="P1490" s="447"/>
      <c r="Q1490" s="447"/>
      <c r="R1490" s="447"/>
    </row>
    <row r="1491" spans="1:18">
      <c r="A1491" s="446">
        <v>4523</v>
      </c>
      <c r="B1491" s="447"/>
      <c r="C1491" s="447"/>
      <c r="D1491" s="244" t="s">
        <v>7501</v>
      </c>
      <c r="E1491" s="244" t="s">
        <v>22459</v>
      </c>
      <c r="F1491" s="244">
        <v>4523</v>
      </c>
      <c r="G1491" s="244" t="s">
        <v>16066</v>
      </c>
      <c r="H1491" s="447"/>
      <c r="I1491" s="429" t="s">
        <v>22410</v>
      </c>
      <c r="J1491" s="245">
        <v>41501</v>
      </c>
      <c r="K1491" s="244"/>
      <c r="L1491" s="448"/>
      <c r="M1491" s="244"/>
      <c r="N1491" s="447"/>
      <c r="O1491" s="447"/>
      <c r="P1491" s="447"/>
      <c r="Q1491" s="447"/>
      <c r="R1491" s="447"/>
    </row>
    <row r="1492" spans="1:18">
      <c r="A1492" s="446">
        <v>5132</v>
      </c>
      <c r="B1492" s="447"/>
      <c r="C1492" s="447"/>
      <c r="D1492" s="244" t="s">
        <v>12299</v>
      </c>
      <c r="E1492" s="244" t="s">
        <v>22460</v>
      </c>
      <c r="F1492" s="244">
        <v>5132</v>
      </c>
      <c r="G1492" s="244" t="s">
        <v>17540</v>
      </c>
      <c r="H1492" s="447"/>
      <c r="I1492" s="429" t="s">
        <v>22410</v>
      </c>
      <c r="J1492" s="245">
        <v>41501</v>
      </c>
      <c r="K1492" s="244"/>
      <c r="L1492" s="448"/>
      <c r="M1492" s="244"/>
      <c r="N1492" s="447"/>
      <c r="O1492" s="447"/>
      <c r="P1492" s="447"/>
      <c r="Q1492" s="447"/>
      <c r="R1492" s="447"/>
    </row>
    <row r="1493" spans="1:18">
      <c r="A1493" s="446">
        <v>3672</v>
      </c>
      <c r="B1493" s="447"/>
      <c r="C1493" s="447"/>
      <c r="D1493" s="244" t="s">
        <v>3550</v>
      </c>
      <c r="E1493" s="244" t="s">
        <v>22461</v>
      </c>
      <c r="F1493" s="244">
        <v>3672</v>
      </c>
      <c r="G1493" s="244" t="s">
        <v>17529</v>
      </c>
      <c r="H1493" s="447"/>
      <c r="I1493" s="429" t="s">
        <v>22410</v>
      </c>
      <c r="J1493" s="245">
        <v>41501</v>
      </c>
      <c r="K1493" s="244"/>
      <c r="L1493" s="448"/>
      <c r="M1493" s="244"/>
      <c r="N1493" s="447"/>
      <c r="O1493" s="447"/>
      <c r="P1493" s="447"/>
      <c r="Q1493" s="447"/>
      <c r="R1493" s="447"/>
    </row>
    <row r="1494" spans="1:18">
      <c r="A1494" s="446">
        <v>5177</v>
      </c>
      <c r="B1494" s="447"/>
      <c r="C1494" s="447"/>
      <c r="D1494" s="244" t="s">
        <v>12222</v>
      </c>
      <c r="E1494" s="244" t="s">
        <v>22462</v>
      </c>
      <c r="F1494" s="244">
        <v>5177</v>
      </c>
      <c r="G1494" s="244" t="s">
        <v>15905</v>
      </c>
      <c r="H1494" s="447"/>
      <c r="I1494" s="429" t="s">
        <v>22410</v>
      </c>
      <c r="J1494" s="245">
        <v>41501</v>
      </c>
      <c r="K1494" s="244"/>
      <c r="L1494" s="448"/>
      <c r="M1494" s="244"/>
      <c r="N1494" s="447"/>
      <c r="O1494" s="447"/>
      <c r="P1494" s="447"/>
      <c r="Q1494" s="447"/>
      <c r="R1494" s="447"/>
    </row>
    <row r="1495" spans="1:18">
      <c r="A1495" s="446">
        <v>5176</v>
      </c>
      <c r="B1495" s="447"/>
      <c r="C1495" s="447"/>
      <c r="D1495" s="244" t="s">
        <v>12222</v>
      </c>
      <c r="E1495" s="244" t="s">
        <v>22463</v>
      </c>
      <c r="F1495" s="244">
        <v>5176</v>
      </c>
      <c r="G1495" s="244" t="s">
        <v>15861</v>
      </c>
      <c r="H1495" s="447"/>
      <c r="I1495" s="429" t="s">
        <v>22410</v>
      </c>
      <c r="J1495" s="245">
        <v>41501</v>
      </c>
      <c r="K1495" s="244"/>
      <c r="L1495" s="448"/>
      <c r="M1495" s="244"/>
      <c r="N1495" s="447"/>
      <c r="O1495" s="447"/>
      <c r="P1495" s="447"/>
      <c r="Q1495" s="447"/>
      <c r="R1495" s="447"/>
    </row>
    <row r="1496" spans="1:18">
      <c r="A1496" s="446">
        <v>4447</v>
      </c>
      <c r="B1496" s="447"/>
      <c r="C1496" s="447"/>
      <c r="D1496" s="244" t="s">
        <v>1895</v>
      </c>
      <c r="E1496" s="244" t="s">
        <v>22464</v>
      </c>
      <c r="F1496" s="244">
        <v>4447</v>
      </c>
      <c r="G1496" s="244" t="s">
        <v>16293</v>
      </c>
      <c r="H1496" s="447"/>
      <c r="I1496" s="429" t="s">
        <v>22410</v>
      </c>
      <c r="J1496" s="245">
        <v>41501</v>
      </c>
      <c r="K1496" s="244"/>
      <c r="L1496" s="448"/>
      <c r="M1496" s="244"/>
      <c r="N1496" s="447"/>
      <c r="O1496" s="447"/>
      <c r="P1496" s="447"/>
      <c r="Q1496" s="447"/>
      <c r="R1496" s="447"/>
    </row>
    <row r="1497" spans="1:18">
      <c r="A1497" s="446">
        <v>4562</v>
      </c>
      <c r="B1497" s="447"/>
      <c r="C1497" s="447"/>
      <c r="D1497" s="244" t="s">
        <v>7949</v>
      </c>
      <c r="E1497" s="244" t="s">
        <v>22465</v>
      </c>
      <c r="F1497" s="244">
        <v>4562</v>
      </c>
      <c r="G1497" s="244" t="s">
        <v>15903</v>
      </c>
      <c r="H1497" s="447"/>
      <c r="I1497" s="429" t="s">
        <v>22410</v>
      </c>
      <c r="J1497" s="245">
        <v>41501</v>
      </c>
      <c r="K1497" s="244"/>
      <c r="L1497" s="448"/>
      <c r="M1497" s="244"/>
      <c r="N1497" s="447"/>
      <c r="O1497" s="447"/>
      <c r="P1497" s="447"/>
      <c r="Q1497" s="447"/>
      <c r="R1497" s="447"/>
    </row>
    <row r="1498" spans="1:18">
      <c r="A1498" s="446">
        <v>5669</v>
      </c>
      <c r="B1498" s="447"/>
      <c r="C1498" s="447"/>
      <c r="D1498" s="244" t="s">
        <v>13785</v>
      </c>
      <c r="E1498" s="244" t="s">
        <v>22466</v>
      </c>
      <c r="F1498" s="244">
        <v>5669</v>
      </c>
      <c r="G1498" s="244" t="s">
        <v>17680</v>
      </c>
      <c r="H1498" s="447"/>
      <c r="I1498" s="429" t="s">
        <v>22410</v>
      </c>
      <c r="J1498" s="245">
        <v>41501</v>
      </c>
      <c r="K1498" s="244"/>
      <c r="L1498" s="448"/>
      <c r="M1498" s="244"/>
      <c r="N1498" s="447"/>
      <c r="O1498" s="447"/>
      <c r="P1498" s="447"/>
      <c r="Q1498" s="447"/>
      <c r="R1498" s="447"/>
    </row>
    <row r="1499" spans="1:18">
      <c r="A1499" s="446">
        <v>5670</v>
      </c>
      <c r="B1499" s="447"/>
      <c r="C1499" s="447"/>
      <c r="D1499" s="244" t="s">
        <v>13785</v>
      </c>
      <c r="E1499" s="244" t="s">
        <v>22467</v>
      </c>
      <c r="F1499" s="244">
        <v>5670</v>
      </c>
      <c r="G1499" s="244" t="s">
        <v>17746</v>
      </c>
      <c r="H1499" s="447"/>
      <c r="I1499" s="429" t="s">
        <v>22410</v>
      </c>
      <c r="J1499" s="245">
        <v>41501</v>
      </c>
      <c r="K1499" s="244"/>
      <c r="L1499" s="448"/>
      <c r="M1499" s="244"/>
      <c r="N1499" s="447"/>
      <c r="O1499" s="447"/>
      <c r="P1499" s="447"/>
      <c r="Q1499" s="447"/>
      <c r="R1499" s="447"/>
    </row>
    <row r="1500" spans="1:18">
      <c r="A1500" s="446">
        <v>5671</v>
      </c>
      <c r="B1500" s="447"/>
      <c r="C1500" s="447"/>
      <c r="D1500" s="244" t="s">
        <v>13785</v>
      </c>
      <c r="E1500" s="244" t="s">
        <v>22468</v>
      </c>
      <c r="F1500" s="244">
        <v>5671</v>
      </c>
      <c r="G1500" s="244" t="s">
        <v>17749</v>
      </c>
      <c r="H1500" s="447"/>
      <c r="I1500" s="429" t="s">
        <v>22410</v>
      </c>
      <c r="J1500" s="245">
        <v>41501</v>
      </c>
      <c r="K1500" s="244"/>
      <c r="L1500" s="448"/>
      <c r="M1500" s="244"/>
      <c r="N1500" s="447"/>
      <c r="O1500" s="447"/>
      <c r="P1500" s="447"/>
      <c r="Q1500" s="447"/>
      <c r="R1500" s="447"/>
    </row>
    <row r="1501" spans="1:18">
      <c r="A1501" s="446">
        <v>5675</v>
      </c>
      <c r="B1501" s="447"/>
      <c r="C1501" s="447"/>
      <c r="D1501" s="244" t="s">
        <v>13785</v>
      </c>
      <c r="E1501" s="244" t="s">
        <v>22469</v>
      </c>
      <c r="F1501" s="244">
        <v>5675</v>
      </c>
      <c r="G1501" s="244" t="s">
        <v>17752</v>
      </c>
      <c r="H1501" s="447"/>
      <c r="I1501" s="429" t="s">
        <v>22410</v>
      </c>
      <c r="J1501" s="245">
        <v>41501</v>
      </c>
      <c r="K1501" s="244"/>
      <c r="L1501" s="448"/>
      <c r="M1501" s="244"/>
      <c r="N1501" s="447"/>
      <c r="O1501" s="447"/>
      <c r="P1501" s="447"/>
      <c r="Q1501" s="447"/>
      <c r="R1501" s="447"/>
    </row>
    <row r="1502" spans="1:18">
      <c r="A1502" s="446">
        <v>5703</v>
      </c>
      <c r="B1502" s="447"/>
      <c r="C1502" s="447"/>
      <c r="D1502" s="244" t="s">
        <v>13785</v>
      </c>
      <c r="E1502" s="244" t="s">
        <v>22470</v>
      </c>
      <c r="F1502" s="244">
        <v>5703</v>
      </c>
      <c r="G1502" s="244" t="s">
        <v>17758</v>
      </c>
      <c r="H1502" s="447"/>
      <c r="I1502" s="429" t="s">
        <v>22410</v>
      </c>
      <c r="J1502" s="245">
        <v>41501</v>
      </c>
      <c r="K1502" s="244"/>
      <c r="L1502" s="448"/>
      <c r="M1502" s="244"/>
      <c r="N1502" s="447"/>
      <c r="O1502" s="447"/>
      <c r="P1502" s="447"/>
      <c r="Q1502" s="447"/>
      <c r="R1502" s="447"/>
    </row>
    <row r="1503" spans="1:18">
      <c r="A1503" s="446">
        <v>4111</v>
      </c>
      <c r="B1503" s="447"/>
      <c r="C1503" s="447"/>
      <c r="D1503" s="244" t="s">
        <v>4753</v>
      </c>
      <c r="E1503" s="244" t="s">
        <v>22471</v>
      </c>
      <c r="F1503" s="244">
        <v>4111</v>
      </c>
      <c r="G1503" s="244" t="s">
        <v>12601</v>
      </c>
      <c r="H1503" s="447"/>
      <c r="I1503" s="429" t="s">
        <v>22410</v>
      </c>
      <c r="J1503" s="245">
        <v>41501</v>
      </c>
      <c r="K1503" s="244"/>
      <c r="L1503" s="448"/>
      <c r="M1503" s="244"/>
      <c r="N1503" s="447"/>
      <c r="O1503" s="447"/>
      <c r="P1503" s="447"/>
      <c r="Q1503" s="447"/>
      <c r="R1503" s="447"/>
    </row>
    <row r="1504" spans="1:18">
      <c r="A1504" s="446">
        <v>4112</v>
      </c>
      <c r="B1504" s="447"/>
      <c r="C1504" s="447"/>
      <c r="D1504" s="244" t="s">
        <v>4753</v>
      </c>
      <c r="E1504" s="244" t="s">
        <v>22472</v>
      </c>
      <c r="F1504" s="244">
        <v>4112</v>
      </c>
      <c r="G1504" s="244" t="s">
        <v>17536</v>
      </c>
      <c r="H1504" s="447"/>
      <c r="I1504" s="429" t="s">
        <v>22410</v>
      </c>
      <c r="J1504" s="245">
        <v>41501</v>
      </c>
      <c r="K1504" s="244"/>
      <c r="L1504" s="448"/>
      <c r="M1504" s="244"/>
      <c r="N1504" s="447"/>
      <c r="O1504" s="447"/>
      <c r="P1504" s="447"/>
      <c r="Q1504" s="447"/>
      <c r="R1504" s="447"/>
    </row>
    <row r="1505" spans="1:18">
      <c r="A1505" s="446">
        <v>5032</v>
      </c>
      <c r="B1505" s="447"/>
      <c r="C1505" s="447"/>
      <c r="D1505" s="244" t="s">
        <v>9385</v>
      </c>
      <c r="E1505" s="244" t="s">
        <v>22473</v>
      </c>
      <c r="F1505" s="244">
        <v>5032</v>
      </c>
      <c r="G1505" s="244" t="s">
        <v>17051</v>
      </c>
      <c r="H1505" s="447"/>
      <c r="I1505" s="429" t="s">
        <v>22410</v>
      </c>
      <c r="J1505" s="245">
        <v>41501</v>
      </c>
      <c r="K1505" s="244"/>
      <c r="L1505" s="448"/>
      <c r="M1505" s="244"/>
      <c r="N1505" s="447"/>
      <c r="O1505" s="447"/>
      <c r="P1505" s="447"/>
      <c r="Q1505" s="447"/>
      <c r="R1505" s="447"/>
    </row>
    <row r="1506" spans="1:18">
      <c r="A1506" s="446">
        <v>5203</v>
      </c>
      <c r="B1506" s="447"/>
      <c r="C1506" s="447"/>
      <c r="D1506" s="244" t="s">
        <v>8318</v>
      </c>
      <c r="E1506" s="244" t="s">
        <v>22474</v>
      </c>
      <c r="F1506" s="244">
        <v>5203</v>
      </c>
      <c r="G1506" s="244" t="s">
        <v>17544</v>
      </c>
      <c r="H1506" s="447"/>
      <c r="I1506" s="429" t="s">
        <v>22410</v>
      </c>
      <c r="J1506" s="245">
        <v>41501</v>
      </c>
      <c r="K1506" s="244"/>
      <c r="L1506" s="448"/>
      <c r="M1506" s="244"/>
      <c r="N1506" s="447"/>
      <c r="O1506" s="447"/>
      <c r="P1506" s="447"/>
      <c r="Q1506" s="447"/>
      <c r="R1506" s="447"/>
    </row>
    <row r="1507" spans="1:18">
      <c r="A1507" s="446">
        <v>5210</v>
      </c>
      <c r="B1507" s="447"/>
      <c r="C1507" s="447"/>
      <c r="D1507" s="244" t="s">
        <v>3085</v>
      </c>
      <c r="E1507" s="244" t="s">
        <v>22475</v>
      </c>
      <c r="F1507" s="244">
        <v>5210</v>
      </c>
      <c r="G1507" s="244" t="s">
        <v>17616</v>
      </c>
      <c r="H1507" s="447"/>
      <c r="I1507" s="429" t="s">
        <v>22410</v>
      </c>
      <c r="J1507" s="245">
        <v>41501</v>
      </c>
      <c r="K1507" s="244"/>
      <c r="L1507" s="448"/>
      <c r="M1507" s="244"/>
      <c r="N1507" s="447"/>
      <c r="O1507" s="447"/>
      <c r="P1507" s="447"/>
      <c r="Q1507" s="447"/>
      <c r="R1507" s="447"/>
    </row>
    <row r="1508" spans="1:18">
      <c r="A1508" s="446">
        <v>5045</v>
      </c>
      <c r="B1508" s="447"/>
      <c r="C1508" s="447"/>
      <c r="D1508" s="244" t="s">
        <v>9431</v>
      </c>
      <c r="E1508" s="244" t="s">
        <v>22476</v>
      </c>
      <c r="F1508" s="244">
        <v>5045</v>
      </c>
      <c r="G1508" s="244" t="s">
        <v>15963</v>
      </c>
      <c r="H1508" s="447"/>
      <c r="I1508" s="429" t="s">
        <v>22410</v>
      </c>
      <c r="J1508" s="245">
        <v>41501</v>
      </c>
      <c r="K1508" s="244"/>
      <c r="L1508" s="448"/>
      <c r="M1508" s="244"/>
      <c r="N1508" s="447"/>
      <c r="O1508" s="447"/>
      <c r="P1508" s="447"/>
      <c r="Q1508" s="447"/>
      <c r="R1508" s="447"/>
    </row>
    <row r="1509" spans="1:18">
      <c r="A1509" s="446">
        <v>5046</v>
      </c>
      <c r="B1509" s="447"/>
      <c r="C1509" s="447"/>
      <c r="D1509" s="244" t="s">
        <v>9431</v>
      </c>
      <c r="E1509" s="244" t="s">
        <v>22477</v>
      </c>
      <c r="F1509" s="244">
        <v>5046</v>
      </c>
      <c r="G1509" s="244" t="s">
        <v>16025</v>
      </c>
      <c r="H1509" s="447"/>
      <c r="I1509" s="429" t="s">
        <v>22410</v>
      </c>
      <c r="J1509" s="245">
        <v>41501</v>
      </c>
      <c r="K1509" s="244"/>
      <c r="L1509" s="448"/>
      <c r="M1509" s="244"/>
      <c r="N1509" s="447"/>
      <c r="O1509" s="447"/>
      <c r="P1509" s="447"/>
      <c r="Q1509" s="447"/>
      <c r="R1509" s="447"/>
    </row>
    <row r="1510" spans="1:18">
      <c r="A1510" s="446">
        <v>5047</v>
      </c>
      <c r="B1510" s="447"/>
      <c r="C1510" s="447"/>
      <c r="D1510" s="244" t="s">
        <v>9431</v>
      </c>
      <c r="E1510" s="244" t="s">
        <v>22478</v>
      </c>
      <c r="F1510" s="244">
        <v>5047</v>
      </c>
      <c r="G1510" s="244" t="s">
        <v>16028</v>
      </c>
      <c r="H1510" s="447"/>
      <c r="I1510" s="429" t="s">
        <v>22410</v>
      </c>
      <c r="J1510" s="245">
        <v>41501</v>
      </c>
      <c r="K1510" s="244"/>
      <c r="L1510" s="448"/>
      <c r="M1510" s="244"/>
      <c r="N1510" s="447"/>
      <c r="O1510" s="447"/>
      <c r="P1510" s="447"/>
      <c r="Q1510" s="447"/>
      <c r="R1510" s="447"/>
    </row>
    <row r="1511" spans="1:18">
      <c r="A1511" s="446">
        <v>5048</v>
      </c>
      <c r="B1511" s="447"/>
      <c r="C1511" s="447"/>
      <c r="D1511" s="244" t="s">
        <v>9431</v>
      </c>
      <c r="E1511" s="244" t="s">
        <v>22479</v>
      </c>
      <c r="F1511" s="244">
        <v>5048</v>
      </c>
      <c r="G1511" s="244" t="s">
        <v>15965</v>
      </c>
      <c r="H1511" s="447"/>
      <c r="I1511" s="429" t="s">
        <v>22410</v>
      </c>
      <c r="J1511" s="245">
        <v>41501</v>
      </c>
      <c r="K1511" s="244"/>
      <c r="L1511" s="448"/>
      <c r="M1511" s="244"/>
      <c r="N1511" s="447"/>
      <c r="O1511" s="447"/>
      <c r="P1511" s="447"/>
      <c r="Q1511" s="447"/>
      <c r="R1511" s="447"/>
    </row>
    <row r="1512" spans="1:18">
      <c r="A1512" s="446">
        <v>5050</v>
      </c>
      <c r="B1512" s="447"/>
      <c r="C1512" s="447"/>
      <c r="D1512" s="244" t="s">
        <v>9431</v>
      </c>
      <c r="E1512" s="244" t="s">
        <v>22480</v>
      </c>
      <c r="F1512" s="244">
        <v>5050</v>
      </c>
      <c r="G1512" s="244" t="s">
        <v>16032</v>
      </c>
      <c r="H1512" s="447"/>
      <c r="I1512" s="429" t="s">
        <v>22410</v>
      </c>
      <c r="J1512" s="245">
        <v>41501</v>
      </c>
      <c r="K1512" s="244"/>
      <c r="L1512" s="448"/>
      <c r="M1512" s="244"/>
      <c r="N1512" s="447"/>
      <c r="O1512" s="447"/>
      <c r="P1512" s="447"/>
      <c r="Q1512" s="447"/>
      <c r="R1512" s="447"/>
    </row>
    <row r="1513" spans="1:18">
      <c r="A1513" s="446">
        <v>3483</v>
      </c>
      <c r="B1513" s="447"/>
      <c r="C1513" s="447"/>
      <c r="D1513" s="244" t="s">
        <v>119</v>
      </c>
      <c r="E1513" s="244" t="s">
        <v>22474</v>
      </c>
      <c r="F1513" s="244">
        <v>3483</v>
      </c>
      <c r="G1513" s="244" t="s">
        <v>15481</v>
      </c>
      <c r="H1513" s="447"/>
      <c r="I1513" s="429" t="s">
        <v>22410</v>
      </c>
      <c r="J1513" s="245">
        <v>41501</v>
      </c>
      <c r="K1513" s="244"/>
      <c r="L1513" s="448"/>
      <c r="M1513" s="244"/>
      <c r="N1513" s="447"/>
      <c r="O1513" s="447"/>
      <c r="P1513" s="447"/>
      <c r="Q1513" s="447"/>
      <c r="R1513" s="447"/>
    </row>
    <row r="1514" spans="1:18">
      <c r="A1514" s="446">
        <v>3962</v>
      </c>
      <c r="B1514" s="447"/>
      <c r="C1514" s="447"/>
      <c r="D1514" s="244" t="s">
        <v>2572</v>
      </c>
      <c r="E1514" s="244" t="s">
        <v>5279</v>
      </c>
      <c r="F1514" s="244">
        <v>3962</v>
      </c>
      <c r="G1514" s="244" t="s">
        <v>16059</v>
      </c>
      <c r="H1514" s="447"/>
      <c r="I1514" s="429" t="s">
        <v>22410</v>
      </c>
      <c r="J1514" s="245">
        <v>41501</v>
      </c>
      <c r="K1514" s="244"/>
      <c r="L1514" s="448"/>
      <c r="M1514" s="244"/>
      <c r="N1514" s="447"/>
      <c r="O1514" s="447"/>
      <c r="P1514" s="447"/>
      <c r="Q1514" s="447"/>
      <c r="R1514" s="447"/>
    </row>
    <row r="1515" spans="1:18">
      <c r="A1515" s="446">
        <v>5162</v>
      </c>
      <c r="B1515" s="447"/>
      <c r="C1515" s="447"/>
      <c r="D1515" s="244" t="s">
        <v>7994</v>
      </c>
      <c r="E1515" s="244" t="s">
        <v>22481</v>
      </c>
      <c r="F1515" s="244">
        <v>5162</v>
      </c>
      <c r="G1515" s="244" t="s">
        <v>15969</v>
      </c>
      <c r="H1515" s="447"/>
      <c r="I1515" s="429" t="s">
        <v>22410</v>
      </c>
      <c r="J1515" s="245">
        <v>41501</v>
      </c>
      <c r="K1515" s="244"/>
      <c r="L1515" s="448"/>
      <c r="M1515" s="244"/>
      <c r="N1515" s="447"/>
      <c r="O1515" s="447"/>
      <c r="P1515" s="447"/>
      <c r="Q1515" s="447"/>
      <c r="R1515" s="447"/>
    </row>
    <row r="1516" spans="1:18">
      <c r="A1516" s="446">
        <v>5161</v>
      </c>
      <c r="B1516" s="447"/>
      <c r="C1516" s="447"/>
      <c r="D1516" s="244" t="s">
        <v>7994</v>
      </c>
      <c r="E1516" s="244" t="s">
        <v>22482</v>
      </c>
      <c r="F1516" s="244">
        <v>5161</v>
      </c>
      <c r="G1516" s="244" t="s">
        <v>15908</v>
      </c>
      <c r="H1516" s="447"/>
      <c r="I1516" s="429" t="s">
        <v>22410</v>
      </c>
      <c r="J1516" s="245">
        <v>41501</v>
      </c>
      <c r="K1516" s="244"/>
      <c r="L1516" s="448"/>
      <c r="M1516" s="244"/>
      <c r="N1516" s="447"/>
      <c r="O1516" s="447"/>
      <c r="P1516" s="447"/>
      <c r="Q1516" s="447"/>
      <c r="R1516" s="447"/>
    </row>
    <row r="1517" spans="1:18">
      <c r="A1517" s="446">
        <v>5160</v>
      </c>
      <c r="B1517" s="447"/>
      <c r="C1517" s="447"/>
      <c r="D1517" s="244" t="s">
        <v>7994</v>
      </c>
      <c r="E1517" s="244" t="s">
        <v>22483</v>
      </c>
      <c r="F1517" s="244">
        <v>5160</v>
      </c>
      <c r="G1517" s="244" t="s">
        <v>15972</v>
      </c>
      <c r="H1517" s="447"/>
      <c r="I1517" s="429" t="s">
        <v>22410</v>
      </c>
      <c r="J1517" s="245">
        <v>41501</v>
      </c>
      <c r="K1517" s="244"/>
      <c r="L1517" s="448"/>
      <c r="M1517" s="244"/>
      <c r="N1517" s="447"/>
      <c r="O1517" s="447"/>
      <c r="P1517" s="447"/>
      <c r="Q1517" s="447"/>
      <c r="R1517" s="447"/>
    </row>
    <row r="1518" spans="1:18">
      <c r="A1518" s="446">
        <v>5159</v>
      </c>
      <c r="B1518" s="447"/>
      <c r="C1518" s="447"/>
      <c r="D1518" s="244" t="s">
        <v>7994</v>
      </c>
      <c r="E1518" s="244" t="s">
        <v>22484</v>
      </c>
      <c r="F1518" s="244">
        <v>5159</v>
      </c>
      <c r="G1518" s="244" t="s">
        <v>15864</v>
      </c>
      <c r="H1518" s="447"/>
      <c r="I1518" s="429" t="s">
        <v>22410</v>
      </c>
      <c r="J1518" s="245">
        <v>41501</v>
      </c>
      <c r="K1518" s="244"/>
      <c r="L1518" s="448"/>
      <c r="M1518" s="244"/>
      <c r="N1518" s="447"/>
      <c r="O1518" s="447"/>
      <c r="P1518" s="447"/>
      <c r="Q1518" s="447"/>
      <c r="R1518" s="447"/>
    </row>
    <row r="1519" spans="1:18">
      <c r="A1519" s="446">
        <v>5158</v>
      </c>
      <c r="B1519" s="447"/>
      <c r="C1519" s="447"/>
      <c r="D1519" s="244" t="s">
        <v>7994</v>
      </c>
      <c r="E1519" s="244" t="s">
        <v>22485</v>
      </c>
      <c r="F1519" s="244">
        <v>5158</v>
      </c>
      <c r="G1519" s="244" t="s">
        <v>15910</v>
      </c>
      <c r="H1519" s="447"/>
      <c r="I1519" s="429" t="s">
        <v>22410</v>
      </c>
      <c r="J1519" s="245">
        <v>41501</v>
      </c>
      <c r="K1519" s="244"/>
      <c r="L1519" s="448"/>
      <c r="M1519" s="244"/>
      <c r="N1519" s="447"/>
      <c r="O1519" s="447"/>
      <c r="P1519" s="447"/>
      <c r="Q1519" s="447"/>
      <c r="R1519" s="447"/>
    </row>
    <row r="1520" spans="1:18">
      <c r="A1520" s="446">
        <v>5157</v>
      </c>
      <c r="B1520" s="447"/>
      <c r="C1520" s="447"/>
      <c r="D1520" s="244" t="s">
        <v>7994</v>
      </c>
      <c r="E1520" s="244" t="s">
        <v>22486</v>
      </c>
      <c r="F1520" s="244">
        <v>5157</v>
      </c>
      <c r="G1520" s="244" t="s">
        <v>15867</v>
      </c>
      <c r="H1520" s="447"/>
      <c r="I1520" s="429" t="s">
        <v>22410</v>
      </c>
      <c r="J1520" s="245">
        <v>41501</v>
      </c>
      <c r="K1520" s="244"/>
      <c r="L1520" s="448"/>
      <c r="M1520" s="244"/>
      <c r="N1520" s="447"/>
      <c r="O1520" s="447"/>
      <c r="P1520" s="447"/>
      <c r="Q1520" s="447"/>
      <c r="R1520" s="447"/>
    </row>
    <row r="1521" spans="1:18">
      <c r="A1521" s="446">
        <v>6544</v>
      </c>
      <c r="B1521" s="447"/>
      <c r="C1521" s="447"/>
      <c r="D1521" s="244" t="s">
        <v>13866</v>
      </c>
      <c r="E1521" s="244" t="s">
        <v>22487</v>
      </c>
      <c r="F1521" s="244">
        <v>6544</v>
      </c>
      <c r="G1521" s="244" t="s">
        <v>17062</v>
      </c>
      <c r="H1521" s="447"/>
      <c r="I1521" s="429" t="s">
        <v>22410</v>
      </c>
      <c r="J1521" s="245">
        <v>41501</v>
      </c>
      <c r="K1521" s="244"/>
      <c r="L1521" s="448"/>
      <c r="M1521" s="244"/>
      <c r="N1521" s="447"/>
      <c r="O1521" s="447"/>
      <c r="P1521" s="447"/>
      <c r="Q1521" s="447"/>
      <c r="R1521" s="447"/>
    </row>
    <row r="1522" spans="1:18">
      <c r="A1522" s="446">
        <v>5074</v>
      </c>
      <c r="B1522" s="447"/>
      <c r="C1522" s="447"/>
      <c r="D1522" s="244" t="s">
        <v>12453</v>
      </c>
      <c r="E1522" s="244" t="s">
        <v>22488</v>
      </c>
      <c r="F1522" s="244">
        <v>5074</v>
      </c>
      <c r="G1522" s="244" t="s">
        <v>15983</v>
      </c>
      <c r="H1522" s="447"/>
      <c r="I1522" s="429" t="s">
        <v>22410</v>
      </c>
      <c r="J1522" s="245">
        <v>41501</v>
      </c>
      <c r="K1522" s="244"/>
      <c r="L1522" s="448"/>
      <c r="M1522" s="244"/>
      <c r="N1522" s="447"/>
      <c r="O1522" s="447"/>
      <c r="P1522" s="447"/>
      <c r="Q1522" s="447"/>
      <c r="R1522" s="447"/>
    </row>
    <row r="1523" spans="1:18">
      <c r="A1523" s="446">
        <v>5073</v>
      </c>
      <c r="B1523" s="447"/>
      <c r="C1523" s="447"/>
      <c r="D1523" s="244" t="s">
        <v>12453</v>
      </c>
      <c r="E1523" s="244" t="s">
        <v>22489</v>
      </c>
      <c r="F1523" s="244">
        <v>5073</v>
      </c>
      <c r="G1523" s="244" t="s">
        <v>15869</v>
      </c>
      <c r="H1523" s="447"/>
      <c r="I1523" s="429" t="s">
        <v>22410</v>
      </c>
      <c r="J1523" s="245">
        <v>41501</v>
      </c>
      <c r="K1523" s="244"/>
      <c r="L1523" s="448"/>
      <c r="M1523" s="244"/>
      <c r="N1523" s="447"/>
      <c r="O1523" s="447"/>
      <c r="P1523" s="447"/>
      <c r="Q1523" s="447"/>
      <c r="R1523" s="447"/>
    </row>
    <row r="1524" spans="1:18">
      <c r="A1524" s="446">
        <v>5072</v>
      </c>
      <c r="B1524" s="447"/>
      <c r="C1524" s="447"/>
      <c r="D1524" s="244" t="s">
        <v>12453</v>
      </c>
      <c r="E1524" s="244" t="s">
        <v>22490</v>
      </c>
      <c r="F1524" s="244">
        <v>5072</v>
      </c>
      <c r="G1524" s="244" t="s">
        <v>15871</v>
      </c>
      <c r="H1524" s="447"/>
      <c r="I1524" s="429" t="s">
        <v>22410</v>
      </c>
      <c r="J1524" s="245">
        <v>41501</v>
      </c>
      <c r="K1524" s="244"/>
      <c r="L1524" s="448"/>
      <c r="M1524" s="244"/>
      <c r="N1524" s="447"/>
      <c r="O1524" s="447"/>
      <c r="P1524" s="447"/>
      <c r="Q1524" s="447"/>
      <c r="R1524" s="447"/>
    </row>
    <row r="1525" spans="1:18">
      <c r="A1525" s="446">
        <v>5071</v>
      </c>
      <c r="B1525" s="447"/>
      <c r="C1525" s="447"/>
      <c r="D1525" s="244" t="s">
        <v>12453</v>
      </c>
      <c r="E1525" s="244" t="s">
        <v>22491</v>
      </c>
      <c r="F1525" s="244">
        <v>5071</v>
      </c>
      <c r="G1525" s="244" t="s">
        <v>15988</v>
      </c>
      <c r="H1525" s="447"/>
      <c r="I1525" s="429" t="s">
        <v>22410</v>
      </c>
      <c r="J1525" s="245">
        <v>41501</v>
      </c>
      <c r="K1525" s="244"/>
      <c r="L1525" s="448"/>
      <c r="M1525" s="244"/>
      <c r="N1525" s="447"/>
      <c r="O1525" s="447"/>
      <c r="P1525" s="447"/>
      <c r="Q1525" s="447"/>
      <c r="R1525" s="447"/>
    </row>
    <row r="1526" spans="1:18">
      <c r="A1526" s="446">
        <v>5070</v>
      </c>
      <c r="B1526" s="447"/>
      <c r="C1526" s="447"/>
      <c r="D1526" s="244" t="s">
        <v>12453</v>
      </c>
      <c r="E1526" s="244" t="s">
        <v>22492</v>
      </c>
      <c r="F1526" s="244">
        <v>5070</v>
      </c>
      <c r="G1526" s="244" t="s">
        <v>15992</v>
      </c>
      <c r="H1526" s="447"/>
      <c r="I1526" s="429" t="s">
        <v>22410</v>
      </c>
      <c r="J1526" s="245">
        <v>41501</v>
      </c>
      <c r="K1526" s="244"/>
      <c r="L1526" s="448"/>
      <c r="M1526" s="244"/>
      <c r="N1526" s="447"/>
      <c r="O1526" s="447"/>
      <c r="P1526" s="447"/>
      <c r="Q1526" s="447"/>
      <c r="R1526" s="447"/>
    </row>
    <row r="1527" spans="1:18">
      <c r="A1527" s="446">
        <v>5069</v>
      </c>
      <c r="B1527" s="447"/>
      <c r="C1527" s="447"/>
      <c r="D1527" s="244" t="s">
        <v>12453</v>
      </c>
      <c r="E1527" s="244" t="s">
        <v>22493</v>
      </c>
      <c r="F1527" s="244">
        <v>5069</v>
      </c>
      <c r="G1527" s="244" t="s">
        <v>15996</v>
      </c>
      <c r="H1527" s="447"/>
      <c r="I1527" s="429" t="s">
        <v>22410</v>
      </c>
      <c r="J1527" s="245">
        <v>41501</v>
      </c>
      <c r="K1527" s="244"/>
      <c r="L1527" s="448"/>
      <c r="M1527" s="244"/>
      <c r="N1527" s="447"/>
      <c r="O1527" s="447"/>
      <c r="P1527" s="447"/>
      <c r="Q1527" s="447"/>
      <c r="R1527" s="447"/>
    </row>
    <row r="1528" spans="1:18">
      <c r="A1528" s="446">
        <v>5076</v>
      </c>
      <c r="B1528" s="447"/>
      <c r="C1528" s="447"/>
      <c r="D1528" s="244" t="s">
        <v>1646</v>
      </c>
      <c r="E1528" s="244" t="s">
        <v>22494</v>
      </c>
      <c r="F1528" s="244">
        <v>5076</v>
      </c>
      <c r="G1528" s="244" t="s">
        <v>15914</v>
      </c>
      <c r="H1528" s="447"/>
      <c r="I1528" s="429" t="s">
        <v>22410</v>
      </c>
      <c r="J1528" s="245">
        <v>41501</v>
      </c>
      <c r="K1528" s="244"/>
      <c r="L1528" s="448"/>
      <c r="M1528" s="244"/>
      <c r="N1528" s="447"/>
      <c r="O1528" s="447"/>
      <c r="P1528" s="447"/>
      <c r="Q1528" s="447"/>
      <c r="R1528" s="447"/>
    </row>
    <row r="1529" spans="1:18">
      <c r="A1529" s="446">
        <v>5075</v>
      </c>
      <c r="B1529" s="447"/>
      <c r="C1529" s="447"/>
      <c r="D1529" s="244" t="s">
        <v>1646</v>
      </c>
      <c r="E1529" s="244" t="s">
        <v>22495</v>
      </c>
      <c r="F1529" s="244">
        <v>5075</v>
      </c>
      <c r="G1529" s="244" t="s">
        <v>15979</v>
      </c>
      <c r="H1529" s="447"/>
      <c r="I1529" s="429" t="s">
        <v>22410</v>
      </c>
      <c r="J1529" s="245">
        <v>41501</v>
      </c>
      <c r="K1529" s="244"/>
      <c r="L1529" s="448"/>
      <c r="M1529" s="244"/>
      <c r="N1529" s="447"/>
      <c r="O1529" s="447"/>
      <c r="P1529" s="447"/>
      <c r="Q1529" s="447"/>
      <c r="R1529" s="447"/>
    </row>
    <row r="1530" spans="1:18">
      <c r="A1530" s="446">
        <v>3585</v>
      </c>
      <c r="B1530" s="447"/>
      <c r="C1530" s="447"/>
      <c r="D1530" s="244" t="s">
        <v>3287</v>
      </c>
      <c r="E1530" s="244" t="s">
        <v>22496</v>
      </c>
      <c r="F1530" s="244">
        <v>3585</v>
      </c>
      <c r="G1530" s="244" t="s">
        <v>3935</v>
      </c>
      <c r="H1530" s="447"/>
      <c r="I1530" s="429" t="s">
        <v>22410</v>
      </c>
      <c r="J1530" s="245">
        <v>41501</v>
      </c>
      <c r="K1530" s="244"/>
      <c r="L1530" s="448"/>
      <c r="M1530" s="244"/>
      <c r="N1530" s="447"/>
      <c r="O1530" s="447"/>
      <c r="P1530" s="447"/>
      <c r="Q1530" s="447"/>
      <c r="R1530" s="447"/>
    </row>
    <row r="1531" spans="1:18">
      <c r="A1531" s="446">
        <v>5137</v>
      </c>
      <c r="B1531" s="447"/>
      <c r="C1531" s="447"/>
      <c r="D1531" s="244" t="s">
        <v>12276</v>
      </c>
      <c r="E1531" s="244" t="s">
        <v>22497</v>
      </c>
      <c r="F1531" s="244">
        <v>5137</v>
      </c>
      <c r="G1531" s="244" t="s">
        <v>16036</v>
      </c>
      <c r="H1531" s="447"/>
      <c r="I1531" s="429" t="s">
        <v>22410</v>
      </c>
      <c r="J1531" s="245">
        <v>41501</v>
      </c>
      <c r="K1531" s="244"/>
      <c r="L1531" s="448"/>
      <c r="M1531" s="244"/>
      <c r="N1531" s="447"/>
      <c r="O1531" s="447"/>
      <c r="P1531" s="447"/>
      <c r="Q1531" s="447"/>
      <c r="R1531" s="447"/>
    </row>
    <row r="1532" spans="1:18">
      <c r="A1532" s="446">
        <v>4317</v>
      </c>
      <c r="B1532" s="447"/>
      <c r="C1532" s="447"/>
      <c r="D1532" s="244" t="s">
        <v>6998</v>
      </c>
      <c r="E1532" s="244" t="s">
        <v>22498</v>
      </c>
      <c r="F1532" s="244">
        <v>4317</v>
      </c>
      <c r="G1532" s="244" t="s">
        <v>16284</v>
      </c>
      <c r="H1532" s="447"/>
      <c r="I1532" s="429" t="s">
        <v>22410</v>
      </c>
      <c r="J1532" s="245">
        <v>41501</v>
      </c>
      <c r="K1532" s="244"/>
      <c r="L1532" s="448"/>
      <c r="M1532" s="244"/>
      <c r="N1532" s="447"/>
      <c r="O1532" s="447"/>
      <c r="P1532" s="447"/>
      <c r="Q1532" s="447"/>
      <c r="R1532" s="447"/>
    </row>
    <row r="1533" spans="1:18">
      <c r="A1533" s="446">
        <v>4628</v>
      </c>
      <c r="B1533" s="447"/>
      <c r="C1533" s="447"/>
      <c r="D1533" s="244" t="s">
        <v>8667</v>
      </c>
      <c r="E1533" s="244" t="s">
        <v>22499</v>
      </c>
      <c r="F1533" s="244">
        <v>4628</v>
      </c>
      <c r="G1533" s="244" t="s">
        <v>15856</v>
      </c>
      <c r="H1533" s="447"/>
      <c r="I1533" s="429" t="s">
        <v>22410</v>
      </c>
      <c r="J1533" s="245">
        <v>41501</v>
      </c>
      <c r="K1533" s="244"/>
      <c r="L1533" s="448"/>
      <c r="M1533" s="244"/>
      <c r="N1533" s="447"/>
      <c r="O1533" s="447"/>
      <c r="P1533" s="447"/>
      <c r="Q1533" s="447"/>
      <c r="R1533" s="447"/>
    </row>
    <row r="1534" spans="1:18">
      <c r="A1534" s="446">
        <v>5256</v>
      </c>
      <c r="B1534" s="447"/>
      <c r="C1534" s="447"/>
      <c r="D1534" s="244" t="s">
        <v>13043</v>
      </c>
      <c r="E1534" s="244" t="s">
        <v>22500</v>
      </c>
      <c r="F1534" s="244">
        <v>5256</v>
      </c>
      <c r="G1534" s="244" t="s">
        <v>15926</v>
      </c>
      <c r="H1534" s="447"/>
      <c r="I1534" s="429" t="s">
        <v>22410</v>
      </c>
      <c r="J1534" s="245">
        <v>41501</v>
      </c>
      <c r="K1534" s="244"/>
      <c r="L1534" s="448"/>
      <c r="M1534" s="244"/>
      <c r="N1534" s="447"/>
      <c r="O1534" s="447"/>
      <c r="P1534" s="447"/>
      <c r="Q1534" s="447"/>
      <c r="R1534" s="447"/>
    </row>
    <row r="1535" spans="1:18">
      <c r="A1535" s="446">
        <v>5257</v>
      </c>
      <c r="B1535" s="447"/>
      <c r="C1535" s="447"/>
      <c r="D1535" s="244" t="s">
        <v>13043</v>
      </c>
      <c r="E1535" s="244" t="s">
        <v>22501</v>
      </c>
      <c r="F1535" s="244">
        <v>5257</v>
      </c>
      <c r="G1535" s="244" t="s">
        <v>15929</v>
      </c>
      <c r="H1535" s="447"/>
      <c r="I1535" s="429" t="s">
        <v>22410</v>
      </c>
      <c r="J1535" s="245">
        <v>41501</v>
      </c>
      <c r="K1535" s="244"/>
      <c r="L1535" s="448"/>
      <c r="M1535" s="244"/>
      <c r="N1535" s="447"/>
      <c r="O1535" s="447"/>
      <c r="P1535" s="447"/>
      <c r="Q1535" s="447"/>
      <c r="R1535" s="447"/>
    </row>
    <row r="1536" spans="1:18">
      <c r="A1536" s="446">
        <v>4635</v>
      </c>
      <c r="B1536" s="447"/>
      <c r="C1536" s="447"/>
      <c r="D1536" s="244" t="s">
        <v>8643</v>
      </c>
      <c r="E1536" s="244" t="s">
        <v>22502</v>
      </c>
      <c r="F1536" s="244">
        <v>4635</v>
      </c>
      <c r="G1536" s="244" t="s">
        <v>17048</v>
      </c>
      <c r="H1536" s="447"/>
      <c r="I1536" s="429" t="s">
        <v>22410</v>
      </c>
      <c r="J1536" s="245">
        <v>41501</v>
      </c>
      <c r="K1536" s="244"/>
      <c r="L1536" s="448"/>
      <c r="M1536" s="244"/>
      <c r="N1536" s="447"/>
      <c r="O1536" s="447"/>
      <c r="P1536" s="447"/>
      <c r="Q1536" s="447"/>
      <c r="R1536" s="447"/>
    </row>
    <row r="1537" spans="1:18">
      <c r="A1537" s="446">
        <v>4486</v>
      </c>
      <c r="B1537" s="447"/>
      <c r="C1537" s="447"/>
      <c r="D1537" s="244" t="s">
        <v>7620</v>
      </c>
      <c r="E1537" s="244" t="s">
        <v>22503</v>
      </c>
      <c r="F1537" s="244">
        <v>4486</v>
      </c>
      <c r="G1537" s="244" t="s">
        <v>15955</v>
      </c>
      <c r="H1537" s="447"/>
      <c r="I1537" s="429" t="s">
        <v>22410</v>
      </c>
      <c r="J1537" s="245">
        <v>41501</v>
      </c>
      <c r="K1537" s="244"/>
      <c r="L1537" s="448"/>
      <c r="M1537" s="244"/>
      <c r="N1537" s="447"/>
      <c r="O1537" s="447"/>
      <c r="P1537" s="447"/>
      <c r="Q1537" s="447"/>
      <c r="R1537" s="447"/>
    </row>
    <row r="1538" spans="1:18">
      <c r="A1538" s="446">
        <v>5153</v>
      </c>
      <c r="B1538" s="447"/>
      <c r="C1538" s="447"/>
      <c r="D1538" s="244" t="s">
        <v>1102</v>
      </c>
      <c r="E1538" s="244" t="s">
        <v>22504</v>
      </c>
      <c r="F1538" s="244">
        <v>5153</v>
      </c>
      <c r="G1538" s="244" t="s">
        <v>16069</v>
      </c>
      <c r="H1538" s="447"/>
      <c r="I1538" s="429" t="s">
        <v>22410</v>
      </c>
      <c r="J1538" s="245">
        <v>41501</v>
      </c>
      <c r="K1538" s="244"/>
      <c r="L1538" s="448"/>
      <c r="M1538" s="244"/>
      <c r="N1538" s="447"/>
      <c r="O1538" s="447"/>
      <c r="P1538" s="447"/>
      <c r="Q1538" s="447"/>
      <c r="R1538" s="447"/>
    </row>
    <row r="1539" spans="1:18">
      <c r="A1539" s="446">
        <v>3656</v>
      </c>
      <c r="B1539" s="447"/>
      <c r="C1539" s="447"/>
      <c r="D1539" s="244" t="s">
        <v>4005</v>
      </c>
      <c r="E1539" s="244" t="s">
        <v>22505</v>
      </c>
      <c r="F1539" s="244">
        <v>3656</v>
      </c>
      <c r="G1539" s="244" t="s">
        <v>15895</v>
      </c>
      <c r="H1539" s="447"/>
      <c r="I1539" s="429" t="s">
        <v>22410</v>
      </c>
      <c r="J1539" s="245">
        <v>41501</v>
      </c>
      <c r="K1539" s="244"/>
      <c r="L1539" s="448"/>
      <c r="M1539" s="244"/>
      <c r="N1539" s="447"/>
      <c r="O1539" s="447"/>
      <c r="P1539" s="447"/>
      <c r="Q1539" s="447"/>
      <c r="R1539" s="447"/>
    </row>
    <row r="1540" spans="1:18">
      <c r="A1540" s="446">
        <v>6718</v>
      </c>
      <c r="B1540" s="447"/>
      <c r="C1540" s="447"/>
      <c r="D1540" s="244" t="s">
        <v>167</v>
      </c>
      <c r="E1540" s="244" t="s">
        <v>22506</v>
      </c>
      <c r="F1540" s="244">
        <v>6718</v>
      </c>
      <c r="G1540" s="244" t="s">
        <v>17584</v>
      </c>
      <c r="H1540" s="447"/>
      <c r="I1540" s="429" t="s">
        <v>22410</v>
      </c>
      <c r="J1540" s="245">
        <v>41501</v>
      </c>
      <c r="K1540" s="244"/>
      <c r="L1540" s="448"/>
      <c r="M1540" s="244"/>
      <c r="N1540" s="447"/>
      <c r="O1540" s="447"/>
      <c r="P1540" s="447"/>
      <c r="Q1540" s="447"/>
      <c r="R1540" s="447"/>
    </row>
    <row r="1541" spans="1:18">
      <c r="A1541" s="446">
        <v>6706</v>
      </c>
      <c r="B1541" s="447"/>
      <c r="C1541" s="447"/>
      <c r="D1541" s="244" t="s">
        <v>167</v>
      </c>
      <c r="E1541" s="244" t="s">
        <v>22507</v>
      </c>
      <c r="F1541" s="244">
        <v>6706</v>
      </c>
      <c r="G1541" s="244" t="s">
        <v>17686</v>
      </c>
      <c r="H1541" s="447"/>
      <c r="I1541" s="429" t="s">
        <v>22410</v>
      </c>
      <c r="J1541" s="245">
        <v>41501</v>
      </c>
      <c r="K1541" s="244"/>
      <c r="L1541" s="448"/>
      <c r="M1541" s="244"/>
      <c r="N1541" s="447"/>
      <c r="O1541" s="447"/>
      <c r="P1541" s="447"/>
      <c r="Q1541" s="447"/>
      <c r="R1541" s="447"/>
    </row>
    <row r="1542" spans="1:18">
      <c r="A1542" s="446">
        <v>6700</v>
      </c>
      <c r="B1542" s="447"/>
      <c r="C1542" s="447"/>
      <c r="D1542" s="244" t="s">
        <v>167</v>
      </c>
      <c r="E1542" s="244" t="s">
        <v>22508</v>
      </c>
      <c r="F1542" s="244">
        <v>6700</v>
      </c>
      <c r="G1542" s="244" t="s">
        <v>17646</v>
      </c>
      <c r="H1542" s="447"/>
      <c r="I1542" s="429" t="s">
        <v>22410</v>
      </c>
      <c r="J1542" s="245">
        <v>41501</v>
      </c>
      <c r="K1542" s="244"/>
      <c r="L1542" s="448"/>
      <c r="M1542" s="244"/>
      <c r="N1542" s="447"/>
      <c r="O1542" s="447"/>
      <c r="P1542" s="447"/>
      <c r="Q1542" s="447"/>
      <c r="R1542" s="447"/>
    </row>
    <row r="1543" spans="1:18">
      <c r="A1543" s="446">
        <v>6703</v>
      </c>
      <c r="B1543" s="447"/>
      <c r="C1543" s="447"/>
      <c r="D1543" s="244" t="s">
        <v>167</v>
      </c>
      <c r="E1543" s="244" t="s">
        <v>22509</v>
      </c>
      <c r="F1543" s="244">
        <v>6703</v>
      </c>
      <c r="G1543" s="244" t="s">
        <v>17587</v>
      </c>
      <c r="H1543" s="447"/>
      <c r="I1543" s="429" t="s">
        <v>22410</v>
      </c>
      <c r="J1543" s="245">
        <v>41501</v>
      </c>
      <c r="K1543" s="244"/>
      <c r="L1543" s="448"/>
      <c r="M1543" s="244"/>
      <c r="N1543" s="447"/>
      <c r="O1543" s="447"/>
      <c r="P1543" s="447"/>
      <c r="Q1543" s="447"/>
      <c r="R1543" s="447"/>
    </row>
    <row r="1544" spans="1:18">
      <c r="A1544" s="446">
        <v>6698</v>
      </c>
      <c r="B1544" s="447"/>
      <c r="C1544" s="447"/>
      <c r="D1544" s="244" t="s">
        <v>167</v>
      </c>
      <c r="E1544" s="244" t="s">
        <v>22510</v>
      </c>
      <c r="F1544" s="244">
        <v>6698</v>
      </c>
      <c r="G1544" s="244" t="s">
        <v>20814</v>
      </c>
      <c r="H1544" s="447"/>
      <c r="I1544" s="429" t="s">
        <v>22410</v>
      </c>
      <c r="J1544" s="245">
        <v>41501</v>
      </c>
      <c r="K1544" s="244"/>
      <c r="L1544" s="448"/>
      <c r="M1544" s="244"/>
      <c r="N1544" s="447"/>
      <c r="O1544" s="447"/>
      <c r="P1544" s="447"/>
      <c r="Q1544" s="447"/>
      <c r="R1544" s="447"/>
    </row>
    <row r="1545" spans="1:18">
      <c r="A1545" s="446">
        <v>6697</v>
      </c>
      <c r="B1545" s="447"/>
      <c r="C1545" s="447"/>
      <c r="D1545" s="244" t="s">
        <v>167</v>
      </c>
      <c r="E1545" s="244" t="s">
        <v>22511</v>
      </c>
      <c r="F1545" s="244">
        <v>6697</v>
      </c>
      <c r="G1545" s="244" t="s">
        <v>17649</v>
      </c>
      <c r="H1545" s="447"/>
      <c r="I1545" s="429" t="s">
        <v>22410</v>
      </c>
      <c r="J1545" s="245">
        <v>41501</v>
      </c>
      <c r="K1545" s="244"/>
      <c r="L1545" s="448"/>
      <c r="M1545" s="244"/>
      <c r="N1545" s="447"/>
      <c r="O1545" s="447"/>
      <c r="P1545" s="447"/>
      <c r="Q1545" s="447"/>
      <c r="R1545" s="447"/>
    </row>
    <row r="1546" spans="1:18">
      <c r="A1546" s="446">
        <v>6695</v>
      </c>
      <c r="B1546" s="447"/>
      <c r="C1546" s="447"/>
      <c r="D1546" s="244" t="s">
        <v>167</v>
      </c>
      <c r="E1546" s="244" t="s">
        <v>22512</v>
      </c>
      <c r="F1546" s="244">
        <v>6695</v>
      </c>
      <c r="G1546" s="244" t="s">
        <v>17651</v>
      </c>
      <c r="H1546" s="447"/>
      <c r="I1546" s="429" t="s">
        <v>22410</v>
      </c>
      <c r="J1546" s="245">
        <v>41501</v>
      </c>
      <c r="K1546" s="244"/>
      <c r="L1546" s="448"/>
      <c r="M1546" s="244"/>
      <c r="N1546" s="447"/>
      <c r="O1546" s="447"/>
      <c r="P1546" s="447"/>
      <c r="Q1546" s="447"/>
      <c r="R1546" s="447"/>
    </row>
    <row r="1547" spans="1:18">
      <c r="A1547" s="446">
        <v>6690</v>
      </c>
      <c r="B1547" s="447"/>
      <c r="C1547" s="447"/>
      <c r="D1547" s="244" t="s">
        <v>167</v>
      </c>
      <c r="E1547" s="244" t="s">
        <v>22513</v>
      </c>
      <c r="F1547" s="244">
        <v>6690</v>
      </c>
      <c r="G1547" s="244" t="s">
        <v>17690</v>
      </c>
      <c r="H1547" s="447"/>
      <c r="I1547" s="429" t="s">
        <v>22410</v>
      </c>
      <c r="J1547" s="245">
        <v>41501</v>
      </c>
      <c r="K1547" s="244"/>
      <c r="L1547" s="448"/>
      <c r="M1547" s="244"/>
      <c r="N1547" s="447"/>
      <c r="O1547" s="447"/>
      <c r="P1547" s="447"/>
      <c r="Q1547" s="447"/>
      <c r="R1547" s="447"/>
    </row>
    <row r="1548" spans="1:18">
      <c r="A1548" s="446">
        <v>6689</v>
      </c>
      <c r="B1548" s="447"/>
      <c r="C1548" s="447"/>
      <c r="D1548" s="244" t="s">
        <v>167</v>
      </c>
      <c r="E1548" s="244" t="s">
        <v>22514</v>
      </c>
      <c r="F1548" s="244">
        <v>6689</v>
      </c>
      <c r="G1548" s="244" t="s">
        <v>20815</v>
      </c>
      <c r="H1548" s="447"/>
      <c r="I1548" s="429" t="s">
        <v>22410</v>
      </c>
      <c r="J1548" s="245">
        <v>41501</v>
      </c>
      <c r="K1548" s="244"/>
      <c r="L1548" s="448"/>
      <c r="M1548" s="244"/>
      <c r="N1548" s="447"/>
      <c r="O1548" s="447"/>
      <c r="P1548" s="447"/>
      <c r="Q1548" s="447"/>
      <c r="R1548" s="447"/>
    </row>
    <row r="1549" spans="1:18">
      <c r="A1549" s="446">
        <v>6668</v>
      </c>
      <c r="B1549" s="447"/>
      <c r="C1549" s="447"/>
      <c r="D1549" s="244" t="s">
        <v>167</v>
      </c>
      <c r="E1549" s="244" t="s">
        <v>22515</v>
      </c>
      <c r="F1549" s="244">
        <v>6668</v>
      </c>
      <c r="G1549" s="244" t="s">
        <v>17696</v>
      </c>
      <c r="H1549" s="447"/>
      <c r="I1549" s="429" t="s">
        <v>22410</v>
      </c>
      <c r="J1549" s="245">
        <v>41501</v>
      </c>
      <c r="K1549" s="244"/>
      <c r="L1549" s="448"/>
      <c r="M1549" s="244"/>
      <c r="N1549" s="447"/>
      <c r="O1549" s="447"/>
      <c r="P1549" s="447"/>
      <c r="Q1549" s="447"/>
      <c r="R1549" s="447"/>
    </row>
    <row r="1550" spans="1:18">
      <c r="A1550" s="446">
        <v>6663</v>
      </c>
      <c r="B1550" s="447"/>
      <c r="C1550" s="447"/>
      <c r="D1550" s="244" t="s">
        <v>167</v>
      </c>
      <c r="E1550" s="244" t="s">
        <v>22516</v>
      </c>
      <c r="F1550" s="244">
        <v>6663</v>
      </c>
      <c r="G1550" s="244" t="s">
        <v>17698</v>
      </c>
      <c r="H1550" s="447"/>
      <c r="I1550" s="429" t="s">
        <v>22410</v>
      </c>
      <c r="J1550" s="245">
        <v>41501</v>
      </c>
      <c r="K1550" s="244"/>
      <c r="L1550" s="448"/>
      <c r="M1550" s="244"/>
      <c r="N1550" s="447"/>
      <c r="O1550" s="447"/>
      <c r="P1550" s="447"/>
      <c r="Q1550" s="447"/>
      <c r="R1550" s="447"/>
    </row>
    <row r="1551" spans="1:18">
      <c r="A1551" s="446">
        <v>6661</v>
      </c>
      <c r="B1551" s="447"/>
      <c r="C1551" s="447"/>
      <c r="D1551" s="244" t="s">
        <v>167</v>
      </c>
      <c r="E1551" s="244" t="s">
        <v>22517</v>
      </c>
      <c r="F1551" s="244">
        <v>6661</v>
      </c>
      <c r="G1551" s="244" t="s">
        <v>17700</v>
      </c>
      <c r="H1551" s="447"/>
      <c r="I1551" s="429" t="s">
        <v>22410</v>
      </c>
      <c r="J1551" s="245">
        <v>41501</v>
      </c>
      <c r="K1551" s="244"/>
      <c r="L1551" s="448"/>
      <c r="M1551" s="244"/>
      <c r="N1551" s="447"/>
      <c r="O1551" s="447"/>
      <c r="P1551" s="447"/>
      <c r="Q1551" s="447"/>
      <c r="R1551" s="447"/>
    </row>
    <row r="1552" spans="1:18">
      <c r="A1552" s="446">
        <v>6657</v>
      </c>
      <c r="B1552" s="447"/>
      <c r="C1552" s="447"/>
      <c r="D1552" s="244" t="s">
        <v>167</v>
      </c>
      <c r="E1552" s="244" t="s">
        <v>22518</v>
      </c>
      <c r="F1552" s="244">
        <v>6657</v>
      </c>
      <c r="G1552" s="244" t="s">
        <v>17704</v>
      </c>
      <c r="H1552" s="447"/>
      <c r="I1552" s="429" t="s">
        <v>22410</v>
      </c>
      <c r="J1552" s="245">
        <v>41501</v>
      </c>
      <c r="K1552" s="244"/>
      <c r="L1552" s="448"/>
      <c r="M1552" s="244"/>
      <c r="N1552" s="447"/>
      <c r="O1552" s="447"/>
      <c r="P1552" s="447"/>
      <c r="Q1552" s="447"/>
      <c r="R1552" s="447"/>
    </row>
    <row r="1553" spans="1:18">
      <c r="A1553" s="446">
        <v>5263</v>
      </c>
      <c r="B1553" s="447"/>
      <c r="C1553" s="447"/>
      <c r="D1553" s="244" t="s">
        <v>13013</v>
      </c>
      <c r="E1553" s="244" t="s">
        <v>22519</v>
      </c>
      <c r="F1553" s="244">
        <v>5263</v>
      </c>
      <c r="G1553" s="244" t="s">
        <v>17612</v>
      </c>
      <c r="H1553" s="447"/>
      <c r="I1553" s="429" t="s">
        <v>22410</v>
      </c>
      <c r="J1553" s="245">
        <v>41501</v>
      </c>
      <c r="K1553" s="244"/>
      <c r="L1553" s="448"/>
      <c r="M1553" s="244"/>
      <c r="N1553" s="447"/>
      <c r="O1553" s="447"/>
      <c r="P1553" s="447"/>
      <c r="Q1553" s="447"/>
      <c r="R1553" s="447"/>
    </row>
    <row r="1554" spans="1:18">
      <c r="A1554" s="446">
        <v>5264</v>
      </c>
      <c r="B1554" s="447"/>
      <c r="C1554" s="447"/>
      <c r="D1554" s="244" t="s">
        <v>13013</v>
      </c>
      <c r="E1554" s="244" t="s">
        <v>22520</v>
      </c>
      <c r="F1554" s="244">
        <v>5264</v>
      </c>
      <c r="G1554" s="244" t="s">
        <v>17614</v>
      </c>
      <c r="H1554" s="447"/>
      <c r="I1554" s="429" t="s">
        <v>22410</v>
      </c>
      <c r="J1554" s="245">
        <v>41501</v>
      </c>
      <c r="K1554" s="244"/>
      <c r="L1554" s="448"/>
      <c r="M1554" s="244"/>
      <c r="N1554" s="447"/>
      <c r="O1554" s="447"/>
      <c r="P1554" s="447"/>
      <c r="Q1554" s="447"/>
      <c r="R1554" s="447"/>
    </row>
    <row r="1555" spans="1:18">
      <c r="A1555" s="446">
        <v>3601</v>
      </c>
      <c r="B1555" s="447"/>
      <c r="C1555" s="447"/>
      <c r="D1555" s="244" t="s">
        <v>3265</v>
      </c>
      <c r="E1555" s="244" t="s">
        <v>3267</v>
      </c>
      <c r="F1555" s="244">
        <v>3601</v>
      </c>
      <c r="G1555" s="244" t="s">
        <v>15944</v>
      </c>
      <c r="H1555" s="447"/>
      <c r="I1555" s="429" t="s">
        <v>22410</v>
      </c>
      <c r="J1555" s="245">
        <v>41501</v>
      </c>
      <c r="K1555" s="244"/>
      <c r="L1555" s="448"/>
      <c r="M1555" s="244"/>
      <c r="N1555" s="447"/>
      <c r="O1555" s="447"/>
      <c r="P1555" s="447"/>
      <c r="Q1555" s="447"/>
      <c r="R1555" s="447"/>
    </row>
    <row r="1556" spans="1:18">
      <c r="A1556" s="446">
        <v>3602</v>
      </c>
      <c r="B1556" s="447"/>
      <c r="C1556" s="447"/>
      <c r="D1556" s="244" t="s">
        <v>3268</v>
      </c>
      <c r="E1556" s="244" t="s">
        <v>22521</v>
      </c>
      <c r="F1556" s="244">
        <v>3602</v>
      </c>
      <c r="G1556" s="244" t="s">
        <v>4930</v>
      </c>
      <c r="H1556" s="447"/>
      <c r="I1556" s="429" t="s">
        <v>22410</v>
      </c>
      <c r="J1556" s="245">
        <v>41501</v>
      </c>
      <c r="K1556" s="244"/>
      <c r="L1556" s="448"/>
      <c r="M1556" s="244"/>
      <c r="N1556" s="447"/>
      <c r="O1556" s="447"/>
      <c r="P1556" s="447"/>
      <c r="Q1556" s="447"/>
      <c r="R1556" s="447"/>
    </row>
    <row r="1557" spans="1:18">
      <c r="A1557" s="446">
        <v>5099</v>
      </c>
      <c r="B1557" s="447"/>
      <c r="C1557" s="447"/>
      <c r="D1557" s="244" t="s">
        <v>12400</v>
      </c>
      <c r="E1557" s="244" t="s">
        <v>22522</v>
      </c>
      <c r="F1557" s="244">
        <v>5099</v>
      </c>
      <c r="G1557" s="244" t="s">
        <v>17058</v>
      </c>
      <c r="H1557" s="447"/>
      <c r="I1557" s="429" t="s">
        <v>22410</v>
      </c>
      <c r="J1557" s="245">
        <v>41501</v>
      </c>
      <c r="K1557" s="244"/>
      <c r="L1557" s="448"/>
      <c r="M1557" s="244"/>
      <c r="N1557" s="447"/>
      <c r="O1557" s="447"/>
      <c r="P1557" s="447"/>
      <c r="Q1557" s="447"/>
      <c r="R1557" s="447"/>
    </row>
    <row r="1558" spans="1:18">
      <c r="A1558" s="446">
        <v>5280</v>
      </c>
      <c r="B1558" s="447"/>
      <c r="C1558" s="447"/>
      <c r="D1558" s="244" t="s">
        <v>1695</v>
      </c>
      <c r="E1558" s="244" t="s">
        <v>22523</v>
      </c>
      <c r="F1558" s="244">
        <v>5280</v>
      </c>
      <c r="G1558" s="244" t="s">
        <v>16073</v>
      </c>
      <c r="H1558" s="447"/>
      <c r="I1558" s="429" t="s">
        <v>22410</v>
      </c>
      <c r="J1558" s="245">
        <v>41501</v>
      </c>
      <c r="K1558" s="244"/>
      <c r="L1558" s="448"/>
      <c r="M1558" s="244"/>
      <c r="N1558" s="447"/>
      <c r="O1558" s="447"/>
      <c r="P1558" s="447"/>
      <c r="Q1558" s="447"/>
      <c r="R1558" s="447"/>
    </row>
    <row r="1559" spans="1:18">
      <c r="A1559" s="446">
        <v>5279</v>
      </c>
      <c r="B1559" s="447"/>
      <c r="C1559" s="447"/>
      <c r="D1559" s="244" t="s">
        <v>1695</v>
      </c>
      <c r="E1559" s="244" t="s">
        <v>22524</v>
      </c>
      <c r="F1559" s="244">
        <v>5279</v>
      </c>
      <c r="G1559" s="244" t="s">
        <v>16304</v>
      </c>
      <c r="H1559" s="447"/>
      <c r="I1559" s="429" t="s">
        <v>22410</v>
      </c>
      <c r="J1559" s="245">
        <v>41501</v>
      </c>
      <c r="K1559" s="244"/>
      <c r="L1559" s="448"/>
      <c r="M1559" s="244"/>
      <c r="N1559" s="447"/>
      <c r="O1559" s="447"/>
      <c r="P1559" s="447"/>
      <c r="Q1559" s="447"/>
      <c r="R1559" s="447"/>
    </row>
    <row r="1560" spans="1:18">
      <c r="A1560" s="446">
        <v>5281</v>
      </c>
      <c r="B1560" s="447"/>
      <c r="C1560" s="447"/>
      <c r="D1560" s="244" t="s">
        <v>1695</v>
      </c>
      <c r="E1560" s="244" t="s">
        <v>22525</v>
      </c>
      <c r="F1560" s="244">
        <v>5281</v>
      </c>
      <c r="G1560" s="244" t="s">
        <v>16307</v>
      </c>
      <c r="H1560" s="447"/>
      <c r="I1560" s="429" t="s">
        <v>22410</v>
      </c>
      <c r="J1560" s="245">
        <v>41501</v>
      </c>
      <c r="K1560" s="244"/>
      <c r="L1560" s="448"/>
      <c r="M1560" s="244"/>
      <c r="N1560" s="447"/>
      <c r="O1560" s="447"/>
      <c r="P1560" s="447"/>
      <c r="Q1560" s="447"/>
      <c r="R1560" s="447"/>
    </row>
    <row r="1561" spans="1:18">
      <c r="A1561" s="446">
        <v>5282</v>
      </c>
      <c r="B1561" s="447"/>
      <c r="C1561" s="447"/>
      <c r="D1561" s="244" t="s">
        <v>1695</v>
      </c>
      <c r="E1561" s="244" t="s">
        <v>22526</v>
      </c>
      <c r="F1561" s="244">
        <v>5282</v>
      </c>
      <c r="G1561" s="244" t="s">
        <v>16309</v>
      </c>
      <c r="H1561" s="447"/>
      <c r="I1561" s="429" t="s">
        <v>22410</v>
      </c>
      <c r="J1561" s="245">
        <v>41501</v>
      </c>
      <c r="K1561" s="244"/>
      <c r="L1561" s="448"/>
      <c r="M1561" s="244"/>
      <c r="N1561" s="447"/>
      <c r="O1561" s="447"/>
      <c r="P1561" s="447"/>
      <c r="Q1561" s="447"/>
      <c r="R1561" s="447"/>
    </row>
    <row r="1562" spans="1:18">
      <c r="A1562" s="446">
        <v>4372</v>
      </c>
      <c r="B1562" s="447"/>
      <c r="C1562" s="447"/>
      <c r="D1562" s="244" t="s">
        <v>6895</v>
      </c>
      <c r="E1562" s="244" t="s">
        <v>22527</v>
      </c>
      <c r="F1562" s="244">
        <v>4372</v>
      </c>
      <c r="G1562" s="244" t="s">
        <v>8938</v>
      </c>
      <c r="H1562" s="447"/>
      <c r="I1562" s="429" t="s">
        <v>22410</v>
      </c>
      <c r="J1562" s="245">
        <v>41501</v>
      </c>
      <c r="K1562" s="244"/>
      <c r="L1562" s="448"/>
      <c r="M1562" s="244"/>
      <c r="N1562" s="447"/>
      <c r="O1562" s="447"/>
      <c r="P1562" s="447"/>
      <c r="Q1562" s="447"/>
      <c r="R1562" s="447"/>
    </row>
    <row r="1563" spans="1:18">
      <c r="A1563" s="446">
        <v>4651</v>
      </c>
      <c r="B1563" s="447"/>
      <c r="C1563" s="447"/>
      <c r="D1563" s="244" t="s">
        <v>6888</v>
      </c>
      <c r="E1563" s="244" t="s">
        <v>22528</v>
      </c>
      <c r="F1563" s="244">
        <v>4651</v>
      </c>
      <c r="G1563" s="244" t="s">
        <v>15961</v>
      </c>
      <c r="H1563" s="447"/>
      <c r="I1563" s="429" t="s">
        <v>22410</v>
      </c>
      <c r="J1563" s="245">
        <v>41501</v>
      </c>
      <c r="K1563" s="244"/>
      <c r="L1563" s="448"/>
      <c r="M1563" s="244"/>
      <c r="N1563" s="447"/>
      <c r="O1563" s="447"/>
      <c r="P1563" s="447"/>
      <c r="Q1563" s="447"/>
      <c r="R1563" s="447"/>
    </row>
    <row r="1564" spans="1:18">
      <c r="A1564" s="446">
        <v>5128</v>
      </c>
      <c r="B1564" s="447"/>
      <c r="C1564" s="447"/>
      <c r="D1564" s="244" t="s">
        <v>13455</v>
      </c>
      <c r="E1564" s="244" t="s">
        <v>22529</v>
      </c>
      <c r="F1564" s="244">
        <v>5128</v>
      </c>
      <c r="G1564" s="244" t="s">
        <v>17666</v>
      </c>
      <c r="H1564" s="447"/>
      <c r="I1564" s="429" t="s">
        <v>22410</v>
      </c>
      <c r="J1564" s="245">
        <v>41501</v>
      </c>
      <c r="K1564" s="244"/>
      <c r="L1564" s="448"/>
      <c r="M1564" s="244"/>
      <c r="N1564" s="447"/>
      <c r="O1564" s="447"/>
      <c r="P1564" s="447"/>
      <c r="Q1564" s="447"/>
      <c r="R1564" s="447"/>
    </row>
    <row r="1565" spans="1:18">
      <c r="A1565" s="446">
        <v>4410</v>
      </c>
      <c r="B1565" s="447"/>
      <c r="C1565" s="447"/>
      <c r="D1565" s="449" t="s">
        <v>1544</v>
      </c>
      <c r="E1565" s="244" t="s">
        <v>22530</v>
      </c>
      <c r="F1565" s="244">
        <v>4410</v>
      </c>
      <c r="G1565" s="244" t="s">
        <v>8277</v>
      </c>
      <c r="H1565" s="447"/>
      <c r="I1565" s="429" t="s">
        <v>22410</v>
      </c>
      <c r="J1565" s="245">
        <v>41501</v>
      </c>
      <c r="K1565" s="244"/>
      <c r="L1565" s="448"/>
      <c r="M1565" s="244"/>
      <c r="N1565" s="447"/>
      <c r="O1565" s="447"/>
      <c r="P1565" s="447"/>
      <c r="Q1565" s="447"/>
      <c r="R1565" s="447"/>
    </row>
    <row r="1566" spans="1:18">
      <c r="A1566" s="446">
        <v>6150</v>
      </c>
      <c r="B1566" s="447"/>
      <c r="C1566" s="447"/>
      <c r="D1566" s="449" t="s">
        <v>13662</v>
      </c>
      <c r="E1566" s="244" t="s">
        <v>22531</v>
      </c>
      <c r="F1566" s="244">
        <v>6150</v>
      </c>
      <c r="G1566" s="244" t="s">
        <v>19199</v>
      </c>
      <c r="H1566" s="447"/>
      <c r="I1566" s="429" t="s">
        <v>22410</v>
      </c>
      <c r="J1566" s="245">
        <v>41501</v>
      </c>
      <c r="K1566" s="244"/>
      <c r="L1566" s="448"/>
      <c r="M1566" s="244"/>
      <c r="N1566" s="447"/>
      <c r="O1566" s="447"/>
      <c r="P1566" s="447"/>
      <c r="Q1566" s="447"/>
      <c r="R1566" s="447"/>
    </row>
    <row r="1567" spans="1:18">
      <c r="A1567" s="446">
        <v>5296</v>
      </c>
      <c r="B1567" s="447"/>
      <c r="C1567" s="447"/>
      <c r="D1567" s="449" t="s">
        <v>7807</v>
      </c>
      <c r="E1567" s="244" t="s">
        <v>22532</v>
      </c>
      <c r="F1567" s="244">
        <v>5296</v>
      </c>
      <c r="G1567" s="244" t="s">
        <v>17778</v>
      </c>
      <c r="H1567" s="447"/>
      <c r="I1567" s="429" t="s">
        <v>22410</v>
      </c>
      <c r="J1567" s="245">
        <v>41501</v>
      </c>
      <c r="K1567" s="244"/>
      <c r="L1567" s="448"/>
      <c r="M1567" s="244"/>
      <c r="N1567" s="447"/>
      <c r="O1567" s="447"/>
      <c r="P1567" s="447"/>
      <c r="Q1567" s="447"/>
      <c r="R1567" s="447"/>
    </row>
    <row r="1568" spans="1:18">
      <c r="A1568" s="446">
        <v>5387</v>
      </c>
      <c r="B1568" s="447"/>
      <c r="C1568" s="447"/>
      <c r="D1568" s="449" t="s">
        <v>2039</v>
      </c>
      <c r="E1568" s="244" t="s">
        <v>22533</v>
      </c>
      <c r="F1568" s="244">
        <v>5387</v>
      </c>
      <c r="G1568" s="244" t="s">
        <v>18482</v>
      </c>
      <c r="H1568" s="447"/>
      <c r="I1568" s="429" t="s">
        <v>22410</v>
      </c>
      <c r="J1568" s="245">
        <v>41501</v>
      </c>
      <c r="K1568" s="244"/>
      <c r="L1568" s="448"/>
      <c r="M1568" s="244"/>
      <c r="N1568" s="447"/>
      <c r="O1568" s="447"/>
      <c r="P1568" s="447"/>
      <c r="Q1568" s="447"/>
      <c r="R1568" s="447"/>
    </row>
    <row r="1569" spans="1:18">
      <c r="A1569" s="446">
        <v>5402</v>
      </c>
      <c r="B1569" s="447"/>
      <c r="C1569" s="447"/>
      <c r="D1569" s="449" t="s">
        <v>13667</v>
      </c>
      <c r="E1569" s="244" t="s">
        <v>22534</v>
      </c>
      <c r="F1569" s="244">
        <v>5402</v>
      </c>
      <c r="G1569" s="244" t="s">
        <v>17796</v>
      </c>
      <c r="H1569" s="447"/>
      <c r="I1569" s="429" t="s">
        <v>22410</v>
      </c>
      <c r="J1569" s="245">
        <v>41501</v>
      </c>
      <c r="K1569" s="244"/>
      <c r="L1569" s="448"/>
      <c r="M1569" s="244"/>
      <c r="N1569" s="447"/>
      <c r="O1569" s="447"/>
      <c r="P1569" s="447"/>
      <c r="Q1569" s="447"/>
      <c r="R1569" s="447"/>
    </row>
    <row r="1570" spans="1:18">
      <c r="A1570" s="446">
        <v>5400</v>
      </c>
      <c r="B1570" s="447"/>
      <c r="C1570" s="447"/>
      <c r="D1570" s="449" t="s">
        <v>13667</v>
      </c>
      <c r="E1570" s="244" t="s">
        <v>22535</v>
      </c>
      <c r="F1570" s="244">
        <v>5400</v>
      </c>
      <c r="G1570" s="244" t="s">
        <v>17799</v>
      </c>
      <c r="H1570" s="447"/>
      <c r="I1570" s="429" t="s">
        <v>22410</v>
      </c>
      <c r="J1570" s="245">
        <v>41501</v>
      </c>
      <c r="K1570" s="244"/>
      <c r="L1570" s="448"/>
      <c r="M1570" s="244"/>
      <c r="N1570" s="447"/>
      <c r="O1570" s="447"/>
      <c r="P1570" s="447"/>
      <c r="Q1570" s="447"/>
      <c r="R1570" s="447"/>
    </row>
    <row r="1571" spans="1:18">
      <c r="A1571" s="446">
        <v>5398</v>
      </c>
      <c r="B1571" s="447"/>
      <c r="C1571" s="447"/>
      <c r="D1571" s="449" t="s">
        <v>13667</v>
      </c>
      <c r="E1571" s="244" t="s">
        <v>22536</v>
      </c>
      <c r="F1571" s="244">
        <v>5398</v>
      </c>
      <c r="G1571" s="244" t="s">
        <v>17731</v>
      </c>
      <c r="H1571" s="447"/>
      <c r="I1571" s="429" t="s">
        <v>22410</v>
      </c>
      <c r="J1571" s="245">
        <v>41501</v>
      </c>
      <c r="K1571" s="244"/>
      <c r="L1571" s="448"/>
      <c r="M1571" s="244"/>
      <c r="N1571" s="447"/>
      <c r="O1571" s="447"/>
      <c r="P1571" s="447"/>
      <c r="Q1571" s="447"/>
      <c r="R1571" s="447"/>
    </row>
    <row r="1572" spans="1:18">
      <c r="A1572" s="446">
        <v>5860</v>
      </c>
      <c r="B1572" s="447"/>
      <c r="C1572" s="447"/>
      <c r="D1572" s="449" t="s">
        <v>1738</v>
      </c>
      <c r="E1572" s="244" t="s">
        <v>22537</v>
      </c>
      <c r="F1572" s="244">
        <v>5860</v>
      </c>
      <c r="G1572" s="244" t="s">
        <v>18505</v>
      </c>
      <c r="H1572" s="447"/>
      <c r="I1572" s="429" t="s">
        <v>22410</v>
      </c>
      <c r="J1572" s="245">
        <v>41501</v>
      </c>
      <c r="K1572" s="244"/>
      <c r="L1572" s="448"/>
      <c r="M1572" s="244"/>
      <c r="N1572" s="447"/>
      <c r="O1572" s="447"/>
      <c r="P1572" s="447"/>
      <c r="Q1572" s="447"/>
      <c r="R1572" s="447"/>
    </row>
    <row r="1573" spans="1:18">
      <c r="A1573" s="446">
        <v>5859</v>
      </c>
      <c r="B1573" s="447"/>
      <c r="C1573" s="447"/>
      <c r="D1573" s="449" t="s">
        <v>1738</v>
      </c>
      <c r="E1573" s="244" t="s">
        <v>22538</v>
      </c>
      <c r="F1573" s="244">
        <v>5859</v>
      </c>
      <c r="G1573" s="244" t="s">
        <v>18478</v>
      </c>
      <c r="H1573" s="447"/>
      <c r="I1573" s="429" t="s">
        <v>22410</v>
      </c>
      <c r="J1573" s="245">
        <v>41501</v>
      </c>
      <c r="K1573" s="244"/>
      <c r="L1573" s="448"/>
      <c r="M1573" s="244"/>
      <c r="N1573" s="447"/>
      <c r="O1573" s="447"/>
      <c r="P1573" s="447"/>
      <c r="Q1573" s="447"/>
      <c r="R1573" s="447"/>
    </row>
    <row r="1574" spans="1:18">
      <c r="A1574" s="446">
        <v>5861</v>
      </c>
      <c r="B1574" s="447"/>
      <c r="C1574" s="447"/>
      <c r="D1574" s="449" t="s">
        <v>1738</v>
      </c>
      <c r="E1574" s="244" t="s">
        <v>22539</v>
      </c>
      <c r="F1574" s="244">
        <v>5861</v>
      </c>
      <c r="G1574" s="244" t="s">
        <v>18480</v>
      </c>
      <c r="H1574" s="447"/>
      <c r="I1574" s="429" t="s">
        <v>22410</v>
      </c>
      <c r="J1574" s="245">
        <v>41501</v>
      </c>
      <c r="K1574" s="244"/>
      <c r="L1574" s="448"/>
      <c r="M1574" s="244"/>
      <c r="N1574" s="447"/>
      <c r="O1574" s="447"/>
      <c r="P1574" s="447"/>
      <c r="Q1574" s="447"/>
      <c r="R1574" s="447"/>
    </row>
    <row r="1575" spans="1:18">
      <c r="A1575" s="446">
        <v>5931</v>
      </c>
      <c r="B1575" s="447"/>
      <c r="C1575" s="447"/>
      <c r="D1575" s="449" t="s">
        <v>13674</v>
      </c>
      <c r="E1575" s="244" t="s">
        <v>22540</v>
      </c>
      <c r="F1575" s="244">
        <v>5931</v>
      </c>
      <c r="G1575" s="244" t="s">
        <v>17781</v>
      </c>
      <c r="H1575" s="447"/>
      <c r="I1575" s="429" t="s">
        <v>22410</v>
      </c>
      <c r="J1575" s="245">
        <v>41501</v>
      </c>
      <c r="K1575" s="244"/>
      <c r="L1575" s="448"/>
      <c r="M1575" s="244"/>
      <c r="N1575" s="447"/>
      <c r="O1575" s="447"/>
      <c r="P1575" s="447"/>
      <c r="Q1575" s="447"/>
      <c r="R1575" s="447"/>
    </row>
    <row r="1576" spans="1:18">
      <c r="A1576" s="446">
        <v>5929</v>
      </c>
      <c r="B1576" s="447"/>
      <c r="C1576" s="447"/>
      <c r="D1576" s="449" t="s">
        <v>13674</v>
      </c>
      <c r="E1576" s="244" t="s">
        <v>22541</v>
      </c>
      <c r="F1576" s="244">
        <v>5929</v>
      </c>
      <c r="G1576" s="244" t="s">
        <v>17784</v>
      </c>
      <c r="H1576" s="447"/>
      <c r="I1576" s="429" t="s">
        <v>22410</v>
      </c>
      <c r="J1576" s="245">
        <v>41501</v>
      </c>
      <c r="K1576" s="244"/>
      <c r="L1576" s="448"/>
      <c r="M1576" s="244"/>
      <c r="N1576" s="447"/>
      <c r="O1576" s="447"/>
      <c r="P1576" s="447"/>
      <c r="Q1576" s="447"/>
      <c r="R1576" s="447"/>
    </row>
    <row r="1577" spans="1:18">
      <c r="A1577" s="446">
        <v>5925</v>
      </c>
      <c r="B1577" s="447"/>
      <c r="C1577" s="447"/>
      <c r="D1577" s="449" t="s">
        <v>13674</v>
      </c>
      <c r="E1577" s="244" t="s">
        <v>22542</v>
      </c>
      <c r="F1577" s="244">
        <v>5925</v>
      </c>
      <c r="G1577" s="244" t="s">
        <v>17884</v>
      </c>
      <c r="H1577" s="447"/>
      <c r="I1577" s="429" t="s">
        <v>22410</v>
      </c>
      <c r="J1577" s="245">
        <v>41501</v>
      </c>
      <c r="K1577" s="244"/>
      <c r="L1577" s="448"/>
      <c r="M1577" s="244"/>
      <c r="N1577" s="447"/>
      <c r="O1577" s="447"/>
      <c r="P1577" s="447"/>
      <c r="Q1577" s="447"/>
      <c r="R1577" s="447"/>
    </row>
    <row r="1578" spans="1:18">
      <c r="A1578" s="446">
        <v>5924</v>
      </c>
      <c r="B1578" s="447"/>
      <c r="C1578" s="447"/>
      <c r="D1578" s="449" t="s">
        <v>13674</v>
      </c>
      <c r="E1578" s="244" t="s">
        <v>22543</v>
      </c>
      <c r="F1578" s="244">
        <v>5924</v>
      </c>
      <c r="G1578" s="244" t="s">
        <v>17787</v>
      </c>
      <c r="H1578" s="447"/>
      <c r="I1578" s="429" t="s">
        <v>22410</v>
      </c>
      <c r="J1578" s="245">
        <v>41501</v>
      </c>
      <c r="K1578" s="244"/>
      <c r="L1578" s="448"/>
      <c r="M1578" s="244"/>
      <c r="N1578" s="447"/>
      <c r="O1578" s="447"/>
      <c r="P1578" s="447"/>
      <c r="Q1578" s="447"/>
      <c r="R1578" s="447"/>
    </row>
    <row r="1579" spans="1:18">
      <c r="A1579" s="446">
        <v>6358</v>
      </c>
      <c r="B1579" s="447"/>
      <c r="C1579" s="447"/>
      <c r="D1579" s="449" t="s">
        <v>13685</v>
      </c>
      <c r="E1579" s="244" t="s">
        <v>22544</v>
      </c>
      <c r="F1579" s="244">
        <v>6358</v>
      </c>
      <c r="G1579" s="244" t="s">
        <v>18499</v>
      </c>
      <c r="H1579" s="447"/>
      <c r="I1579" s="429" t="s">
        <v>22410</v>
      </c>
      <c r="J1579" s="245">
        <v>41501</v>
      </c>
      <c r="K1579" s="244"/>
      <c r="L1579" s="448"/>
      <c r="M1579" s="244"/>
      <c r="N1579" s="447"/>
      <c r="O1579" s="447"/>
      <c r="P1579" s="447"/>
      <c r="Q1579" s="447"/>
      <c r="R1579" s="447"/>
    </row>
    <row r="1580" spans="1:18">
      <c r="A1580" s="446">
        <v>5414</v>
      </c>
      <c r="B1580" s="447"/>
      <c r="C1580" s="447"/>
      <c r="D1580" s="449" t="s">
        <v>1813</v>
      </c>
      <c r="E1580" s="244" t="s">
        <v>22545</v>
      </c>
      <c r="F1580" s="244">
        <v>5414</v>
      </c>
      <c r="G1580" s="244" t="s">
        <v>19403</v>
      </c>
      <c r="H1580" s="447"/>
      <c r="I1580" s="429" t="s">
        <v>22410</v>
      </c>
      <c r="J1580" s="245">
        <v>41501</v>
      </c>
      <c r="K1580" s="244"/>
      <c r="L1580" s="448"/>
      <c r="M1580" s="244"/>
      <c r="N1580" s="447"/>
      <c r="O1580" s="447"/>
      <c r="P1580" s="447"/>
      <c r="Q1580" s="447"/>
      <c r="R1580" s="447"/>
    </row>
    <row r="1581" spans="1:18">
      <c r="A1581" s="446">
        <v>5415</v>
      </c>
      <c r="B1581" s="447"/>
      <c r="C1581" s="447"/>
      <c r="D1581" s="449" t="s">
        <v>1813</v>
      </c>
      <c r="E1581" s="244" t="s">
        <v>22546</v>
      </c>
      <c r="F1581" s="244">
        <v>5415</v>
      </c>
      <c r="G1581" s="244" t="s">
        <v>19406</v>
      </c>
      <c r="H1581" s="447"/>
      <c r="I1581" s="429" t="s">
        <v>22410</v>
      </c>
      <c r="J1581" s="245">
        <v>41501</v>
      </c>
      <c r="K1581" s="244"/>
      <c r="L1581" s="448"/>
      <c r="M1581" s="244"/>
      <c r="N1581" s="447"/>
      <c r="O1581" s="447"/>
      <c r="P1581" s="447"/>
      <c r="Q1581" s="447"/>
      <c r="R1581" s="447"/>
    </row>
    <row r="1582" spans="1:18">
      <c r="A1582" s="446">
        <v>6153</v>
      </c>
      <c r="B1582" s="447"/>
      <c r="C1582" s="447"/>
      <c r="D1582" s="449" t="s">
        <v>6198</v>
      </c>
      <c r="E1582" s="244" t="s">
        <v>22547</v>
      </c>
      <c r="F1582" s="244">
        <v>6153</v>
      </c>
      <c r="G1582" s="244" t="s">
        <v>19288</v>
      </c>
      <c r="H1582" s="447"/>
      <c r="I1582" s="429" t="s">
        <v>22410</v>
      </c>
      <c r="J1582" s="245">
        <v>41501</v>
      </c>
      <c r="K1582" s="244"/>
      <c r="L1582" s="448"/>
      <c r="M1582" s="244"/>
      <c r="N1582" s="447"/>
      <c r="O1582" s="447"/>
      <c r="P1582" s="447"/>
      <c r="Q1582" s="447"/>
      <c r="R1582" s="447"/>
    </row>
    <row r="1583" spans="1:18">
      <c r="A1583" s="446">
        <v>6370</v>
      </c>
      <c r="B1583" s="447"/>
      <c r="C1583" s="447"/>
      <c r="D1583" s="449" t="s">
        <v>13692</v>
      </c>
      <c r="E1583" s="244" t="s">
        <v>22548</v>
      </c>
      <c r="F1583" s="244">
        <v>6370</v>
      </c>
      <c r="G1583" s="244" t="s">
        <v>18279</v>
      </c>
      <c r="H1583" s="447"/>
      <c r="I1583" s="429" t="s">
        <v>22410</v>
      </c>
      <c r="J1583" s="245">
        <v>41501</v>
      </c>
      <c r="K1583" s="244"/>
      <c r="L1583" s="448"/>
      <c r="M1583" s="244"/>
      <c r="N1583" s="447"/>
      <c r="O1583" s="447"/>
      <c r="P1583" s="447"/>
      <c r="Q1583" s="447"/>
      <c r="R1583" s="447"/>
    </row>
    <row r="1584" spans="1:18">
      <c r="A1584" s="446">
        <v>6371</v>
      </c>
      <c r="B1584" s="447"/>
      <c r="C1584" s="447"/>
      <c r="D1584" s="449" t="s">
        <v>13692</v>
      </c>
      <c r="E1584" s="244" t="s">
        <v>22549</v>
      </c>
      <c r="F1584" s="244">
        <v>6371</v>
      </c>
      <c r="G1584" s="244" t="s">
        <v>18282</v>
      </c>
      <c r="H1584" s="447"/>
      <c r="I1584" s="429" t="s">
        <v>22410</v>
      </c>
      <c r="J1584" s="245">
        <v>41501</v>
      </c>
      <c r="K1584" s="244"/>
      <c r="L1584" s="448"/>
      <c r="M1584" s="244"/>
      <c r="N1584" s="447"/>
      <c r="O1584" s="447"/>
      <c r="P1584" s="447"/>
      <c r="Q1584" s="447"/>
      <c r="R1584" s="447"/>
    </row>
    <row r="1585" spans="1:18">
      <c r="A1585" s="446">
        <v>6373</v>
      </c>
      <c r="B1585" s="447"/>
      <c r="C1585" s="447"/>
      <c r="D1585" s="449" t="s">
        <v>13692</v>
      </c>
      <c r="E1585" s="244" t="s">
        <v>22550</v>
      </c>
      <c r="F1585" s="244">
        <v>6373</v>
      </c>
      <c r="G1585" s="244" t="s">
        <v>18475</v>
      </c>
      <c r="H1585" s="447"/>
      <c r="I1585" s="429" t="s">
        <v>22410</v>
      </c>
      <c r="J1585" s="245">
        <v>41501</v>
      </c>
      <c r="K1585" s="244"/>
      <c r="L1585" s="448"/>
      <c r="M1585" s="244"/>
      <c r="N1585" s="447"/>
      <c r="O1585" s="447"/>
      <c r="P1585" s="447"/>
      <c r="Q1585" s="447"/>
      <c r="R1585" s="447"/>
    </row>
    <row r="1586" spans="1:18">
      <c r="A1586" s="446">
        <v>5416</v>
      </c>
      <c r="B1586" s="447"/>
      <c r="C1586" s="447"/>
      <c r="D1586" s="449" t="s">
        <v>13693</v>
      </c>
      <c r="E1586" s="244" t="s">
        <v>22551</v>
      </c>
      <c r="F1586" s="244">
        <v>5416</v>
      </c>
      <c r="G1586" s="244" t="s">
        <v>19322</v>
      </c>
      <c r="H1586" s="447"/>
      <c r="I1586" s="429" t="s">
        <v>22410</v>
      </c>
      <c r="J1586" s="245">
        <v>41501</v>
      </c>
      <c r="K1586" s="244"/>
      <c r="L1586" s="448"/>
      <c r="M1586" s="244"/>
      <c r="N1586" s="447"/>
      <c r="O1586" s="447"/>
      <c r="P1586" s="447"/>
      <c r="Q1586" s="447"/>
      <c r="R1586" s="447"/>
    </row>
    <row r="1587" spans="1:18">
      <c r="A1587" s="446">
        <v>5427</v>
      </c>
      <c r="B1587" s="447"/>
      <c r="C1587" s="447"/>
      <c r="D1587" s="449" t="s">
        <v>13694</v>
      </c>
      <c r="E1587" s="244" t="s">
        <v>22552</v>
      </c>
      <c r="F1587" s="244">
        <v>5427</v>
      </c>
      <c r="G1587" s="244" t="s">
        <v>17069</v>
      </c>
      <c r="H1587" s="447"/>
      <c r="I1587" s="429" t="s">
        <v>22410</v>
      </c>
      <c r="J1587" s="245">
        <v>41501</v>
      </c>
      <c r="K1587" s="244"/>
      <c r="L1587" s="448"/>
      <c r="M1587" s="244"/>
      <c r="N1587" s="447"/>
      <c r="O1587" s="447"/>
      <c r="P1587" s="447"/>
      <c r="Q1587" s="447"/>
      <c r="R1587" s="447"/>
    </row>
    <row r="1588" spans="1:18">
      <c r="A1588" s="446">
        <v>5135</v>
      </c>
      <c r="B1588" s="447"/>
      <c r="C1588" s="447"/>
      <c r="D1588" s="449" t="s">
        <v>12284</v>
      </c>
      <c r="E1588" s="244" t="s">
        <v>22553</v>
      </c>
      <c r="F1588" s="244">
        <v>5135</v>
      </c>
      <c r="G1588" s="244" t="s">
        <v>19307</v>
      </c>
      <c r="H1588" s="447"/>
      <c r="I1588" s="429" t="s">
        <v>22410</v>
      </c>
      <c r="J1588" s="245">
        <v>41501</v>
      </c>
      <c r="K1588" s="244"/>
      <c r="L1588" s="448"/>
      <c r="M1588" s="244"/>
      <c r="N1588" s="447"/>
      <c r="O1588" s="447"/>
      <c r="P1588" s="447"/>
      <c r="Q1588" s="447"/>
      <c r="R1588" s="447"/>
    </row>
    <row r="1589" spans="1:18">
      <c r="A1589" s="446">
        <v>5900</v>
      </c>
      <c r="B1589" s="447"/>
      <c r="C1589" s="447"/>
      <c r="D1589" s="449" t="s">
        <v>163</v>
      </c>
      <c r="E1589" s="244" t="s">
        <v>22554</v>
      </c>
      <c r="F1589" s="244">
        <v>5900</v>
      </c>
      <c r="G1589" s="244" t="s">
        <v>17720</v>
      </c>
      <c r="H1589" s="447"/>
      <c r="I1589" s="429" t="s">
        <v>22410</v>
      </c>
      <c r="J1589" s="245">
        <v>41501</v>
      </c>
      <c r="K1589" s="244"/>
      <c r="L1589" s="448"/>
      <c r="M1589" s="244"/>
      <c r="N1589" s="447"/>
      <c r="O1589" s="447"/>
      <c r="P1589" s="447"/>
      <c r="Q1589" s="447"/>
      <c r="R1589" s="447"/>
    </row>
    <row r="1590" spans="1:18">
      <c r="A1590" s="446">
        <v>5895</v>
      </c>
      <c r="B1590" s="447"/>
      <c r="C1590" s="447"/>
      <c r="D1590" s="449" t="s">
        <v>163</v>
      </c>
      <c r="E1590" s="244" t="s">
        <v>22555</v>
      </c>
      <c r="F1590" s="244">
        <v>5895</v>
      </c>
      <c r="G1590" s="244" t="s">
        <v>18502</v>
      </c>
      <c r="H1590" s="447"/>
      <c r="I1590" s="429" t="s">
        <v>22410</v>
      </c>
      <c r="J1590" s="245">
        <v>41501</v>
      </c>
      <c r="K1590" s="244"/>
      <c r="L1590" s="448"/>
      <c r="M1590" s="244"/>
      <c r="N1590" s="447"/>
      <c r="O1590" s="447"/>
      <c r="P1590" s="447"/>
      <c r="Q1590" s="447"/>
      <c r="R1590" s="447"/>
    </row>
    <row r="1591" spans="1:18">
      <c r="A1591" s="446">
        <v>5894</v>
      </c>
      <c r="B1591" s="447"/>
      <c r="C1591" s="447"/>
      <c r="D1591" s="449" t="s">
        <v>163</v>
      </c>
      <c r="E1591" s="244" t="s">
        <v>22556</v>
      </c>
      <c r="F1591" s="244">
        <v>5894</v>
      </c>
      <c r="G1591" s="244" t="s">
        <v>17728</v>
      </c>
      <c r="H1591" s="447"/>
      <c r="I1591" s="429" t="s">
        <v>22410</v>
      </c>
      <c r="J1591" s="245">
        <v>41501</v>
      </c>
      <c r="K1591" s="244"/>
      <c r="L1591" s="448"/>
      <c r="M1591" s="244"/>
      <c r="N1591" s="447"/>
      <c r="O1591" s="447"/>
      <c r="P1591" s="447"/>
      <c r="Q1591" s="447"/>
      <c r="R1591" s="447"/>
    </row>
    <row r="1592" spans="1:18">
      <c r="A1592" s="446">
        <v>5842</v>
      </c>
      <c r="B1592" s="447"/>
      <c r="C1592" s="447"/>
      <c r="D1592" s="449" t="s">
        <v>13712</v>
      </c>
      <c r="E1592" s="244" t="s">
        <v>22557</v>
      </c>
      <c r="F1592" s="244">
        <v>5842</v>
      </c>
      <c r="G1592" s="244" t="s">
        <v>17791</v>
      </c>
      <c r="H1592" s="447"/>
      <c r="I1592" s="429" t="s">
        <v>22410</v>
      </c>
      <c r="J1592" s="245">
        <v>41501</v>
      </c>
      <c r="K1592" s="244"/>
      <c r="L1592" s="448"/>
      <c r="M1592" s="244"/>
      <c r="N1592" s="447"/>
      <c r="O1592" s="447"/>
      <c r="P1592" s="447"/>
      <c r="Q1592" s="447"/>
      <c r="R1592" s="447"/>
    </row>
    <row r="1593" spans="1:18">
      <c r="A1593" s="446">
        <v>5840</v>
      </c>
      <c r="B1593" s="447"/>
      <c r="C1593" s="447"/>
      <c r="D1593" s="449" t="s">
        <v>13712</v>
      </c>
      <c r="E1593" s="244" t="s">
        <v>22558</v>
      </c>
      <c r="F1593" s="244">
        <v>5840</v>
      </c>
      <c r="G1593" s="244" t="s">
        <v>17794</v>
      </c>
      <c r="H1593" s="447"/>
      <c r="I1593" s="429" t="s">
        <v>22410</v>
      </c>
      <c r="J1593" s="245">
        <v>41501</v>
      </c>
      <c r="K1593" s="244"/>
      <c r="L1593" s="448"/>
      <c r="M1593" s="244"/>
      <c r="N1593" s="447"/>
      <c r="O1593" s="447"/>
      <c r="P1593" s="447"/>
      <c r="Q1593" s="447"/>
      <c r="R1593" s="447"/>
    </row>
    <row r="1594" spans="1:18">
      <c r="A1594" s="446">
        <v>5841</v>
      </c>
      <c r="B1594" s="447"/>
      <c r="C1594" s="447"/>
      <c r="D1594" s="449" t="s">
        <v>13712</v>
      </c>
      <c r="E1594" s="244" t="s">
        <v>22559</v>
      </c>
      <c r="F1594" s="244">
        <v>5841</v>
      </c>
      <c r="G1594" s="244" t="s">
        <v>18300</v>
      </c>
      <c r="H1594" s="447"/>
      <c r="I1594" s="429" t="s">
        <v>22410</v>
      </c>
      <c r="J1594" s="245">
        <v>41501</v>
      </c>
      <c r="K1594" s="244"/>
      <c r="L1594" s="448"/>
      <c r="M1594" s="244"/>
      <c r="N1594" s="447"/>
      <c r="O1594" s="447"/>
      <c r="P1594" s="447"/>
      <c r="Q1594" s="447"/>
      <c r="R1594" s="447"/>
    </row>
    <row r="1595" spans="1:18">
      <c r="A1595" s="446">
        <v>5944</v>
      </c>
      <c r="B1595" s="447"/>
      <c r="C1595" s="447"/>
      <c r="D1595" s="449" t="s">
        <v>13718</v>
      </c>
      <c r="E1595" s="244" t="s">
        <v>22560</v>
      </c>
      <c r="F1595" s="244">
        <v>5944</v>
      </c>
      <c r="G1595" s="244" t="s">
        <v>18485</v>
      </c>
      <c r="H1595" s="447"/>
      <c r="I1595" s="429" t="s">
        <v>22410</v>
      </c>
      <c r="J1595" s="245">
        <v>41501</v>
      </c>
      <c r="K1595" s="244"/>
      <c r="L1595" s="448"/>
      <c r="M1595" s="244"/>
      <c r="N1595" s="447"/>
      <c r="O1595" s="447"/>
      <c r="P1595" s="447"/>
      <c r="Q1595" s="447"/>
      <c r="R1595" s="447"/>
    </row>
    <row r="1596" spans="1:18">
      <c r="A1596" s="446">
        <v>5821</v>
      </c>
      <c r="B1596" s="447"/>
      <c r="C1596" s="447"/>
      <c r="D1596" s="449" t="s">
        <v>1866</v>
      </c>
      <c r="E1596" s="244" t="s">
        <v>22561</v>
      </c>
      <c r="F1596" s="244">
        <v>5821</v>
      </c>
      <c r="G1596" s="244" t="s">
        <v>20813</v>
      </c>
      <c r="H1596" s="447"/>
      <c r="I1596" s="429" t="s">
        <v>22410</v>
      </c>
      <c r="J1596" s="245">
        <v>41501</v>
      </c>
      <c r="K1596" s="244"/>
      <c r="L1596" s="448"/>
      <c r="M1596" s="244"/>
      <c r="N1596" s="447"/>
      <c r="O1596" s="447"/>
      <c r="P1596" s="447"/>
      <c r="Q1596" s="447"/>
      <c r="R1596" s="447"/>
    </row>
    <row r="1597" spans="1:18">
      <c r="A1597" s="446">
        <v>5446</v>
      </c>
      <c r="B1597" s="447"/>
      <c r="C1597" s="447"/>
      <c r="D1597" s="449" t="s">
        <v>13722</v>
      </c>
      <c r="E1597" s="244" t="s">
        <v>22562</v>
      </c>
      <c r="F1597" s="244">
        <v>5446</v>
      </c>
      <c r="G1597" s="244" t="s">
        <v>17738</v>
      </c>
      <c r="H1597" s="447"/>
      <c r="I1597" s="429" t="s">
        <v>22410</v>
      </c>
      <c r="J1597" s="245">
        <v>41501</v>
      </c>
      <c r="K1597" s="244"/>
      <c r="L1597" s="448"/>
      <c r="M1597" s="244"/>
      <c r="N1597" s="447"/>
      <c r="O1597" s="447"/>
      <c r="P1597" s="447"/>
      <c r="Q1597" s="447"/>
      <c r="R1597" s="447"/>
    </row>
    <row r="1598" spans="1:18">
      <c r="A1598" s="446">
        <v>6156</v>
      </c>
      <c r="B1598" s="447"/>
      <c r="C1598" s="447"/>
      <c r="D1598" s="449" t="s">
        <v>13722</v>
      </c>
      <c r="E1598" s="244" t="s">
        <v>22563</v>
      </c>
      <c r="F1598" s="244">
        <v>6156</v>
      </c>
      <c r="G1598" s="244" t="s">
        <v>17762</v>
      </c>
      <c r="H1598" s="447"/>
      <c r="I1598" s="429" t="s">
        <v>22410</v>
      </c>
      <c r="J1598" s="245">
        <v>41501</v>
      </c>
      <c r="K1598" s="244"/>
      <c r="L1598" s="448"/>
      <c r="M1598" s="244"/>
      <c r="N1598" s="447"/>
      <c r="O1598" s="447"/>
      <c r="P1598" s="447"/>
      <c r="Q1598" s="447"/>
      <c r="R1598" s="447"/>
    </row>
    <row r="1599" spans="1:18">
      <c r="A1599" s="446">
        <v>5447</v>
      </c>
      <c r="B1599" s="447"/>
      <c r="C1599" s="447"/>
      <c r="D1599" s="449" t="s">
        <v>2155</v>
      </c>
      <c r="E1599" s="244" t="s">
        <v>22564</v>
      </c>
      <c r="F1599" s="244">
        <v>5447</v>
      </c>
      <c r="G1599" s="244" t="s">
        <v>18578</v>
      </c>
      <c r="H1599" s="447"/>
      <c r="I1599" s="429" t="s">
        <v>22410</v>
      </c>
      <c r="J1599" s="245">
        <v>41501</v>
      </c>
      <c r="K1599" s="244"/>
      <c r="L1599" s="448"/>
      <c r="M1599" s="244"/>
      <c r="N1599" s="447"/>
      <c r="O1599" s="447"/>
      <c r="P1599" s="447"/>
      <c r="Q1599" s="447"/>
      <c r="R1599" s="447"/>
    </row>
    <row r="1600" spans="1:18">
      <c r="A1600" s="446">
        <v>5448</v>
      </c>
      <c r="B1600" s="447"/>
      <c r="C1600" s="447"/>
      <c r="D1600" s="449" t="s">
        <v>2155</v>
      </c>
      <c r="E1600" s="244" t="s">
        <v>22565</v>
      </c>
      <c r="F1600" s="244">
        <v>5448</v>
      </c>
      <c r="G1600" s="244" t="s">
        <v>18581</v>
      </c>
      <c r="H1600" s="447"/>
      <c r="I1600" s="429" t="s">
        <v>22410</v>
      </c>
      <c r="J1600" s="245">
        <v>41501</v>
      </c>
      <c r="K1600" s="244"/>
      <c r="L1600" s="448"/>
      <c r="M1600" s="244"/>
      <c r="N1600" s="447"/>
      <c r="O1600" s="447"/>
      <c r="P1600" s="447"/>
      <c r="Q1600" s="447"/>
      <c r="R1600" s="447"/>
    </row>
    <row r="1601" spans="1:18">
      <c r="A1601" s="446">
        <v>5449</v>
      </c>
      <c r="B1601" s="447"/>
      <c r="C1601" s="447"/>
      <c r="D1601" s="449" t="s">
        <v>2155</v>
      </c>
      <c r="E1601" s="244" t="s">
        <v>22566</v>
      </c>
      <c r="F1601" s="244">
        <v>5449</v>
      </c>
      <c r="G1601" s="244" t="s">
        <v>18584</v>
      </c>
      <c r="H1601" s="447"/>
      <c r="I1601" s="429" t="s">
        <v>22410</v>
      </c>
      <c r="J1601" s="245">
        <v>41501</v>
      </c>
      <c r="K1601" s="244"/>
      <c r="L1601" s="448"/>
      <c r="M1601" s="244"/>
      <c r="N1601" s="447"/>
      <c r="O1601" s="447"/>
      <c r="P1601" s="447"/>
      <c r="Q1601" s="447"/>
      <c r="R1601" s="447"/>
    </row>
    <row r="1602" spans="1:18">
      <c r="A1602" s="446">
        <v>5504</v>
      </c>
      <c r="B1602" s="447"/>
      <c r="C1602" s="447"/>
      <c r="D1602" s="449" t="s">
        <v>13726</v>
      </c>
      <c r="E1602" s="244" t="s">
        <v>22567</v>
      </c>
      <c r="F1602" s="244">
        <v>5504</v>
      </c>
      <c r="G1602" s="244" t="s">
        <v>17805</v>
      </c>
      <c r="H1602" s="447"/>
      <c r="I1602" s="429" t="s">
        <v>22410</v>
      </c>
      <c r="J1602" s="245">
        <v>41501</v>
      </c>
      <c r="K1602" s="244"/>
      <c r="L1602" s="448"/>
      <c r="M1602" s="244"/>
      <c r="N1602" s="447"/>
      <c r="O1602" s="447"/>
      <c r="P1602" s="447"/>
      <c r="Q1602" s="447"/>
      <c r="R1602" s="447"/>
    </row>
    <row r="1603" spans="1:18">
      <c r="A1603" s="446">
        <v>6157</v>
      </c>
      <c r="B1603" s="447"/>
      <c r="C1603" s="447"/>
      <c r="D1603" s="449" t="s">
        <v>6357</v>
      </c>
      <c r="E1603" s="244" t="s">
        <v>22568</v>
      </c>
      <c r="F1603" s="244">
        <v>6157</v>
      </c>
      <c r="G1603" s="244" t="s">
        <v>19343</v>
      </c>
      <c r="H1603" s="447"/>
      <c r="I1603" s="429" t="s">
        <v>22410</v>
      </c>
      <c r="J1603" s="245">
        <v>41501</v>
      </c>
      <c r="K1603" s="244"/>
      <c r="L1603" s="448"/>
      <c r="M1603" s="244"/>
      <c r="N1603" s="447"/>
      <c r="O1603" s="447"/>
      <c r="P1603" s="447"/>
      <c r="Q1603" s="447"/>
      <c r="R1603" s="447"/>
    </row>
    <row r="1604" spans="1:18">
      <c r="A1604" s="446">
        <v>6158</v>
      </c>
      <c r="B1604" s="447"/>
      <c r="C1604" s="447"/>
      <c r="D1604" s="449" t="s">
        <v>13738</v>
      </c>
      <c r="E1604" s="244" t="s">
        <v>22569</v>
      </c>
      <c r="F1604" s="244">
        <v>6158</v>
      </c>
      <c r="G1604" s="244" t="s">
        <v>17833</v>
      </c>
      <c r="H1604" s="447"/>
      <c r="I1604" s="429" t="s">
        <v>22410</v>
      </c>
      <c r="J1604" s="245">
        <v>41501</v>
      </c>
      <c r="K1604" s="244"/>
      <c r="L1604" s="448"/>
      <c r="M1604" s="244"/>
      <c r="N1604" s="447"/>
      <c r="O1604" s="447"/>
      <c r="P1604" s="447"/>
      <c r="Q1604" s="447"/>
      <c r="R1604" s="447"/>
    </row>
    <row r="1605" spans="1:18">
      <c r="A1605" s="446">
        <v>5134</v>
      </c>
      <c r="B1605" s="447"/>
      <c r="C1605" s="447"/>
      <c r="D1605" s="449" t="s">
        <v>12288</v>
      </c>
      <c r="E1605" s="244" t="s">
        <v>22570</v>
      </c>
      <c r="F1605" s="244">
        <v>5134</v>
      </c>
      <c r="G1605" s="244" t="s">
        <v>19310</v>
      </c>
      <c r="H1605" s="447"/>
      <c r="I1605" s="429" t="s">
        <v>22410</v>
      </c>
      <c r="J1605" s="245">
        <v>41501</v>
      </c>
      <c r="K1605" s="244"/>
      <c r="L1605" s="448"/>
      <c r="M1605" s="244"/>
      <c r="N1605" s="447"/>
      <c r="O1605" s="447"/>
      <c r="P1605" s="447"/>
      <c r="Q1605" s="447"/>
      <c r="R1605" s="447"/>
    </row>
    <row r="1606" spans="1:18">
      <c r="A1606" s="446">
        <v>5497</v>
      </c>
      <c r="B1606" s="447"/>
      <c r="C1606" s="447"/>
      <c r="D1606" s="449" t="s">
        <v>7782</v>
      </c>
      <c r="E1606" s="244" t="s">
        <v>22571</v>
      </c>
      <c r="F1606" s="244">
        <v>5497</v>
      </c>
      <c r="G1606" s="244" t="s">
        <v>18285</v>
      </c>
      <c r="H1606" s="447"/>
      <c r="I1606" s="429" t="s">
        <v>22410</v>
      </c>
      <c r="J1606" s="245">
        <v>41501</v>
      </c>
      <c r="K1606" s="244"/>
      <c r="L1606" s="448"/>
      <c r="M1606" s="244"/>
      <c r="N1606" s="447"/>
      <c r="O1606" s="447"/>
      <c r="P1606" s="447"/>
      <c r="Q1606" s="447"/>
      <c r="R1606" s="447"/>
    </row>
    <row r="1607" spans="1:18">
      <c r="A1607" s="446">
        <v>5498</v>
      </c>
      <c r="B1607" s="447"/>
      <c r="C1607" s="447"/>
      <c r="D1607" s="449" t="s">
        <v>7782</v>
      </c>
      <c r="E1607" s="244" t="s">
        <v>22572</v>
      </c>
      <c r="F1607" s="244">
        <v>5498</v>
      </c>
      <c r="G1607" s="244" t="s">
        <v>18288</v>
      </c>
      <c r="H1607" s="447"/>
      <c r="I1607" s="429" t="s">
        <v>22410</v>
      </c>
      <c r="J1607" s="245">
        <v>41501</v>
      </c>
      <c r="K1607" s="244"/>
      <c r="L1607" s="448"/>
      <c r="M1607" s="244"/>
      <c r="N1607" s="447"/>
      <c r="O1607" s="447"/>
      <c r="P1607" s="447"/>
      <c r="Q1607" s="447"/>
      <c r="R1607" s="447"/>
    </row>
    <row r="1608" spans="1:18">
      <c r="A1608" s="446">
        <v>6159</v>
      </c>
      <c r="B1608" s="447"/>
      <c r="C1608" s="447"/>
      <c r="D1608" s="449" t="s">
        <v>13753</v>
      </c>
      <c r="E1608" s="244" t="s">
        <v>22573</v>
      </c>
      <c r="F1608" s="244">
        <v>6159</v>
      </c>
      <c r="G1608" s="244" t="s">
        <v>18697</v>
      </c>
      <c r="H1608" s="447"/>
      <c r="I1608" s="429" t="s">
        <v>22410</v>
      </c>
      <c r="J1608" s="245">
        <v>41501</v>
      </c>
      <c r="K1608" s="244"/>
      <c r="L1608" s="448"/>
      <c r="M1608" s="244"/>
      <c r="N1608" s="447"/>
      <c r="O1608" s="447"/>
      <c r="P1608" s="447"/>
      <c r="Q1608" s="447"/>
      <c r="R1608" s="447"/>
    </row>
    <row r="1609" spans="1:18">
      <c r="A1609" s="446">
        <v>5359</v>
      </c>
      <c r="B1609" s="447"/>
      <c r="C1609" s="447"/>
      <c r="D1609" s="449" t="s">
        <v>7789</v>
      </c>
      <c r="E1609" s="244" t="s">
        <v>22574</v>
      </c>
      <c r="F1609" s="244">
        <v>5359</v>
      </c>
      <c r="G1609" s="244" t="s">
        <v>17733</v>
      </c>
      <c r="H1609" s="447"/>
      <c r="I1609" s="429" t="s">
        <v>22410</v>
      </c>
      <c r="J1609" s="245">
        <v>41501</v>
      </c>
      <c r="K1609" s="244"/>
      <c r="L1609" s="448"/>
      <c r="M1609" s="244"/>
      <c r="N1609" s="447"/>
      <c r="O1609" s="447"/>
      <c r="P1609" s="447"/>
      <c r="Q1609" s="447"/>
      <c r="R1609" s="447"/>
    </row>
    <row r="1610" spans="1:18">
      <c r="A1610" s="446">
        <v>5651</v>
      </c>
      <c r="B1610" s="447"/>
      <c r="C1610" s="447"/>
      <c r="D1610" s="449" t="s">
        <v>7794</v>
      </c>
      <c r="E1610" s="244" t="s">
        <v>22575</v>
      </c>
      <c r="F1610" s="244">
        <v>5651</v>
      </c>
      <c r="G1610" s="244" t="s">
        <v>17743</v>
      </c>
      <c r="H1610" s="447"/>
      <c r="I1610" s="429" t="s">
        <v>22410</v>
      </c>
      <c r="J1610" s="245">
        <v>41501</v>
      </c>
      <c r="K1610" s="244"/>
      <c r="L1610" s="448"/>
      <c r="M1610" s="244"/>
      <c r="N1610" s="447"/>
      <c r="O1610" s="447"/>
      <c r="P1610" s="447"/>
      <c r="Q1610" s="447"/>
      <c r="R1610" s="447"/>
    </row>
    <row r="1611" spans="1:18">
      <c r="A1611" s="446">
        <v>5652</v>
      </c>
      <c r="B1611" s="447"/>
      <c r="C1611" s="447"/>
      <c r="D1611" s="449" t="s">
        <v>7794</v>
      </c>
      <c r="E1611" s="244" t="s">
        <v>22576</v>
      </c>
      <c r="F1611" s="244">
        <v>5652</v>
      </c>
      <c r="G1611" s="244" t="s">
        <v>17808</v>
      </c>
      <c r="H1611" s="447"/>
      <c r="I1611" s="429" t="s">
        <v>22410</v>
      </c>
      <c r="J1611" s="245">
        <v>41501</v>
      </c>
      <c r="K1611" s="244"/>
      <c r="L1611" s="448"/>
      <c r="M1611" s="244"/>
      <c r="N1611" s="447"/>
      <c r="O1611" s="447"/>
      <c r="P1611" s="447"/>
      <c r="Q1611" s="447"/>
      <c r="R1611" s="447"/>
    </row>
    <row r="1612" spans="1:18">
      <c r="A1612" s="446">
        <v>5933</v>
      </c>
      <c r="B1612" s="447"/>
      <c r="C1612" s="447"/>
      <c r="D1612" s="449" t="s">
        <v>13763</v>
      </c>
      <c r="E1612" s="244" t="s">
        <v>22577</v>
      </c>
      <c r="F1612" s="244">
        <v>5933</v>
      </c>
      <c r="G1612" s="244" t="s">
        <v>18589</v>
      </c>
      <c r="H1612" s="447"/>
      <c r="I1612" s="429" t="s">
        <v>22410</v>
      </c>
      <c r="J1612" s="245">
        <v>41501</v>
      </c>
      <c r="K1612" s="244"/>
      <c r="L1612" s="448"/>
      <c r="M1612" s="244"/>
      <c r="N1612" s="447"/>
      <c r="O1612" s="447"/>
      <c r="P1612" s="447"/>
      <c r="Q1612" s="447"/>
      <c r="R1612" s="447"/>
    </row>
    <row r="1613" spans="1:18">
      <c r="A1613" s="446">
        <v>5934</v>
      </c>
      <c r="B1613" s="447"/>
      <c r="C1613" s="447"/>
      <c r="D1613" s="449" t="s">
        <v>13763</v>
      </c>
      <c r="E1613" s="244" t="s">
        <v>22578</v>
      </c>
      <c r="F1613" s="244">
        <v>5934</v>
      </c>
      <c r="G1613" s="244" t="s">
        <v>18592</v>
      </c>
      <c r="H1613" s="447"/>
      <c r="I1613" s="429" t="s">
        <v>22410</v>
      </c>
      <c r="J1613" s="245">
        <v>41501</v>
      </c>
      <c r="K1613" s="244"/>
      <c r="L1613" s="448"/>
      <c r="M1613" s="244"/>
      <c r="N1613" s="447"/>
      <c r="O1613" s="447"/>
      <c r="P1613" s="447"/>
      <c r="Q1613" s="447"/>
      <c r="R1613" s="447"/>
    </row>
    <row r="1614" spans="1:18">
      <c r="A1614" s="446">
        <v>5935</v>
      </c>
      <c r="B1614" s="447"/>
      <c r="C1614" s="447"/>
      <c r="D1614" s="449" t="s">
        <v>13763</v>
      </c>
      <c r="E1614" s="244" t="s">
        <v>22579</v>
      </c>
      <c r="F1614" s="244">
        <v>5935</v>
      </c>
      <c r="G1614" s="244" t="s">
        <v>18511</v>
      </c>
      <c r="H1614" s="447"/>
      <c r="I1614" s="429" t="s">
        <v>22410</v>
      </c>
      <c r="J1614" s="245">
        <v>41501</v>
      </c>
      <c r="K1614" s="244"/>
      <c r="L1614" s="448"/>
      <c r="M1614" s="244"/>
      <c r="N1614" s="447"/>
      <c r="O1614" s="447"/>
      <c r="P1614" s="447"/>
      <c r="Q1614" s="447"/>
      <c r="R1614" s="447"/>
    </row>
    <row r="1615" spans="1:18">
      <c r="A1615" s="446">
        <v>5936</v>
      </c>
      <c r="B1615" s="447"/>
      <c r="C1615" s="447"/>
      <c r="D1615" s="449" t="s">
        <v>13763</v>
      </c>
      <c r="E1615" s="244" t="s">
        <v>22580</v>
      </c>
      <c r="F1615" s="244">
        <v>5936</v>
      </c>
      <c r="G1615" s="244" t="s">
        <v>18513</v>
      </c>
      <c r="H1615" s="447"/>
      <c r="I1615" s="429" t="s">
        <v>22410</v>
      </c>
      <c r="J1615" s="245">
        <v>41501</v>
      </c>
      <c r="K1615" s="244"/>
      <c r="L1615" s="448"/>
      <c r="M1615" s="244"/>
      <c r="N1615" s="447"/>
      <c r="O1615" s="447"/>
      <c r="P1615" s="447"/>
      <c r="Q1615" s="447"/>
      <c r="R1615" s="447"/>
    </row>
    <row r="1616" spans="1:18">
      <c r="A1616" s="446">
        <v>5937</v>
      </c>
      <c r="B1616" s="447"/>
      <c r="C1616" s="447"/>
      <c r="D1616" s="449" t="s">
        <v>13763</v>
      </c>
      <c r="E1616" s="244" t="s">
        <v>22581</v>
      </c>
      <c r="F1616" s="244">
        <v>5937</v>
      </c>
      <c r="G1616" s="244" t="s">
        <v>18515</v>
      </c>
      <c r="H1616" s="447"/>
      <c r="I1616" s="429" t="s">
        <v>22410</v>
      </c>
      <c r="J1616" s="245">
        <v>41501</v>
      </c>
      <c r="K1616" s="244"/>
      <c r="L1616" s="448"/>
      <c r="M1616" s="244"/>
      <c r="N1616" s="447"/>
      <c r="O1616" s="447"/>
      <c r="P1616" s="447"/>
      <c r="Q1616" s="447"/>
      <c r="R1616" s="447"/>
    </row>
    <row r="1617" spans="1:18">
      <c r="A1617" s="446">
        <v>5938</v>
      </c>
      <c r="B1617" s="447"/>
      <c r="C1617" s="447"/>
      <c r="D1617" s="449" t="s">
        <v>13763</v>
      </c>
      <c r="E1617" s="244" t="s">
        <v>22582</v>
      </c>
      <c r="F1617" s="244">
        <v>5938</v>
      </c>
      <c r="G1617" s="244" t="s">
        <v>18518</v>
      </c>
      <c r="H1617" s="447"/>
      <c r="I1617" s="429" t="s">
        <v>22410</v>
      </c>
      <c r="J1617" s="245">
        <v>41501</v>
      </c>
      <c r="K1617" s="244"/>
      <c r="L1617" s="448"/>
      <c r="M1617" s="244"/>
      <c r="N1617" s="447"/>
      <c r="O1617" s="447"/>
      <c r="P1617" s="447"/>
      <c r="Q1617" s="447"/>
      <c r="R1617" s="447"/>
    </row>
    <row r="1618" spans="1:18">
      <c r="A1618" s="446">
        <v>5939</v>
      </c>
      <c r="B1618" s="447"/>
      <c r="C1618" s="447"/>
      <c r="D1618" s="449" t="s">
        <v>13763</v>
      </c>
      <c r="E1618" s="244" t="s">
        <v>22583</v>
      </c>
      <c r="F1618" s="244">
        <v>5939</v>
      </c>
      <c r="G1618" s="244" t="s">
        <v>18597</v>
      </c>
      <c r="H1618" s="447"/>
      <c r="I1618" s="429" t="s">
        <v>22410</v>
      </c>
      <c r="J1618" s="245">
        <v>41501</v>
      </c>
      <c r="K1618" s="244"/>
      <c r="L1618" s="448"/>
      <c r="M1618" s="244"/>
      <c r="N1618" s="447"/>
      <c r="O1618" s="447"/>
      <c r="P1618" s="447"/>
      <c r="Q1618" s="447"/>
      <c r="R1618" s="447"/>
    </row>
    <row r="1619" spans="1:18">
      <c r="A1619" s="446">
        <v>5940</v>
      </c>
      <c r="B1619" s="447"/>
      <c r="C1619" s="447"/>
      <c r="D1619" s="449" t="s">
        <v>13763</v>
      </c>
      <c r="E1619" s="244" t="s">
        <v>22584</v>
      </c>
      <c r="F1619" s="244">
        <v>5940</v>
      </c>
      <c r="G1619" s="244" t="s">
        <v>18600</v>
      </c>
      <c r="H1619" s="447"/>
      <c r="I1619" s="429" t="s">
        <v>22410</v>
      </c>
      <c r="J1619" s="245">
        <v>41501</v>
      </c>
      <c r="K1619" s="244"/>
      <c r="L1619" s="448"/>
      <c r="M1619" s="244"/>
      <c r="N1619" s="447"/>
      <c r="O1619" s="447"/>
      <c r="P1619" s="447"/>
      <c r="Q1619" s="447"/>
      <c r="R1619" s="447"/>
    </row>
    <row r="1620" spans="1:18">
      <c r="A1620" s="446">
        <v>5941</v>
      </c>
      <c r="B1620" s="447"/>
      <c r="C1620" s="447"/>
      <c r="D1620" s="449" t="s">
        <v>13763</v>
      </c>
      <c r="E1620" s="244" t="s">
        <v>22585</v>
      </c>
      <c r="F1620" s="244">
        <v>5941</v>
      </c>
      <c r="G1620" s="244" t="s">
        <v>18603</v>
      </c>
      <c r="H1620" s="447"/>
      <c r="I1620" s="429" t="s">
        <v>22410</v>
      </c>
      <c r="J1620" s="245">
        <v>41501</v>
      </c>
      <c r="K1620" s="244"/>
      <c r="L1620" s="448"/>
      <c r="M1620" s="244"/>
      <c r="N1620" s="447"/>
      <c r="O1620" s="447"/>
      <c r="P1620" s="447"/>
      <c r="Q1620" s="447"/>
      <c r="R1620" s="447"/>
    </row>
    <row r="1621" spans="1:18">
      <c r="A1621" s="446">
        <v>5942</v>
      </c>
      <c r="B1621" s="447"/>
      <c r="C1621" s="447"/>
      <c r="D1621" s="449" t="s">
        <v>13763</v>
      </c>
      <c r="E1621" s="244" t="s">
        <v>22586</v>
      </c>
      <c r="F1621" s="244">
        <v>5942</v>
      </c>
      <c r="G1621" s="244" t="s">
        <v>18606</v>
      </c>
      <c r="H1621" s="447"/>
      <c r="I1621" s="429" t="s">
        <v>22410</v>
      </c>
      <c r="J1621" s="245">
        <v>41501</v>
      </c>
      <c r="K1621" s="244"/>
      <c r="L1621" s="448"/>
      <c r="M1621" s="244"/>
      <c r="N1621" s="447"/>
      <c r="O1621" s="447"/>
      <c r="P1621" s="447"/>
      <c r="Q1621" s="447"/>
      <c r="R1621" s="447"/>
    </row>
    <row r="1622" spans="1:18">
      <c r="A1622" s="446">
        <v>5943</v>
      </c>
      <c r="B1622" s="447"/>
      <c r="C1622" s="447"/>
      <c r="D1622" s="449" t="s">
        <v>13763</v>
      </c>
      <c r="E1622" s="244" t="s">
        <v>22587</v>
      </c>
      <c r="F1622" s="244">
        <v>5943</v>
      </c>
      <c r="G1622" s="244" t="s">
        <v>18610</v>
      </c>
      <c r="H1622" s="447"/>
      <c r="I1622" s="429" t="s">
        <v>22410</v>
      </c>
      <c r="J1622" s="245">
        <v>41501</v>
      </c>
      <c r="K1622" s="244"/>
      <c r="L1622" s="448"/>
      <c r="M1622" s="244"/>
      <c r="N1622" s="447"/>
      <c r="O1622" s="447"/>
      <c r="P1622" s="447"/>
      <c r="Q1622" s="447"/>
      <c r="R1622" s="447"/>
    </row>
    <row r="1623" spans="1:18">
      <c r="A1623" s="446">
        <v>5648</v>
      </c>
      <c r="B1623" s="447"/>
      <c r="C1623" s="447"/>
      <c r="D1623" s="449" t="s">
        <v>13781</v>
      </c>
      <c r="E1623" s="244" t="s">
        <v>22588</v>
      </c>
      <c r="F1623" s="244">
        <v>5648</v>
      </c>
      <c r="G1623" s="244" t="s">
        <v>19275</v>
      </c>
      <c r="H1623" s="447"/>
      <c r="I1623" s="429" t="s">
        <v>22410</v>
      </c>
      <c r="J1623" s="245">
        <v>41501</v>
      </c>
      <c r="K1623" s="244"/>
      <c r="L1623" s="448"/>
      <c r="M1623" s="244"/>
      <c r="N1623" s="447"/>
      <c r="O1623" s="447"/>
      <c r="P1623" s="447"/>
      <c r="Q1623" s="447"/>
      <c r="R1623" s="447"/>
    </row>
    <row r="1624" spans="1:18">
      <c r="A1624" s="446">
        <v>5649</v>
      </c>
      <c r="B1624" s="447"/>
      <c r="C1624" s="447"/>
      <c r="D1624" s="449" t="s">
        <v>13781</v>
      </c>
      <c r="E1624" s="244" t="s">
        <v>22589</v>
      </c>
      <c r="F1624" s="244">
        <v>5649</v>
      </c>
      <c r="G1624" s="244" t="s">
        <v>19278</v>
      </c>
      <c r="H1624" s="447"/>
      <c r="I1624" s="429" t="s">
        <v>22410</v>
      </c>
      <c r="J1624" s="245">
        <v>41501</v>
      </c>
      <c r="K1624" s="244"/>
      <c r="L1624" s="448"/>
      <c r="M1624" s="244"/>
      <c r="N1624" s="447"/>
      <c r="O1624" s="447"/>
      <c r="P1624" s="447"/>
      <c r="Q1624" s="447"/>
      <c r="R1624" s="447"/>
    </row>
    <row r="1625" spans="1:18">
      <c r="A1625" s="446">
        <v>6468</v>
      </c>
      <c r="B1625" s="447"/>
      <c r="C1625" s="447"/>
      <c r="D1625" s="449" t="s">
        <v>2450</v>
      </c>
      <c r="E1625" s="244" t="s">
        <v>22590</v>
      </c>
      <c r="F1625" s="244">
        <v>6468</v>
      </c>
      <c r="G1625" s="244" t="s">
        <v>18621</v>
      </c>
      <c r="H1625" s="447"/>
      <c r="I1625" s="429" t="s">
        <v>22410</v>
      </c>
      <c r="J1625" s="245">
        <v>41501</v>
      </c>
      <c r="K1625" s="244"/>
      <c r="L1625" s="448"/>
      <c r="M1625" s="244"/>
      <c r="N1625" s="447"/>
      <c r="O1625" s="447"/>
      <c r="P1625" s="447"/>
      <c r="Q1625" s="447"/>
      <c r="R1625" s="447"/>
    </row>
    <row r="1626" spans="1:18">
      <c r="A1626" s="446">
        <v>5672</v>
      </c>
      <c r="B1626" s="447"/>
      <c r="C1626" s="447"/>
      <c r="D1626" s="449" t="s">
        <v>13785</v>
      </c>
      <c r="E1626" s="244" t="s">
        <v>22591</v>
      </c>
      <c r="F1626" s="244">
        <v>5672</v>
      </c>
      <c r="G1626" s="244" t="s">
        <v>17811</v>
      </c>
      <c r="H1626" s="447"/>
      <c r="I1626" s="429" t="s">
        <v>22410</v>
      </c>
      <c r="J1626" s="245">
        <v>41501</v>
      </c>
      <c r="K1626" s="244"/>
      <c r="L1626" s="448"/>
      <c r="M1626" s="244"/>
      <c r="N1626" s="447"/>
      <c r="O1626" s="447"/>
      <c r="P1626" s="447"/>
      <c r="Q1626" s="447"/>
      <c r="R1626" s="447"/>
    </row>
    <row r="1627" spans="1:18">
      <c r="A1627" s="446">
        <v>5673</v>
      </c>
      <c r="B1627" s="447"/>
      <c r="C1627" s="447"/>
      <c r="D1627" s="449" t="s">
        <v>13785</v>
      </c>
      <c r="E1627" s="244" t="s">
        <v>22592</v>
      </c>
      <c r="F1627" s="244">
        <v>5673</v>
      </c>
      <c r="G1627" s="244" t="s">
        <v>17814</v>
      </c>
      <c r="H1627" s="447"/>
      <c r="I1627" s="429" t="s">
        <v>22410</v>
      </c>
      <c r="J1627" s="245">
        <v>41501</v>
      </c>
      <c r="K1627" s="244"/>
      <c r="L1627" s="448"/>
      <c r="M1627" s="244"/>
      <c r="N1627" s="447"/>
      <c r="O1627" s="447"/>
      <c r="P1627" s="447"/>
      <c r="Q1627" s="447"/>
      <c r="R1627" s="447"/>
    </row>
    <row r="1628" spans="1:18">
      <c r="A1628" s="446">
        <v>5674</v>
      </c>
      <c r="B1628" s="447"/>
      <c r="C1628" s="447"/>
      <c r="D1628" s="449" t="s">
        <v>13785</v>
      </c>
      <c r="E1628" s="244" t="s">
        <v>22593</v>
      </c>
      <c r="F1628" s="244">
        <v>5674</v>
      </c>
      <c r="G1628" s="244" t="s">
        <v>18293</v>
      </c>
      <c r="H1628" s="447"/>
      <c r="I1628" s="429" t="s">
        <v>22410</v>
      </c>
      <c r="J1628" s="245">
        <v>41501</v>
      </c>
      <c r="K1628" s="244"/>
      <c r="L1628" s="448"/>
      <c r="M1628" s="244"/>
      <c r="N1628" s="447"/>
      <c r="O1628" s="447"/>
      <c r="P1628" s="447"/>
      <c r="Q1628" s="447"/>
      <c r="R1628" s="447"/>
    </row>
    <row r="1629" spans="1:18">
      <c r="A1629" s="446">
        <v>5676</v>
      </c>
      <c r="B1629" s="447"/>
      <c r="C1629" s="447"/>
      <c r="D1629" s="449" t="s">
        <v>13785</v>
      </c>
      <c r="E1629" s="244" t="s">
        <v>22594</v>
      </c>
      <c r="F1629" s="244">
        <v>5676</v>
      </c>
      <c r="G1629" s="244" t="s">
        <v>17817</v>
      </c>
      <c r="H1629" s="447"/>
      <c r="I1629" s="429" t="s">
        <v>22410</v>
      </c>
      <c r="J1629" s="245">
        <v>41501</v>
      </c>
      <c r="K1629" s="244"/>
      <c r="L1629" s="448"/>
      <c r="M1629" s="244"/>
      <c r="N1629" s="447"/>
      <c r="O1629" s="447"/>
      <c r="P1629" s="447"/>
      <c r="Q1629" s="447"/>
      <c r="R1629" s="447"/>
    </row>
    <row r="1630" spans="1:18">
      <c r="A1630" s="446">
        <v>5677</v>
      </c>
      <c r="B1630" s="447"/>
      <c r="C1630" s="447"/>
      <c r="D1630" s="449" t="s">
        <v>13785</v>
      </c>
      <c r="E1630" s="244" t="s">
        <v>22595</v>
      </c>
      <c r="F1630" s="244">
        <v>5677</v>
      </c>
      <c r="G1630" s="244" t="s">
        <v>18296</v>
      </c>
      <c r="H1630" s="447"/>
      <c r="I1630" s="429" t="s">
        <v>22410</v>
      </c>
      <c r="J1630" s="245">
        <v>41501</v>
      </c>
      <c r="K1630" s="244"/>
      <c r="L1630" s="448"/>
      <c r="M1630" s="244"/>
      <c r="N1630" s="447"/>
      <c r="O1630" s="447"/>
      <c r="P1630" s="447"/>
      <c r="Q1630" s="447"/>
      <c r="R1630" s="447"/>
    </row>
    <row r="1631" spans="1:18">
      <c r="A1631" s="446">
        <v>5678</v>
      </c>
      <c r="B1631" s="447"/>
      <c r="C1631" s="447"/>
      <c r="D1631" s="449" t="s">
        <v>13785</v>
      </c>
      <c r="E1631" s="244" t="s">
        <v>22596</v>
      </c>
      <c r="F1631" s="244">
        <v>5678</v>
      </c>
      <c r="G1631" s="244" t="s">
        <v>17820</v>
      </c>
      <c r="H1631" s="447"/>
      <c r="I1631" s="429" t="s">
        <v>22410</v>
      </c>
      <c r="J1631" s="245">
        <v>41501</v>
      </c>
      <c r="K1631" s="244"/>
      <c r="L1631" s="448"/>
      <c r="M1631" s="244"/>
      <c r="N1631" s="447"/>
      <c r="O1631" s="447"/>
      <c r="P1631" s="447"/>
      <c r="Q1631" s="447"/>
      <c r="R1631" s="447"/>
    </row>
    <row r="1632" spans="1:18">
      <c r="A1632" s="446">
        <v>5698</v>
      </c>
      <c r="B1632" s="447"/>
      <c r="C1632" s="447"/>
      <c r="D1632" s="449" t="s">
        <v>13785</v>
      </c>
      <c r="E1632" s="244" t="s">
        <v>22597</v>
      </c>
      <c r="F1632" s="244">
        <v>5698</v>
      </c>
      <c r="G1632" s="244" t="s">
        <v>17822</v>
      </c>
      <c r="H1632" s="447"/>
      <c r="I1632" s="429" t="s">
        <v>22410</v>
      </c>
      <c r="J1632" s="245">
        <v>41501</v>
      </c>
      <c r="K1632" s="244"/>
      <c r="L1632" s="448"/>
      <c r="M1632" s="244"/>
      <c r="N1632" s="447"/>
      <c r="O1632" s="447"/>
      <c r="P1632" s="447"/>
      <c r="Q1632" s="447"/>
      <c r="R1632" s="447"/>
    </row>
    <row r="1633" spans="1:18">
      <c r="A1633" s="446">
        <v>5699</v>
      </c>
      <c r="B1633" s="447"/>
      <c r="C1633" s="447"/>
      <c r="D1633" s="449" t="s">
        <v>13785</v>
      </c>
      <c r="E1633" s="244" t="s">
        <v>22598</v>
      </c>
      <c r="F1633" s="244">
        <v>5699</v>
      </c>
      <c r="G1633" s="244" t="s">
        <v>17755</v>
      </c>
      <c r="H1633" s="447"/>
      <c r="I1633" s="429" t="s">
        <v>22410</v>
      </c>
      <c r="J1633" s="245">
        <v>41501</v>
      </c>
      <c r="K1633" s="244"/>
      <c r="L1633" s="448"/>
      <c r="M1633" s="244"/>
      <c r="N1633" s="447"/>
      <c r="O1633" s="447"/>
      <c r="P1633" s="447"/>
      <c r="Q1633" s="447"/>
      <c r="R1633" s="447"/>
    </row>
    <row r="1634" spans="1:18">
      <c r="A1634" s="446">
        <v>5700</v>
      </c>
      <c r="B1634" s="447"/>
      <c r="C1634" s="447"/>
      <c r="D1634" s="449" t="s">
        <v>13785</v>
      </c>
      <c r="E1634" s="244" t="s">
        <v>22599</v>
      </c>
      <c r="F1634" s="244">
        <v>5700</v>
      </c>
      <c r="G1634" s="244" t="s">
        <v>17910</v>
      </c>
      <c r="H1634" s="447"/>
      <c r="I1634" s="429" t="s">
        <v>22410</v>
      </c>
      <c r="J1634" s="245">
        <v>41501</v>
      </c>
      <c r="K1634" s="244"/>
      <c r="L1634" s="448"/>
      <c r="M1634" s="244"/>
      <c r="N1634" s="447"/>
      <c r="O1634" s="447"/>
      <c r="P1634" s="447"/>
      <c r="Q1634" s="447"/>
      <c r="R1634" s="447"/>
    </row>
    <row r="1635" spans="1:18">
      <c r="A1635" s="446">
        <v>5701</v>
      </c>
      <c r="B1635" s="447"/>
      <c r="C1635" s="447"/>
      <c r="D1635" s="449" t="s">
        <v>13785</v>
      </c>
      <c r="E1635" s="244" t="s">
        <v>22600</v>
      </c>
      <c r="F1635" s="244">
        <v>5701</v>
      </c>
      <c r="G1635" s="244" t="s">
        <v>17825</v>
      </c>
      <c r="H1635" s="447"/>
      <c r="I1635" s="429" t="s">
        <v>22410</v>
      </c>
      <c r="J1635" s="245">
        <v>41501</v>
      </c>
      <c r="K1635" s="244"/>
      <c r="L1635" s="448"/>
      <c r="M1635" s="244"/>
      <c r="N1635" s="447"/>
      <c r="O1635" s="447"/>
      <c r="P1635" s="447"/>
      <c r="Q1635" s="447"/>
      <c r="R1635" s="447"/>
    </row>
    <row r="1636" spans="1:18">
      <c r="A1636" s="446">
        <v>5702</v>
      </c>
      <c r="B1636" s="447"/>
      <c r="C1636" s="447"/>
      <c r="D1636" s="449" t="s">
        <v>13785</v>
      </c>
      <c r="E1636" s="244" t="s">
        <v>22601</v>
      </c>
      <c r="F1636" s="244">
        <v>5702</v>
      </c>
      <c r="G1636" s="244" t="s">
        <v>20812</v>
      </c>
      <c r="H1636" s="447"/>
      <c r="I1636" s="429" t="s">
        <v>22410</v>
      </c>
      <c r="J1636" s="245">
        <v>41501</v>
      </c>
      <c r="K1636" s="244"/>
      <c r="L1636" s="448"/>
      <c r="M1636" s="244"/>
      <c r="N1636" s="447"/>
      <c r="O1636" s="447"/>
      <c r="P1636" s="447"/>
      <c r="Q1636" s="447"/>
      <c r="R1636" s="447"/>
    </row>
    <row r="1637" spans="1:18">
      <c r="A1637" s="446">
        <v>5704</v>
      </c>
      <c r="B1637" s="447"/>
      <c r="C1637" s="447"/>
      <c r="D1637" s="449" t="s">
        <v>13785</v>
      </c>
      <c r="E1637" s="244" t="s">
        <v>22602</v>
      </c>
      <c r="F1637" s="244">
        <v>5704</v>
      </c>
      <c r="G1637" s="244" t="s">
        <v>17829</v>
      </c>
      <c r="H1637" s="447"/>
      <c r="I1637" s="429" t="s">
        <v>22410</v>
      </c>
      <c r="J1637" s="245">
        <v>41501</v>
      </c>
      <c r="K1637" s="244"/>
      <c r="L1637" s="448"/>
      <c r="M1637" s="244"/>
      <c r="N1637" s="447"/>
      <c r="O1637" s="447"/>
      <c r="P1637" s="447"/>
      <c r="Q1637" s="447"/>
      <c r="R1637" s="447"/>
    </row>
    <row r="1638" spans="1:18">
      <c r="A1638" s="446">
        <v>5747</v>
      </c>
      <c r="B1638" s="447"/>
      <c r="C1638" s="447"/>
      <c r="D1638" s="449" t="s">
        <v>13787</v>
      </c>
      <c r="E1638" s="244" t="s">
        <v>22603</v>
      </c>
      <c r="F1638" s="244">
        <v>5747</v>
      </c>
      <c r="G1638" s="244" t="s">
        <v>18550</v>
      </c>
      <c r="H1638" s="447"/>
      <c r="I1638" s="429" t="s">
        <v>22410</v>
      </c>
      <c r="J1638" s="245">
        <v>41501</v>
      </c>
      <c r="K1638" s="244"/>
      <c r="L1638" s="448"/>
      <c r="M1638" s="244"/>
      <c r="N1638" s="447"/>
      <c r="O1638" s="447"/>
      <c r="P1638" s="447"/>
      <c r="Q1638" s="447"/>
      <c r="R1638" s="447"/>
    </row>
    <row r="1639" spans="1:18">
      <c r="A1639" s="446">
        <v>5748</v>
      </c>
      <c r="B1639" s="447"/>
      <c r="C1639" s="447"/>
      <c r="D1639" s="449" t="s">
        <v>13787</v>
      </c>
      <c r="E1639" s="244" t="s">
        <v>22604</v>
      </c>
      <c r="F1639" s="244">
        <v>5748</v>
      </c>
      <c r="G1639" s="244" t="s">
        <v>18648</v>
      </c>
      <c r="H1639" s="447"/>
      <c r="I1639" s="429" t="s">
        <v>22410</v>
      </c>
      <c r="J1639" s="245">
        <v>41501</v>
      </c>
      <c r="K1639" s="244"/>
      <c r="L1639" s="448"/>
      <c r="M1639" s="244"/>
      <c r="N1639" s="447"/>
      <c r="O1639" s="447"/>
      <c r="P1639" s="447"/>
      <c r="Q1639" s="447"/>
      <c r="R1639" s="447"/>
    </row>
    <row r="1640" spans="1:18">
      <c r="A1640" s="446">
        <v>5749</v>
      </c>
      <c r="B1640" s="447"/>
      <c r="C1640" s="447"/>
      <c r="D1640" s="449" t="s">
        <v>13787</v>
      </c>
      <c r="E1640" s="244" t="s">
        <v>22605</v>
      </c>
      <c r="F1640" s="244">
        <v>5749</v>
      </c>
      <c r="G1640" s="244" t="s">
        <v>18651</v>
      </c>
      <c r="H1640" s="447"/>
      <c r="I1640" s="429" t="s">
        <v>22410</v>
      </c>
      <c r="J1640" s="245">
        <v>41501</v>
      </c>
      <c r="K1640" s="244"/>
      <c r="L1640" s="448"/>
      <c r="M1640" s="244"/>
      <c r="N1640" s="447"/>
      <c r="O1640" s="447"/>
      <c r="P1640" s="447"/>
      <c r="Q1640" s="447"/>
      <c r="R1640" s="447"/>
    </row>
    <row r="1641" spans="1:18">
      <c r="A1641" s="446">
        <v>5750</v>
      </c>
      <c r="B1641" s="447"/>
      <c r="C1641" s="447"/>
      <c r="D1641" s="449" t="s">
        <v>13787</v>
      </c>
      <c r="E1641" s="244" t="s">
        <v>22606</v>
      </c>
      <c r="F1641" s="244">
        <v>5750</v>
      </c>
      <c r="G1641" s="244" t="s">
        <v>18654</v>
      </c>
      <c r="H1641" s="447"/>
      <c r="I1641" s="429" t="s">
        <v>22410</v>
      </c>
      <c r="J1641" s="245">
        <v>41501</v>
      </c>
      <c r="K1641" s="244"/>
      <c r="L1641" s="448"/>
      <c r="M1641" s="244"/>
      <c r="N1641" s="447"/>
      <c r="O1641" s="447"/>
      <c r="P1641" s="447"/>
      <c r="Q1641" s="447"/>
      <c r="R1641" s="447"/>
    </row>
    <row r="1642" spans="1:18">
      <c r="A1642" s="446">
        <v>6308</v>
      </c>
      <c r="B1642" s="447"/>
      <c r="C1642" s="447"/>
      <c r="D1642" s="449" t="s">
        <v>13787</v>
      </c>
      <c r="E1642" s="244" t="s">
        <v>22607</v>
      </c>
      <c r="F1642" s="244">
        <v>6308</v>
      </c>
      <c r="G1642" s="244" t="s">
        <v>18666</v>
      </c>
      <c r="H1642" s="447"/>
      <c r="I1642" s="429" t="s">
        <v>22410</v>
      </c>
      <c r="J1642" s="245">
        <v>41501</v>
      </c>
      <c r="K1642" s="244"/>
      <c r="L1642" s="448"/>
      <c r="M1642" s="244"/>
      <c r="N1642" s="447"/>
      <c r="O1642" s="447"/>
      <c r="P1642" s="447"/>
      <c r="Q1642" s="447"/>
      <c r="R1642" s="447"/>
    </row>
    <row r="1643" spans="1:18">
      <c r="A1643" s="446">
        <v>5711</v>
      </c>
      <c r="B1643" s="447"/>
      <c r="C1643" s="447"/>
      <c r="D1643" s="449" t="s">
        <v>8359</v>
      </c>
      <c r="E1643" s="244" t="s">
        <v>22608</v>
      </c>
      <c r="F1643" s="244">
        <v>5711</v>
      </c>
      <c r="G1643" s="244" t="s">
        <v>18530</v>
      </c>
      <c r="H1643" s="447"/>
      <c r="I1643" s="429" t="s">
        <v>22410</v>
      </c>
      <c r="J1643" s="245">
        <v>41501</v>
      </c>
      <c r="K1643" s="244"/>
      <c r="L1643" s="448"/>
      <c r="M1643" s="244"/>
      <c r="N1643" s="447"/>
      <c r="O1643" s="447"/>
      <c r="P1643" s="447"/>
      <c r="Q1643" s="447"/>
      <c r="R1643" s="447"/>
    </row>
    <row r="1644" spans="1:18">
      <c r="A1644" s="446">
        <v>5714</v>
      </c>
      <c r="B1644" s="447"/>
      <c r="C1644" s="447"/>
      <c r="D1644" s="449" t="s">
        <v>8359</v>
      </c>
      <c r="E1644" s="244" t="s">
        <v>22609</v>
      </c>
      <c r="F1644" s="244">
        <v>5714</v>
      </c>
      <c r="G1644" s="244" t="s">
        <v>18533</v>
      </c>
      <c r="H1644" s="447"/>
      <c r="I1644" s="429" t="s">
        <v>22410</v>
      </c>
      <c r="J1644" s="245">
        <v>41501</v>
      </c>
      <c r="K1644" s="244"/>
      <c r="L1644" s="448"/>
      <c r="M1644" s="244"/>
      <c r="N1644" s="447"/>
      <c r="O1644" s="447"/>
      <c r="P1644" s="447"/>
      <c r="Q1644" s="447"/>
      <c r="R1644" s="447"/>
    </row>
    <row r="1645" spans="1:18">
      <c r="A1645" s="446">
        <v>5732</v>
      </c>
      <c r="B1645" s="447"/>
      <c r="C1645" s="447"/>
      <c r="D1645" s="449" t="s">
        <v>8359</v>
      </c>
      <c r="E1645" s="244" t="s">
        <v>22610</v>
      </c>
      <c r="F1645" s="244">
        <v>5732</v>
      </c>
      <c r="G1645" s="244" t="s">
        <v>18536</v>
      </c>
      <c r="H1645" s="447"/>
      <c r="I1645" s="429" t="s">
        <v>22410</v>
      </c>
      <c r="J1645" s="245">
        <v>41501</v>
      </c>
      <c r="K1645" s="244"/>
      <c r="L1645" s="448"/>
      <c r="M1645" s="244"/>
      <c r="N1645" s="447"/>
      <c r="O1645" s="447"/>
      <c r="P1645" s="447"/>
      <c r="Q1645" s="447"/>
      <c r="R1645" s="447"/>
    </row>
    <row r="1646" spans="1:18">
      <c r="A1646" s="446">
        <v>5733</v>
      </c>
      <c r="B1646" s="447"/>
      <c r="C1646" s="447"/>
      <c r="D1646" s="449" t="s">
        <v>8359</v>
      </c>
      <c r="E1646" s="244" t="s">
        <v>22611</v>
      </c>
      <c r="F1646" s="244">
        <v>5733</v>
      </c>
      <c r="G1646" s="244" t="s">
        <v>18539</v>
      </c>
      <c r="H1646" s="447"/>
      <c r="I1646" s="429" t="s">
        <v>22410</v>
      </c>
      <c r="J1646" s="245">
        <v>41501</v>
      </c>
      <c r="K1646" s="244"/>
      <c r="L1646" s="448"/>
      <c r="M1646" s="244"/>
      <c r="N1646" s="447"/>
      <c r="O1646" s="447"/>
      <c r="P1646" s="447"/>
      <c r="Q1646" s="447"/>
      <c r="R1646" s="447"/>
    </row>
    <row r="1647" spans="1:18">
      <c r="A1647" s="446">
        <v>5734</v>
      </c>
      <c r="B1647" s="447"/>
      <c r="C1647" s="447"/>
      <c r="D1647" s="449" t="s">
        <v>8359</v>
      </c>
      <c r="E1647" s="244" t="s">
        <v>22612</v>
      </c>
      <c r="F1647" s="244">
        <v>5734</v>
      </c>
      <c r="G1647" s="244" t="s">
        <v>18542</v>
      </c>
      <c r="H1647" s="447"/>
      <c r="I1647" s="429" t="s">
        <v>22410</v>
      </c>
      <c r="J1647" s="245">
        <v>41501</v>
      </c>
      <c r="K1647" s="244"/>
      <c r="L1647" s="448"/>
      <c r="M1647" s="244"/>
      <c r="N1647" s="447"/>
      <c r="O1647" s="447"/>
      <c r="P1647" s="447"/>
      <c r="Q1647" s="447"/>
      <c r="R1647" s="447"/>
    </row>
    <row r="1648" spans="1:18">
      <c r="A1648" s="446">
        <v>5735</v>
      </c>
      <c r="B1648" s="447"/>
      <c r="C1648" s="447"/>
      <c r="D1648" s="449" t="s">
        <v>8359</v>
      </c>
      <c r="E1648" s="244" t="s">
        <v>22613</v>
      </c>
      <c r="F1648" s="244">
        <v>5735</v>
      </c>
      <c r="G1648" s="244" t="s">
        <v>18545</v>
      </c>
      <c r="H1648" s="447"/>
      <c r="I1648" s="429" t="s">
        <v>22410</v>
      </c>
      <c r="J1648" s="245">
        <v>41501</v>
      </c>
      <c r="K1648" s="244"/>
      <c r="L1648" s="448"/>
      <c r="M1648" s="244"/>
      <c r="N1648" s="447"/>
      <c r="O1648" s="447"/>
      <c r="P1648" s="447"/>
      <c r="Q1648" s="447"/>
      <c r="R1648" s="447"/>
    </row>
    <row r="1649" spans="1:18">
      <c r="A1649" s="446">
        <v>5987</v>
      </c>
      <c r="B1649" s="447"/>
      <c r="C1649" s="447"/>
      <c r="D1649" s="449" t="s">
        <v>9050</v>
      </c>
      <c r="E1649" s="244" t="s">
        <v>22614</v>
      </c>
      <c r="F1649" s="244">
        <v>5987</v>
      </c>
      <c r="G1649" s="244" t="s">
        <v>19281</v>
      </c>
      <c r="H1649" s="447"/>
      <c r="I1649" s="429" t="s">
        <v>22410</v>
      </c>
      <c r="J1649" s="245">
        <v>41501</v>
      </c>
      <c r="K1649" s="244"/>
      <c r="L1649" s="448"/>
      <c r="M1649" s="244"/>
      <c r="N1649" s="447"/>
      <c r="O1649" s="447"/>
      <c r="P1649" s="447"/>
      <c r="Q1649" s="447"/>
      <c r="R1649" s="447"/>
    </row>
    <row r="1650" spans="1:18">
      <c r="A1650" s="446">
        <v>5988</v>
      </c>
      <c r="B1650" s="447"/>
      <c r="C1650" s="447"/>
      <c r="D1650" s="449" t="s">
        <v>9050</v>
      </c>
      <c r="E1650" s="244" t="s">
        <v>22615</v>
      </c>
      <c r="F1650" s="244">
        <v>5988</v>
      </c>
      <c r="G1650" s="244" t="s">
        <v>19284</v>
      </c>
      <c r="H1650" s="447"/>
      <c r="I1650" s="429" t="s">
        <v>22410</v>
      </c>
      <c r="J1650" s="245">
        <v>41501</v>
      </c>
      <c r="K1650" s="244"/>
      <c r="L1650" s="448"/>
      <c r="M1650" s="244"/>
      <c r="N1650" s="447"/>
      <c r="O1650" s="447"/>
      <c r="P1650" s="447"/>
      <c r="Q1650" s="447"/>
      <c r="R1650" s="447"/>
    </row>
    <row r="1651" spans="1:18">
      <c r="A1651" s="446">
        <v>5989</v>
      </c>
      <c r="B1651" s="447"/>
      <c r="C1651" s="447"/>
      <c r="D1651" s="449" t="s">
        <v>9050</v>
      </c>
      <c r="E1651" s="244" t="s">
        <v>22616</v>
      </c>
      <c r="F1651" s="244">
        <v>5989</v>
      </c>
      <c r="G1651" s="244" t="s">
        <v>19287</v>
      </c>
      <c r="H1651" s="447"/>
      <c r="I1651" s="429" t="s">
        <v>22410</v>
      </c>
      <c r="J1651" s="245">
        <v>41501</v>
      </c>
      <c r="K1651" s="244"/>
      <c r="L1651" s="448"/>
      <c r="M1651" s="244"/>
      <c r="N1651" s="447"/>
      <c r="O1651" s="447"/>
      <c r="P1651" s="447"/>
      <c r="Q1651" s="447"/>
      <c r="R1651" s="447"/>
    </row>
    <row r="1652" spans="1:18">
      <c r="A1652" s="446">
        <v>6068</v>
      </c>
      <c r="B1652" s="447"/>
      <c r="C1652" s="447"/>
      <c r="D1652" s="449" t="s">
        <v>8342</v>
      </c>
      <c r="E1652" s="244" t="s">
        <v>22617</v>
      </c>
      <c r="F1652" s="244">
        <v>6068</v>
      </c>
      <c r="G1652" s="244" t="s">
        <v>19387</v>
      </c>
      <c r="H1652" s="447"/>
      <c r="I1652" s="429" t="s">
        <v>22410</v>
      </c>
      <c r="J1652" s="245">
        <v>41501</v>
      </c>
      <c r="K1652" s="244"/>
      <c r="L1652" s="448"/>
      <c r="M1652" s="244"/>
      <c r="N1652" s="447"/>
      <c r="O1652" s="447"/>
      <c r="P1652" s="447"/>
      <c r="Q1652" s="447"/>
      <c r="R1652" s="447"/>
    </row>
    <row r="1653" spans="1:18">
      <c r="A1653" s="446">
        <v>6069</v>
      </c>
      <c r="B1653" s="447"/>
      <c r="C1653" s="447"/>
      <c r="D1653" s="449" t="s">
        <v>8342</v>
      </c>
      <c r="E1653" s="244" t="s">
        <v>22618</v>
      </c>
      <c r="F1653" s="244">
        <v>6069</v>
      </c>
      <c r="G1653" s="244" t="s">
        <v>19390</v>
      </c>
      <c r="H1653" s="447"/>
      <c r="I1653" s="429" t="s">
        <v>22410</v>
      </c>
      <c r="J1653" s="245">
        <v>41501</v>
      </c>
      <c r="K1653" s="244"/>
      <c r="L1653" s="448"/>
      <c r="M1653" s="244"/>
      <c r="N1653" s="447"/>
      <c r="O1653" s="447"/>
      <c r="P1653" s="447"/>
      <c r="Q1653" s="447"/>
      <c r="R1653" s="447"/>
    </row>
    <row r="1654" spans="1:18">
      <c r="A1654" s="446">
        <v>6070</v>
      </c>
      <c r="B1654" s="447"/>
      <c r="C1654" s="447"/>
      <c r="D1654" s="449" t="s">
        <v>8342</v>
      </c>
      <c r="E1654" s="244" t="s">
        <v>22619</v>
      </c>
      <c r="F1654" s="244">
        <v>6070</v>
      </c>
      <c r="G1654" s="244" t="s">
        <v>19394</v>
      </c>
      <c r="H1654" s="447"/>
      <c r="I1654" s="429" t="s">
        <v>22410</v>
      </c>
      <c r="J1654" s="245">
        <v>41501</v>
      </c>
      <c r="K1654" s="244"/>
      <c r="L1654" s="448"/>
      <c r="M1654" s="244"/>
      <c r="N1654" s="447"/>
      <c r="O1654" s="447"/>
      <c r="P1654" s="447"/>
      <c r="Q1654" s="447"/>
      <c r="R1654" s="447"/>
    </row>
    <row r="1655" spans="1:18">
      <c r="A1655" s="446">
        <v>6066</v>
      </c>
      <c r="B1655" s="447"/>
      <c r="C1655" s="447"/>
      <c r="D1655" s="449" t="s">
        <v>8342</v>
      </c>
      <c r="E1655" s="244" t="s">
        <v>22620</v>
      </c>
      <c r="F1655" s="244">
        <v>6066</v>
      </c>
      <c r="G1655" s="244" t="s">
        <v>19397</v>
      </c>
      <c r="H1655" s="447"/>
      <c r="I1655" s="429" t="s">
        <v>22410</v>
      </c>
      <c r="J1655" s="245">
        <v>41501</v>
      </c>
      <c r="K1655" s="244"/>
      <c r="L1655" s="448"/>
      <c r="M1655" s="244"/>
      <c r="N1655" s="447"/>
      <c r="O1655" s="447"/>
      <c r="P1655" s="447"/>
      <c r="Q1655" s="447"/>
      <c r="R1655" s="447"/>
    </row>
    <row r="1656" spans="1:18">
      <c r="A1656" s="446">
        <v>6067</v>
      </c>
      <c r="B1656" s="447"/>
      <c r="C1656" s="447"/>
      <c r="D1656" s="449" t="s">
        <v>8342</v>
      </c>
      <c r="E1656" s="244" t="s">
        <v>22621</v>
      </c>
      <c r="F1656" s="244">
        <v>6067</v>
      </c>
      <c r="G1656" s="244" t="s">
        <v>19400</v>
      </c>
      <c r="H1656" s="447"/>
      <c r="I1656" s="429" t="s">
        <v>22410</v>
      </c>
      <c r="J1656" s="245">
        <v>41501</v>
      </c>
      <c r="K1656" s="244"/>
      <c r="L1656" s="448"/>
      <c r="M1656" s="244"/>
      <c r="N1656" s="447"/>
      <c r="O1656" s="447"/>
      <c r="P1656" s="447"/>
      <c r="Q1656" s="447"/>
      <c r="R1656" s="447"/>
    </row>
    <row r="1657" spans="1:18">
      <c r="A1657" s="446">
        <v>6074</v>
      </c>
      <c r="B1657" s="447"/>
      <c r="C1657" s="447"/>
      <c r="D1657" s="449" t="s">
        <v>9066</v>
      </c>
      <c r="E1657" s="244" t="s">
        <v>22622</v>
      </c>
      <c r="F1657" s="244">
        <v>6074</v>
      </c>
      <c r="G1657" s="244" t="s">
        <v>18303</v>
      </c>
      <c r="H1657" s="447"/>
      <c r="I1657" s="429" t="s">
        <v>22410</v>
      </c>
      <c r="J1657" s="245">
        <v>41501</v>
      </c>
      <c r="K1657" s="244"/>
      <c r="L1657" s="448"/>
      <c r="M1657" s="244"/>
      <c r="N1657" s="447"/>
      <c r="O1657" s="447"/>
      <c r="P1657" s="447"/>
      <c r="Q1657" s="447"/>
      <c r="R1657" s="447"/>
    </row>
    <row r="1658" spans="1:18">
      <c r="A1658" s="446">
        <v>6075</v>
      </c>
      <c r="B1658" s="447"/>
      <c r="C1658" s="447"/>
      <c r="D1658" s="449" t="s">
        <v>9066</v>
      </c>
      <c r="E1658" s="244" t="s">
        <v>22623</v>
      </c>
      <c r="F1658" s="244">
        <v>6075</v>
      </c>
      <c r="G1658" s="244" t="s">
        <v>18306</v>
      </c>
      <c r="H1658" s="447"/>
      <c r="I1658" s="429" t="s">
        <v>22410</v>
      </c>
      <c r="J1658" s="245">
        <v>41501</v>
      </c>
      <c r="K1658" s="244"/>
      <c r="L1658" s="448"/>
      <c r="M1658" s="244"/>
      <c r="N1658" s="447"/>
      <c r="O1658" s="447"/>
      <c r="P1658" s="447"/>
      <c r="Q1658" s="447"/>
      <c r="R1658" s="447"/>
    </row>
    <row r="1659" spans="1:18">
      <c r="A1659" s="446">
        <v>6078</v>
      </c>
      <c r="B1659" s="447"/>
      <c r="C1659" s="447"/>
      <c r="D1659" s="449" t="s">
        <v>9066</v>
      </c>
      <c r="E1659" s="244" t="s">
        <v>22624</v>
      </c>
      <c r="F1659" s="244">
        <v>6078</v>
      </c>
      <c r="G1659" s="244" t="s">
        <v>18624</v>
      </c>
      <c r="H1659" s="447"/>
      <c r="I1659" s="429" t="s">
        <v>22410</v>
      </c>
      <c r="J1659" s="245">
        <v>41501</v>
      </c>
      <c r="K1659" s="244"/>
      <c r="L1659" s="448"/>
      <c r="M1659" s="244"/>
      <c r="N1659" s="447"/>
      <c r="O1659" s="447"/>
      <c r="P1659" s="447"/>
      <c r="Q1659" s="447"/>
      <c r="R1659" s="447"/>
    </row>
    <row r="1660" spans="1:18">
      <c r="A1660" s="446">
        <v>6079</v>
      </c>
      <c r="B1660" s="447"/>
      <c r="C1660" s="447"/>
      <c r="D1660" s="449" t="s">
        <v>9066</v>
      </c>
      <c r="E1660" s="244" t="s">
        <v>22625</v>
      </c>
      <c r="F1660" s="244">
        <v>6079</v>
      </c>
      <c r="G1660" s="244" t="s">
        <v>18308</v>
      </c>
      <c r="H1660" s="447"/>
      <c r="I1660" s="429" t="s">
        <v>22410</v>
      </c>
      <c r="J1660" s="245">
        <v>41501</v>
      </c>
      <c r="K1660" s="244"/>
      <c r="L1660" s="448"/>
      <c r="M1660" s="244"/>
      <c r="N1660" s="447"/>
      <c r="O1660" s="447"/>
      <c r="P1660" s="447"/>
      <c r="Q1660" s="447"/>
      <c r="R1660" s="447"/>
    </row>
    <row r="1661" spans="1:18">
      <c r="A1661" s="446">
        <v>6080</v>
      </c>
      <c r="B1661" s="447"/>
      <c r="C1661" s="447"/>
      <c r="D1661" s="449" t="s">
        <v>9066</v>
      </c>
      <c r="E1661" s="244" t="s">
        <v>22626</v>
      </c>
      <c r="F1661" s="244">
        <v>6080</v>
      </c>
      <c r="G1661" s="244" t="s">
        <v>18628</v>
      </c>
      <c r="H1661" s="447"/>
      <c r="I1661" s="429" t="s">
        <v>22410</v>
      </c>
      <c r="J1661" s="245">
        <v>41501</v>
      </c>
      <c r="K1661" s="244"/>
      <c r="L1661" s="448"/>
      <c r="M1661" s="244"/>
      <c r="N1661" s="447"/>
      <c r="O1661" s="447"/>
      <c r="P1661" s="447"/>
      <c r="Q1661" s="447"/>
      <c r="R1661" s="447"/>
    </row>
    <row r="1662" spans="1:18">
      <c r="A1662" s="446">
        <v>6081</v>
      </c>
      <c r="B1662" s="447"/>
      <c r="C1662" s="447"/>
      <c r="D1662" s="449" t="s">
        <v>9066</v>
      </c>
      <c r="E1662" s="244" t="s">
        <v>22627</v>
      </c>
      <c r="F1662" s="244">
        <v>6081</v>
      </c>
      <c r="G1662" s="244" t="s">
        <v>18310</v>
      </c>
      <c r="H1662" s="447"/>
      <c r="I1662" s="429" t="s">
        <v>22410</v>
      </c>
      <c r="J1662" s="245">
        <v>41501</v>
      </c>
      <c r="K1662" s="244"/>
      <c r="L1662" s="448"/>
      <c r="M1662" s="244"/>
      <c r="N1662" s="447"/>
      <c r="O1662" s="447"/>
      <c r="P1662" s="447"/>
      <c r="Q1662" s="447"/>
      <c r="R1662" s="447"/>
    </row>
    <row r="1663" spans="1:18">
      <c r="A1663" s="446">
        <v>6082</v>
      </c>
      <c r="B1663" s="447"/>
      <c r="C1663" s="447"/>
      <c r="D1663" s="449" t="s">
        <v>9066</v>
      </c>
      <c r="E1663" s="244" t="s">
        <v>22628</v>
      </c>
      <c r="F1663" s="244">
        <v>6082</v>
      </c>
      <c r="G1663" s="244" t="s">
        <v>18522</v>
      </c>
      <c r="H1663" s="447"/>
      <c r="I1663" s="429" t="s">
        <v>22410</v>
      </c>
      <c r="J1663" s="245">
        <v>41501</v>
      </c>
      <c r="K1663" s="244"/>
      <c r="L1663" s="448"/>
      <c r="M1663" s="244"/>
      <c r="N1663" s="447"/>
      <c r="O1663" s="447"/>
      <c r="P1663" s="447"/>
      <c r="Q1663" s="447"/>
      <c r="R1663" s="447"/>
    </row>
    <row r="1664" spans="1:18">
      <c r="A1664" s="446">
        <v>6083</v>
      </c>
      <c r="B1664" s="447"/>
      <c r="C1664" s="447"/>
      <c r="D1664" s="449" t="s">
        <v>9066</v>
      </c>
      <c r="E1664" s="244" t="s">
        <v>22629</v>
      </c>
      <c r="F1664" s="244">
        <v>6083</v>
      </c>
      <c r="G1664" s="244" t="s">
        <v>18489</v>
      </c>
      <c r="H1664" s="447"/>
      <c r="I1664" s="429" t="s">
        <v>22410</v>
      </c>
      <c r="J1664" s="245">
        <v>41501</v>
      </c>
      <c r="K1664" s="244"/>
      <c r="L1664" s="448"/>
      <c r="M1664" s="244"/>
      <c r="N1664" s="447"/>
      <c r="O1664" s="447"/>
      <c r="P1664" s="447"/>
      <c r="Q1664" s="447"/>
      <c r="R1664" s="447"/>
    </row>
    <row r="1665" spans="1:18">
      <c r="A1665" s="446">
        <v>6084</v>
      </c>
      <c r="B1665" s="447"/>
      <c r="C1665" s="447"/>
      <c r="D1665" s="449" t="s">
        <v>9066</v>
      </c>
      <c r="E1665" s="244" t="s">
        <v>22630</v>
      </c>
      <c r="F1665" s="244">
        <v>6084</v>
      </c>
      <c r="G1665" s="244" t="s">
        <v>18631</v>
      </c>
      <c r="H1665" s="447"/>
      <c r="I1665" s="429" t="s">
        <v>22410</v>
      </c>
      <c r="J1665" s="245">
        <v>41501</v>
      </c>
      <c r="K1665" s="244"/>
      <c r="L1665" s="448"/>
      <c r="M1665" s="244"/>
      <c r="N1665" s="447"/>
      <c r="O1665" s="447"/>
      <c r="P1665" s="447"/>
      <c r="Q1665" s="447"/>
      <c r="R1665" s="447"/>
    </row>
    <row r="1666" spans="1:18">
      <c r="A1666" s="446">
        <v>6085</v>
      </c>
      <c r="B1666" s="447"/>
      <c r="C1666" s="447"/>
      <c r="D1666" s="449" t="s">
        <v>9066</v>
      </c>
      <c r="E1666" s="244" t="s">
        <v>22631</v>
      </c>
      <c r="F1666" s="244">
        <v>6085</v>
      </c>
      <c r="G1666" s="244" t="s">
        <v>18312</v>
      </c>
      <c r="H1666" s="447"/>
      <c r="I1666" s="429" t="s">
        <v>22410</v>
      </c>
      <c r="J1666" s="245">
        <v>41501</v>
      </c>
      <c r="K1666" s="244"/>
      <c r="L1666" s="448"/>
      <c r="M1666" s="244"/>
      <c r="N1666" s="447"/>
      <c r="O1666" s="447"/>
      <c r="P1666" s="447"/>
      <c r="Q1666" s="447"/>
      <c r="R1666" s="447"/>
    </row>
    <row r="1667" spans="1:18">
      <c r="A1667" s="446">
        <v>6086</v>
      </c>
      <c r="B1667" s="447"/>
      <c r="C1667" s="447"/>
      <c r="D1667" s="449" t="s">
        <v>9066</v>
      </c>
      <c r="E1667" s="244" t="s">
        <v>22632</v>
      </c>
      <c r="F1667" s="244">
        <v>6086</v>
      </c>
      <c r="G1667" s="244" t="s">
        <v>18314</v>
      </c>
      <c r="H1667" s="447"/>
      <c r="I1667" s="429" t="s">
        <v>22410</v>
      </c>
      <c r="J1667" s="245">
        <v>41501</v>
      </c>
      <c r="K1667" s="244"/>
      <c r="L1667" s="448"/>
      <c r="M1667" s="244"/>
      <c r="N1667" s="447"/>
      <c r="O1667" s="447"/>
      <c r="P1667" s="447"/>
      <c r="Q1667" s="447"/>
      <c r="R1667" s="447"/>
    </row>
    <row r="1668" spans="1:18">
      <c r="A1668" s="446">
        <v>6087</v>
      </c>
      <c r="B1668" s="447"/>
      <c r="C1668" s="447"/>
      <c r="D1668" s="449" t="s">
        <v>9066</v>
      </c>
      <c r="E1668" s="244" t="s">
        <v>22633</v>
      </c>
      <c r="F1668" s="244">
        <v>6087</v>
      </c>
      <c r="G1668" s="244" t="s">
        <v>18636</v>
      </c>
      <c r="H1668" s="447"/>
      <c r="I1668" s="429" t="s">
        <v>22410</v>
      </c>
      <c r="J1668" s="245">
        <v>41501</v>
      </c>
      <c r="K1668" s="244"/>
      <c r="L1668" s="448"/>
      <c r="M1668" s="244"/>
      <c r="N1668" s="447"/>
      <c r="O1668" s="447"/>
      <c r="P1668" s="447"/>
      <c r="Q1668" s="447"/>
      <c r="R1668" s="447"/>
    </row>
    <row r="1669" spans="1:18">
      <c r="A1669" s="446">
        <v>6088</v>
      </c>
      <c r="B1669" s="447"/>
      <c r="C1669" s="447"/>
      <c r="D1669" s="449" t="s">
        <v>9066</v>
      </c>
      <c r="E1669" s="244" t="s">
        <v>22634</v>
      </c>
      <c r="F1669" s="244">
        <v>6088</v>
      </c>
      <c r="G1669" s="244" t="s">
        <v>18492</v>
      </c>
      <c r="H1669" s="447"/>
      <c r="I1669" s="429" t="s">
        <v>22410</v>
      </c>
      <c r="J1669" s="245">
        <v>41501</v>
      </c>
      <c r="K1669" s="244"/>
      <c r="L1669" s="448"/>
      <c r="M1669" s="244"/>
      <c r="N1669" s="447"/>
      <c r="O1669" s="447"/>
      <c r="P1669" s="447"/>
      <c r="Q1669" s="447"/>
      <c r="R1669" s="447"/>
    </row>
    <row r="1670" spans="1:18">
      <c r="A1670" s="446">
        <v>6094</v>
      </c>
      <c r="B1670" s="447"/>
      <c r="C1670" s="447"/>
      <c r="D1670" s="449" t="s">
        <v>2494</v>
      </c>
      <c r="E1670" s="244" t="s">
        <v>22635</v>
      </c>
      <c r="F1670" s="244">
        <v>6094</v>
      </c>
      <c r="G1670" s="244" t="s">
        <v>19416</v>
      </c>
      <c r="H1670" s="447"/>
      <c r="I1670" s="429" t="s">
        <v>22410</v>
      </c>
      <c r="J1670" s="245">
        <v>41501</v>
      </c>
      <c r="K1670" s="244"/>
      <c r="L1670" s="448"/>
      <c r="M1670" s="244"/>
      <c r="N1670" s="447"/>
      <c r="O1670" s="447"/>
      <c r="P1670" s="447"/>
      <c r="Q1670" s="447"/>
      <c r="R1670" s="447"/>
    </row>
    <row r="1671" spans="1:18">
      <c r="A1671" s="446">
        <v>6050</v>
      </c>
      <c r="B1671" s="447"/>
      <c r="C1671" s="447"/>
      <c r="D1671" s="449" t="s">
        <v>170</v>
      </c>
      <c r="E1671" s="244" t="s">
        <v>22636</v>
      </c>
      <c r="F1671" s="244">
        <v>6050</v>
      </c>
      <c r="G1671" s="244" t="s">
        <v>18614</v>
      </c>
      <c r="H1671" s="447"/>
      <c r="I1671" s="429" t="s">
        <v>22410</v>
      </c>
      <c r="J1671" s="245">
        <v>41501</v>
      </c>
      <c r="K1671" s="244"/>
      <c r="L1671" s="448"/>
      <c r="M1671" s="244"/>
      <c r="N1671" s="447"/>
      <c r="O1671" s="447"/>
      <c r="P1671" s="447"/>
      <c r="Q1671" s="447"/>
      <c r="R1671" s="447"/>
    </row>
    <row r="1672" spans="1:18">
      <c r="A1672" s="446">
        <v>6056</v>
      </c>
      <c r="B1672" s="447"/>
      <c r="C1672" s="447"/>
      <c r="D1672" s="449" t="s">
        <v>170</v>
      </c>
      <c r="E1672" s="244" t="s">
        <v>22637</v>
      </c>
      <c r="F1672" s="244">
        <v>6056</v>
      </c>
      <c r="G1672" s="244" t="s">
        <v>18700</v>
      </c>
      <c r="H1672" s="447"/>
      <c r="I1672" s="429" t="s">
        <v>22410</v>
      </c>
      <c r="J1672" s="245">
        <v>41501</v>
      </c>
      <c r="K1672" s="244"/>
      <c r="L1672" s="448"/>
      <c r="M1672" s="244"/>
      <c r="N1672" s="447"/>
      <c r="O1672" s="447"/>
      <c r="P1672" s="447"/>
      <c r="Q1672" s="447"/>
      <c r="R1672" s="447"/>
    </row>
    <row r="1673" spans="1:18">
      <c r="A1673" s="446">
        <v>6057</v>
      </c>
      <c r="B1673" s="447"/>
      <c r="C1673" s="447"/>
      <c r="D1673" s="449" t="s">
        <v>170</v>
      </c>
      <c r="E1673" s="244" t="s">
        <v>22638</v>
      </c>
      <c r="F1673" s="244">
        <v>6057</v>
      </c>
      <c r="G1673" s="244" t="s">
        <v>19245</v>
      </c>
      <c r="H1673" s="447"/>
      <c r="I1673" s="429" t="s">
        <v>22410</v>
      </c>
      <c r="J1673" s="245">
        <v>41501</v>
      </c>
      <c r="K1673" s="244"/>
      <c r="L1673" s="448"/>
      <c r="M1673" s="244"/>
      <c r="N1673" s="447"/>
      <c r="O1673" s="447"/>
      <c r="P1673" s="447"/>
      <c r="Q1673" s="447"/>
      <c r="R1673" s="447"/>
    </row>
    <row r="1674" spans="1:18">
      <c r="A1674" s="446">
        <v>6054</v>
      </c>
      <c r="B1674" s="447"/>
      <c r="C1674" s="447"/>
      <c r="D1674" s="449" t="s">
        <v>170</v>
      </c>
      <c r="E1674" s="244" t="s">
        <v>22639</v>
      </c>
      <c r="F1674" s="244">
        <v>6054</v>
      </c>
      <c r="G1674" s="244" t="s">
        <v>19316</v>
      </c>
      <c r="H1674" s="447"/>
      <c r="I1674" s="429" t="s">
        <v>22410</v>
      </c>
      <c r="J1674" s="245">
        <v>41501</v>
      </c>
      <c r="K1674" s="244"/>
      <c r="L1674" s="448"/>
      <c r="M1674" s="244"/>
      <c r="N1674" s="447"/>
      <c r="O1674" s="447"/>
      <c r="P1674" s="447"/>
      <c r="Q1674" s="447"/>
      <c r="R1674" s="447"/>
    </row>
    <row r="1675" spans="1:18">
      <c r="A1675" s="446">
        <v>5202</v>
      </c>
      <c r="B1675" s="447"/>
      <c r="C1675" s="447"/>
      <c r="D1675" s="449" t="s">
        <v>8318</v>
      </c>
      <c r="E1675" s="244" t="s">
        <v>22640</v>
      </c>
      <c r="F1675" s="244">
        <v>5202</v>
      </c>
      <c r="G1675" s="244" t="s">
        <v>18276</v>
      </c>
      <c r="H1675" s="447"/>
      <c r="I1675" s="429" t="s">
        <v>22410</v>
      </c>
      <c r="J1675" s="245">
        <v>41501</v>
      </c>
      <c r="K1675" s="244"/>
      <c r="L1675" s="448"/>
      <c r="M1675" s="244"/>
      <c r="N1675" s="447"/>
      <c r="O1675" s="447"/>
      <c r="P1675" s="447"/>
      <c r="Q1675" s="447"/>
      <c r="R1675" s="447"/>
    </row>
    <row r="1676" spans="1:18">
      <c r="A1676" s="446">
        <v>6139</v>
      </c>
      <c r="B1676" s="447"/>
      <c r="C1676" s="447"/>
      <c r="D1676" s="449" t="s">
        <v>13816</v>
      </c>
      <c r="E1676" s="244" t="s">
        <v>22641</v>
      </c>
      <c r="F1676" s="244">
        <v>6139</v>
      </c>
      <c r="G1676" s="244" t="s">
        <v>18642</v>
      </c>
      <c r="H1676" s="447"/>
      <c r="I1676" s="429" t="s">
        <v>22410</v>
      </c>
      <c r="J1676" s="245">
        <v>41501</v>
      </c>
      <c r="K1676" s="244"/>
      <c r="L1676" s="448"/>
      <c r="M1676" s="244"/>
      <c r="N1676" s="447"/>
      <c r="O1676" s="447"/>
      <c r="P1676" s="447"/>
      <c r="Q1676" s="447"/>
      <c r="R1676" s="447"/>
    </row>
    <row r="1677" spans="1:18">
      <c r="A1677" s="446">
        <v>6140</v>
      </c>
      <c r="B1677" s="447"/>
      <c r="C1677" s="447"/>
      <c r="D1677" s="449" t="s">
        <v>13816</v>
      </c>
      <c r="E1677" s="244" t="s">
        <v>22642</v>
      </c>
      <c r="F1677" s="244">
        <v>6140</v>
      </c>
      <c r="G1677" s="244" t="s">
        <v>18710</v>
      </c>
      <c r="H1677" s="447"/>
      <c r="I1677" s="429" t="s">
        <v>22410</v>
      </c>
      <c r="J1677" s="245">
        <v>41501</v>
      </c>
      <c r="K1677" s="244"/>
      <c r="L1677" s="448"/>
      <c r="M1677" s="244"/>
      <c r="N1677" s="447"/>
      <c r="O1677" s="447"/>
      <c r="P1677" s="447"/>
      <c r="Q1677" s="447"/>
      <c r="R1677" s="447"/>
    </row>
    <row r="1678" spans="1:18">
      <c r="A1678" s="446">
        <v>6141</v>
      </c>
      <c r="B1678" s="447"/>
      <c r="C1678" s="447"/>
      <c r="D1678" s="449" t="s">
        <v>13816</v>
      </c>
      <c r="E1678" s="244" t="s">
        <v>22643</v>
      </c>
      <c r="F1678" s="244">
        <v>6141</v>
      </c>
      <c r="G1678" s="244" t="s">
        <v>19249</v>
      </c>
      <c r="H1678" s="447"/>
      <c r="I1678" s="429" t="s">
        <v>22410</v>
      </c>
      <c r="J1678" s="245">
        <v>41501</v>
      </c>
      <c r="K1678" s="244"/>
      <c r="L1678" s="448"/>
      <c r="M1678" s="244"/>
      <c r="N1678" s="447"/>
      <c r="O1678" s="447"/>
      <c r="P1678" s="447"/>
      <c r="Q1678" s="447"/>
      <c r="R1678" s="447"/>
    </row>
    <row r="1679" spans="1:18">
      <c r="A1679" s="446">
        <v>6142</v>
      </c>
      <c r="B1679" s="447"/>
      <c r="C1679" s="447"/>
      <c r="D1679" s="449" t="s">
        <v>13816</v>
      </c>
      <c r="E1679" s="244" t="s">
        <v>22644</v>
      </c>
      <c r="F1679" s="244">
        <v>6142</v>
      </c>
      <c r="G1679" s="244" t="s">
        <v>19252</v>
      </c>
      <c r="H1679" s="447"/>
      <c r="I1679" s="429" t="s">
        <v>22410</v>
      </c>
      <c r="J1679" s="245">
        <v>41501</v>
      </c>
      <c r="K1679" s="244"/>
      <c r="L1679" s="448"/>
      <c r="M1679" s="244"/>
      <c r="N1679" s="447"/>
      <c r="O1679" s="447"/>
      <c r="P1679" s="447"/>
      <c r="Q1679" s="447"/>
      <c r="R1679" s="447"/>
    </row>
    <row r="1680" spans="1:18">
      <c r="A1680" s="446">
        <v>6143</v>
      </c>
      <c r="B1680" s="447"/>
      <c r="C1680" s="447"/>
      <c r="D1680" s="449" t="s">
        <v>13816</v>
      </c>
      <c r="E1680" s="244" t="s">
        <v>22645</v>
      </c>
      <c r="F1680" s="244">
        <v>6143</v>
      </c>
      <c r="G1680" s="244" t="s">
        <v>19255</v>
      </c>
      <c r="H1680" s="447"/>
      <c r="I1680" s="429" t="s">
        <v>22410</v>
      </c>
      <c r="J1680" s="245">
        <v>41501</v>
      </c>
      <c r="K1680" s="244"/>
      <c r="L1680" s="448"/>
      <c r="M1680" s="244"/>
      <c r="N1680" s="447"/>
      <c r="O1680" s="447"/>
      <c r="P1680" s="447"/>
      <c r="Q1680" s="447"/>
      <c r="R1680" s="447"/>
    </row>
    <row r="1681" spans="1:18">
      <c r="A1681" s="446">
        <v>6145</v>
      </c>
      <c r="B1681" s="447"/>
      <c r="C1681" s="447"/>
      <c r="D1681" s="449" t="s">
        <v>13816</v>
      </c>
      <c r="E1681" s="244" t="s">
        <v>22646</v>
      </c>
      <c r="F1681" s="244">
        <v>6145</v>
      </c>
      <c r="G1681" s="244" t="s">
        <v>19258</v>
      </c>
      <c r="H1681" s="447"/>
      <c r="I1681" s="429" t="s">
        <v>22410</v>
      </c>
      <c r="J1681" s="245">
        <v>41501</v>
      </c>
      <c r="K1681" s="244"/>
      <c r="L1681" s="448"/>
      <c r="M1681" s="244"/>
      <c r="N1681" s="447"/>
      <c r="O1681" s="447"/>
      <c r="P1681" s="447"/>
      <c r="Q1681" s="447"/>
      <c r="R1681" s="447"/>
    </row>
    <row r="1682" spans="1:18">
      <c r="A1682" s="446">
        <v>6146</v>
      </c>
      <c r="B1682" s="447"/>
      <c r="C1682" s="447"/>
      <c r="D1682" s="449" t="s">
        <v>13816</v>
      </c>
      <c r="E1682" s="244" t="s">
        <v>22647</v>
      </c>
      <c r="F1682" s="244">
        <v>6146</v>
      </c>
      <c r="G1682" s="244" t="s">
        <v>18659</v>
      </c>
      <c r="H1682" s="447"/>
      <c r="I1682" s="429" t="s">
        <v>22410</v>
      </c>
      <c r="J1682" s="245">
        <v>41501</v>
      </c>
      <c r="K1682" s="244"/>
      <c r="L1682" s="448"/>
      <c r="M1682" s="244"/>
      <c r="N1682" s="447"/>
      <c r="O1682" s="447"/>
      <c r="P1682" s="447"/>
      <c r="Q1682" s="447"/>
      <c r="R1682" s="447"/>
    </row>
    <row r="1683" spans="1:18">
      <c r="A1683" s="446">
        <v>6147</v>
      </c>
      <c r="B1683" s="447"/>
      <c r="C1683" s="447"/>
      <c r="D1683" s="449" t="s">
        <v>13816</v>
      </c>
      <c r="E1683" s="244" t="s">
        <v>22648</v>
      </c>
      <c r="F1683" s="244">
        <v>6147</v>
      </c>
      <c r="G1683" s="244" t="s">
        <v>18713</v>
      </c>
      <c r="H1683" s="447"/>
      <c r="I1683" s="429" t="s">
        <v>22410</v>
      </c>
      <c r="J1683" s="245">
        <v>41501</v>
      </c>
      <c r="K1683" s="244"/>
      <c r="L1683" s="448"/>
      <c r="M1683" s="244"/>
      <c r="N1683" s="447"/>
      <c r="O1683" s="447"/>
      <c r="P1683" s="447"/>
      <c r="Q1683" s="447"/>
      <c r="R1683" s="447"/>
    </row>
    <row r="1684" spans="1:18">
      <c r="A1684" s="446">
        <v>3211</v>
      </c>
      <c r="B1684" s="447"/>
      <c r="C1684" s="447"/>
      <c r="D1684" s="449" t="s">
        <v>2044</v>
      </c>
      <c r="E1684" s="244" t="s">
        <v>22649</v>
      </c>
      <c r="F1684" s="244">
        <v>3211</v>
      </c>
      <c r="G1684" s="244" t="s">
        <v>18567</v>
      </c>
      <c r="H1684" s="447"/>
      <c r="I1684" s="429" t="s">
        <v>22410</v>
      </c>
      <c r="J1684" s="245">
        <v>41501</v>
      </c>
      <c r="K1684" s="244"/>
      <c r="L1684" s="448"/>
      <c r="M1684" s="244"/>
      <c r="N1684" s="447"/>
      <c r="O1684" s="447"/>
      <c r="P1684" s="447"/>
      <c r="Q1684" s="447"/>
      <c r="R1684" s="447"/>
    </row>
    <row r="1685" spans="1:18">
      <c r="A1685" s="446">
        <v>5790</v>
      </c>
      <c r="B1685" s="447"/>
      <c r="C1685" s="447"/>
      <c r="D1685" s="449" t="s">
        <v>13833</v>
      </c>
      <c r="E1685" s="244" t="s">
        <v>22650</v>
      </c>
      <c r="F1685" s="244">
        <v>5790</v>
      </c>
      <c r="G1685" s="244" t="s">
        <v>19339</v>
      </c>
      <c r="H1685" s="447"/>
      <c r="I1685" s="429" t="s">
        <v>22410</v>
      </c>
      <c r="J1685" s="245">
        <v>41501</v>
      </c>
      <c r="K1685" s="244"/>
      <c r="L1685" s="448"/>
      <c r="M1685" s="244"/>
      <c r="N1685" s="447"/>
      <c r="O1685" s="447"/>
      <c r="P1685" s="447"/>
      <c r="Q1685" s="447"/>
      <c r="R1685" s="447"/>
    </row>
    <row r="1686" spans="1:18">
      <c r="A1686" s="446">
        <v>6169</v>
      </c>
      <c r="B1686" s="447"/>
      <c r="C1686" s="447"/>
      <c r="D1686" s="449" t="s">
        <v>13833</v>
      </c>
      <c r="E1686" s="244" t="s">
        <v>19108</v>
      </c>
      <c r="F1686" s="244">
        <v>6169</v>
      </c>
      <c r="G1686" s="244" t="s">
        <v>19419</v>
      </c>
      <c r="H1686" s="447"/>
      <c r="I1686" s="429" t="s">
        <v>22410</v>
      </c>
      <c r="J1686" s="245">
        <v>41501</v>
      </c>
      <c r="K1686" s="244"/>
      <c r="L1686" s="448"/>
      <c r="M1686" s="244"/>
      <c r="N1686" s="447"/>
      <c r="O1686" s="447"/>
      <c r="P1686" s="447"/>
      <c r="Q1686" s="447"/>
      <c r="R1686" s="447"/>
    </row>
    <row r="1687" spans="1:18">
      <c r="A1687" s="446">
        <v>6170</v>
      </c>
      <c r="B1687" s="447"/>
      <c r="C1687" s="447"/>
      <c r="D1687" s="449" t="s">
        <v>13839</v>
      </c>
      <c r="E1687" s="244" t="s">
        <v>22651</v>
      </c>
      <c r="F1687" s="244">
        <v>6170</v>
      </c>
      <c r="G1687" s="244" t="s">
        <v>19291</v>
      </c>
      <c r="H1687" s="447"/>
      <c r="I1687" s="429" t="s">
        <v>22410</v>
      </c>
      <c r="J1687" s="245">
        <v>41501</v>
      </c>
      <c r="K1687" s="244"/>
      <c r="L1687" s="448"/>
      <c r="M1687" s="244"/>
      <c r="N1687" s="447"/>
      <c r="O1687" s="447"/>
      <c r="P1687" s="447"/>
      <c r="Q1687" s="447"/>
      <c r="R1687" s="447"/>
    </row>
    <row r="1688" spans="1:18">
      <c r="A1688" s="446">
        <v>6171</v>
      </c>
      <c r="B1688" s="447"/>
      <c r="C1688" s="447"/>
      <c r="D1688" s="449" t="s">
        <v>13846</v>
      </c>
      <c r="E1688" s="244" t="s">
        <v>19117</v>
      </c>
      <c r="F1688" s="244">
        <v>6171</v>
      </c>
      <c r="G1688" s="244" t="s">
        <v>19294</v>
      </c>
      <c r="H1688" s="447"/>
      <c r="I1688" s="429" t="s">
        <v>22410</v>
      </c>
      <c r="J1688" s="245">
        <v>41501</v>
      </c>
      <c r="K1688" s="244"/>
      <c r="L1688" s="448"/>
      <c r="M1688" s="244"/>
      <c r="N1688" s="447"/>
      <c r="O1688" s="447"/>
      <c r="P1688" s="447"/>
      <c r="Q1688" s="447"/>
      <c r="R1688" s="447"/>
    </row>
    <row r="1689" spans="1:18">
      <c r="A1689" s="446">
        <v>5317</v>
      </c>
      <c r="B1689" s="447"/>
      <c r="C1689" s="447"/>
      <c r="D1689" s="449" t="s">
        <v>3188</v>
      </c>
      <c r="E1689" s="244" t="s">
        <v>22652</v>
      </c>
      <c r="F1689" s="244">
        <v>5317</v>
      </c>
      <c r="G1689" s="244" t="s">
        <v>18645</v>
      </c>
      <c r="H1689" s="447"/>
      <c r="I1689" s="429" t="s">
        <v>22410</v>
      </c>
      <c r="J1689" s="245">
        <v>41501</v>
      </c>
      <c r="K1689" s="244"/>
      <c r="L1689" s="448"/>
      <c r="M1689" s="244"/>
      <c r="N1689" s="447"/>
      <c r="O1689" s="447"/>
      <c r="P1689" s="447"/>
      <c r="Q1689" s="447"/>
      <c r="R1689" s="447"/>
    </row>
    <row r="1690" spans="1:18">
      <c r="A1690" s="446">
        <v>5794</v>
      </c>
      <c r="B1690" s="447"/>
      <c r="C1690" s="447"/>
      <c r="D1690" s="449" t="s">
        <v>3124</v>
      </c>
      <c r="E1690" s="244" t="s">
        <v>22653</v>
      </c>
      <c r="F1690" s="244">
        <v>5794</v>
      </c>
      <c r="G1690" s="244" t="s">
        <v>18708</v>
      </c>
      <c r="H1690" s="447"/>
      <c r="I1690" s="429" t="s">
        <v>22410</v>
      </c>
      <c r="J1690" s="245">
        <v>41501</v>
      </c>
      <c r="K1690" s="244"/>
      <c r="L1690" s="448"/>
      <c r="M1690" s="244"/>
      <c r="N1690" s="447"/>
      <c r="O1690" s="447"/>
      <c r="P1690" s="447"/>
      <c r="Q1690" s="447"/>
      <c r="R1690" s="447"/>
    </row>
    <row r="1691" spans="1:18">
      <c r="A1691" s="446">
        <v>5795</v>
      </c>
      <c r="B1691" s="447"/>
      <c r="C1691" s="447"/>
      <c r="D1691" s="449" t="s">
        <v>3124</v>
      </c>
      <c r="E1691" s="244" t="s">
        <v>22654</v>
      </c>
      <c r="F1691" s="244">
        <v>5795</v>
      </c>
      <c r="G1691" s="244" t="s">
        <v>19098</v>
      </c>
      <c r="H1691" s="447"/>
      <c r="I1691" s="429" t="s">
        <v>22410</v>
      </c>
      <c r="J1691" s="245">
        <v>41501</v>
      </c>
      <c r="K1691" s="244"/>
      <c r="L1691" s="448"/>
      <c r="M1691" s="244"/>
      <c r="N1691" s="447"/>
      <c r="O1691" s="447"/>
      <c r="P1691" s="447"/>
      <c r="Q1691" s="447"/>
      <c r="R1691" s="447"/>
    </row>
    <row r="1692" spans="1:18">
      <c r="A1692" s="446">
        <v>6191</v>
      </c>
      <c r="B1692" s="447"/>
      <c r="C1692" s="447"/>
      <c r="D1692" s="449" t="s">
        <v>13852</v>
      </c>
      <c r="E1692" s="244" t="s">
        <v>22655</v>
      </c>
      <c r="F1692" s="244">
        <v>6191</v>
      </c>
      <c r="G1692" s="244" t="s">
        <v>19261</v>
      </c>
      <c r="H1692" s="447"/>
      <c r="I1692" s="429" t="s">
        <v>22410</v>
      </c>
      <c r="J1692" s="245">
        <v>41501</v>
      </c>
      <c r="K1692" s="244"/>
      <c r="L1692" s="448"/>
      <c r="M1692" s="244"/>
      <c r="N1692" s="447"/>
      <c r="O1692" s="447"/>
      <c r="P1692" s="447"/>
      <c r="Q1692" s="447"/>
      <c r="R1692" s="447"/>
    </row>
    <row r="1693" spans="1:18">
      <c r="A1693" s="446">
        <v>6192</v>
      </c>
      <c r="B1693" s="447"/>
      <c r="C1693" s="447"/>
      <c r="D1693" s="449" t="s">
        <v>13852</v>
      </c>
      <c r="E1693" s="244" t="s">
        <v>22656</v>
      </c>
      <c r="F1693" s="244">
        <v>6192</v>
      </c>
      <c r="G1693" s="244" t="s">
        <v>19264</v>
      </c>
      <c r="H1693" s="447"/>
      <c r="I1693" s="429" t="s">
        <v>22410</v>
      </c>
      <c r="J1693" s="245">
        <v>41501</v>
      </c>
      <c r="K1693" s="244"/>
      <c r="L1693" s="448"/>
      <c r="M1693" s="244"/>
      <c r="N1693" s="447"/>
      <c r="O1693" s="447"/>
      <c r="P1693" s="447"/>
      <c r="Q1693" s="447"/>
      <c r="R1693" s="447"/>
    </row>
    <row r="1694" spans="1:18">
      <c r="A1694" s="446">
        <v>6193</v>
      </c>
      <c r="B1694" s="447"/>
      <c r="C1694" s="447"/>
      <c r="D1694" s="449" t="s">
        <v>13852</v>
      </c>
      <c r="E1694" s="244" t="s">
        <v>22657</v>
      </c>
      <c r="F1694" s="244">
        <v>6193</v>
      </c>
      <c r="G1694" s="244" t="s">
        <v>19268</v>
      </c>
      <c r="H1694" s="447"/>
      <c r="I1694" s="429" t="s">
        <v>22410</v>
      </c>
      <c r="J1694" s="245">
        <v>41501</v>
      </c>
      <c r="K1694" s="244"/>
      <c r="L1694" s="448"/>
      <c r="M1694" s="244"/>
      <c r="N1694" s="447"/>
      <c r="O1694" s="447"/>
      <c r="P1694" s="447"/>
      <c r="Q1694" s="447"/>
      <c r="R1694" s="447"/>
    </row>
    <row r="1695" spans="1:18">
      <c r="A1695" s="446">
        <v>5797</v>
      </c>
      <c r="B1695" s="447"/>
      <c r="C1695" s="447"/>
      <c r="D1695" s="449" t="s">
        <v>1808</v>
      </c>
      <c r="E1695" s="244" t="s">
        <v>22658</v>
      </c>
      <c r="F1695" s="244">
        <v>5797</v>
      </c>
      <c r="G1695" s="244" t="s">
        <v>19325</v>
      </c>
      <c r="H1695" s="447"/>
      <c r="I1695" s="429" t="s">
        <v>22410</v>
      </c>
      <c r="J1695" s="245">
        <v>41501</v>
      </c>
      <c r="K1695" s="244"/>
      <c r="L1695" s="448"/>
      <c r="M1695" s="244"/>
      <c r="N1695" s="447"/>
      <c r="O1695" s="447"/>
      <c r="P1695" s="447"/>
      <c r="Q1695" s="447"/>
      <c r="R1695" s="447"/>
    </row>
    <row r="1696" spans="1:18">
      <c r="A1696" s="446">
        <v>5798</v>
      </c>
      <c r="B1696" s="447"/>
      <c r="C1696" s="447"/>
      <c r="D1696" s="449" t="s">
        <v>1808</v>
      </c>
      <c r="E1696" s="244" t="s">
        <v>22659</v>
      </c>
      <c r="F1696" s="244">
        <v>5798</v>
      </c>
      <c r="G1696" s="244" t="s">
        <v>19329</v>
      </c>
      <c r="H1696" s="447"/>
      <c r="I1696" s="429" t="s">
        <v>22410</v>
      </c>
      <c r="J1696" s="245">
        <v>41501</v>
      </c>
      <c r="K1696" s="244"/>
      <c r="L1696" s="448"/>
      <c r="M1696" s="244"/>
      <c r="N1696" s="447"/>
      <c r="O1696" s="447"/>
      <c r="P1696" s="447"/>
      <c r="Q1696" s="447"/>
      <c r="R1696" s="447"/>
    </row>
    <row r="1697" spans="1:18">
      <c r="A1697" s="446">
        <v>5800</v>
      </c>
      <c r="B1697" s="447"/>
      <c r="C1697" s="447"/>
      <c r="D1697" s="449" t="s">
        <v>1808</v>
      </c>
      <c r="E1697" s="244" t="s">
        <v>22660</v>
      </c>
      <c r="F1697" s="244">
        <v>5800</v>
      </c>
      <c r="G1697" s="244" t="s">
        <v>19332</v>
      </c>
      <c r="H1697" s="447"/>
      <c r="I1697" s="429" t="s">
        <v>22410</v>
      </c>
      <c r="J1697" s="245">
        <v>41501</v>
      </c>
      <c r="K1697" s="244"/>
      <c r="L1697" s="448"/>
      <c r="M1697" s="244"/>
      <c r="N1697" s="447"/>
      <c r="O1697" s="447"/>
      <c r="P1697" s="447"/>
      <c r="Q1697" s="447"/>
      <c r="R1697" s="447"/>
    </row>
    <row r="1698" spans="1:18">
      <c r="A1698" s="446">
        <v>5801</v>
      </c>
      <c r="B1698" s="447"/>
      <c r="C1698" s="447"/>
      <c r="D1698" s="449" t="s">
        <v>1808</v>
      </c>
      <c r="E1698" s="244" t="s">
        <v>22661</v>
      </c>
      <c r="F1698" s="244">
        <v>5801</v>
      </c>
      <c r="G1698" s="244" t="s">
        <v>19335</v>
      </c>
      <c r="H1698" s="447"/>
      <c r="I1698" s="429" t="s">
        <v>22410</v>
      </c>
      <c r="J1698" s="245">
        <v>41501</v>
      </c>
      <c r="K1698" s="244"/>
      <c r="L1698" s="448"/>
      <c r="M1698" s="244"/>
      <c r="N1698" s="447"/>
      <c r="O1698" s="447"/>
      <c r="P1698" s="447"/>
      <c r="Q1698" s="447"/>
      <c r="R1698" s="447"/>
    </row>
    <row r="1699" spans="1:18">
      <c r="A1699" s="446">
        <v>6202</v>
      </c>
      <c r="B1699" s="447"/>
      <c r="C1699" s="447"/>
      <c r="D1699" s="449" t="s">
        <v>13862</v>
      </c>
      <c r="E1699" s="244" t="s">
        <v>22662</v>
      </c>
      <c r="F1699" s="244">
        <v>6202</v>
      </c>
      <c r="G1699" s="244" t="s">
        <v>19319</v>
      </c>
      <c r="H1699" s="447"/>
      <c r="I1699" s="429" t="s">
        <v>22410</v>
      </c>
      <c r="J1699" s="245">
        <v>41501</v>
      </c>
      <c r="K1699" s="244"/>
      <c r="L1699" s="448"/>
      <c r="M1699" s="244"/>
      <c r="N1699" s="447"/>
      <c r="O1699" s="447"/>
      <c r="P1699" s="447"/>
      <c r="Q1699" s="447"/>
      <c r="R1699" s="447"/>
    </row>
    <row r="1700" spans="1:18">
      <c r="A1700" s="446">
        <v>4626</v>
      </c>
      <c r="B1700" s="447"/>
      <c r="C1700" s="447"/>
      <c r="D1700" s="449" t="s">
        <v>8676</v>
      </c>
      <c r="E1700" s="244" t="s">
        <v>22663</v>
      </c>
      <c r="F1700" s="244">
        <v>4626</v>
      </c>
      <c r="G1700" s="244" t="s">
        <v>19305</v>
      </c>
      <c r="H1700" s="447"/>
      <c r="I1700" s="429" t="s">
        <v>22410</v>
      </c>
      <c r="J1700" s="245">
        <v>41501</v>
      </c>
      <c r="K1700" s="244"/>
      <c r="L1700" s="448"/>
      <c r="M1700" s="244"/>
      <c r="N1700" s="447"/>
      <c r="O1700" s="447"/>
      <c r="P1700" s="447"/>
      <c r="Q1700" s="447"/>
      <c r="R1700" s="447"/>
    </row>
    <row r="1701" spans="1:18">
      <c r="A1701" s="446">
        <v>6233</v>
      </c>
      <c r="B1701" s="447"/>
      <c r="C1701" s="447"/>
      <c r="D1701" s="449" t="s">
        <v>1732</v>
      </c>
      <c r="E1701" s="244" t="s">
        <v>22664</v>
      </c>
      <c r="F1701" s="244">
        <v>6233</v>
      </c>
      <c r="G1701" s="244" t="s">
        <v>19422</v>
      </c>
      <c r="H1701" s="447"/>
      <c r="I1701" s="429" t="s">
        <v>22410</v>
      </c>
      <c r="J1701" s="245">
        <v>41501</v>
      </c>
      <c r="K1701" s="244"/>
      <c r="L1701" s="448"/>
      <c r="M1701" s="244"/>
      <c r="N1701" s="447"/>
      <c r="O1701" s="447"/>
      <c r="P1701" s="447"/>
      <c r="Q1701" s="447"/>
      <c r="R1701" s="447"/>
    </row>
    <row r="1702" spans="1:18">
      <c r="A1702" s="446">
        <v>6277</v>
      </c>
      <c r="B1702" s="447"/>
      <c r="C1702" s="447"/>
      <c r="D1702" s="449" t="s">
        <v>8776</v>
      </c>
      <c r="E1702" s="244" t="s">
        <v>22665</v>
      </c>
      <c r="F1702" s="244">
        <v>6277</v>
      </c>
      <c r="G1702" s="244" t="s">
        <v>18663</v>
      </c>
      <c r="H1702" s="447"/>
      <c r="I1702" s="429" t="s">
        <v>22410</v>
      </c>
      <c r="J1702" s="245">
        <v>41501</v>
      </c>
      <c r="K1702" s="244"/>
      <c r="L1702" s="448"/>
      <c r="M1702" s="244"/>
      <c r="N1702" s="447"/>
      <c r="O1702" s="447"/>
      <c r="P1702" s="447"/>
      <c r="Q1702" s="447"/>
      <c r="R1702" s="447"/>
    </row>
    <row r="1703" spans="1:18">
      <c r="A1703" s="446">
        <v>5094</v>
      </c>
      <c r="B1703" s="447"/>
      <c r="C1703" s="447"/>
      <c r="D1703" s="449" t="s">
        <v>12406</v>
      </c>
      <c r="E1703" s="244" t="s">
        <v>22666</v>
      </c>
      <c r="F1703" s="244">
        <v>5094</v>
      </c>
      <c r="G1703" s="244" t="s">
        <v>19198</v>
      </c>
      <c r="H1703" s="447"/>
      <c r="I1703" s="429" t="s">
        <v>22410</v>
      </c>
      <c r="J1703" s="245">
        <v>41501</v>
      </c>
      <c r="K1703" s="244"/>
      <c r="L1703" s="448"/>
      <c r="M1703" s="244"/>
      <c r="N1703" s="447"/>
      <c r="O1703" s="447"/>
      <c r="P1703" s="447"/>
      <c r="Q1703" s="447"/>
      <c r="R1703" s="447"/>
    </row>
    <row r="1704" spans="1:18">
      <c r="A1704" s="446">
        <v>6716</v>
      </c>
      <c r="B1704" s="447"/>
      <c r="C1704" s="447"/>
      <c r="D1704" s="449" t="s">
        <v>167</v>
      </c>
      <c r="E1704" s="244" t="s">
        <v>22667</v>
      </c>
      <c r="F1704" s="244">
        <v>6716</v>
      </c>
      <c r="G1704" s="244" t="s">
        <v>17837</v>
      </c>
      <c r="H1704" s="447"/>
      <c r="I1704" s="429" t="s">
        <v>22410</v>
      </c>
      <c r="J1704" s="245">
        <v>41501</v>
      </c>
      <c r="K1704" s="244"/>
      <c r="L1704" s="448"/>
      <c r="M1704" s="244"/>
      <c r="N1704" s="447"/>
      <c r="O1704" s="447"/>
      <c r="P1704" s="447"/>
      <c r="Q1704" s="447"/>
      <c r="R1704" s="447"/>
    </row>
    <row r="1705" spans="1:18">
      <c r="A1705" s="446">
        <v>6701</v>
      </c>
      <c r="B1705" s="447"/>
      <c r="C1705" s="447"/>
      <c r="D1705" s="449" t="s">
        <v>167</v>
      </c>
      <c r="E1705" s="244" t="s">
        <v>22668</v>
      </c>
      <c r="F1705" s="244">
        <v>6701</v>
      </c>
      <c r="G1705" s="244" t="s">
        <v>19371</v>
      </c>
      <c r="H1705" s="447"/>
      <c r="I1705" s="429" t="s">
        <v>22410</v>
      </c>
      <c r="J1705" s="245">
        <v>41501</v>
      </c>
      <c r="K1705" s="244"/>
      <c r="L1705" s="448"/>
      <c r="M1705" s="244"/>
      <c r="N1705" s="447"/>
      <c r="O1705" s="447"/>
      <c r="P1705" s="447"/>
      <c r="Q1705" s="447"/>
      <c r="R1705" s="447"/>
    </row>
    <row r="1706" spans="1:18">
      <c r="A1706" s="446">
        <v>6696</v>
      </c>
      <c r="B1706" s="447"/>
      <c r="C1706" s="447"/>
      <c r="D1706" s="449" t="s">
        <v>167</v>
      </c>
      <c r="E1706" s="244" t="s">
        <v>22669</v>
      </c>
      <c r="F1706" s="244">
        <v>6696</v>
      </c>
      <c r="G1706" s="244" t="s">
        <v>19374</v>
      </c>
      <c r="H1706" s="447"/>
      <c r="I1706" s="429" t="s">
        <v>22410</v>
      </c>
      <c r="J1706" s="245">
        <v>41501</v>
      </c>
      <c r="K1706" s="244"/>
      <c r="L1706" s="448"/>
      <c r="M1706" s="244"/>
      <c r="N1706" s="447"/>
      <c r="O1706" s="447"/>
      <c r="P1706" s="447"/>
      <c r="Q1706" s="447"/>
      <c r="R1706" s="447"/>
    </row>
    <row r="1707" spans="1:18">
      <c r="A1707" s="446">
        <v>6679</v>
      </c>
      <c r="B1707" s="447"/>
      <c r="C1707" s="447"/>
      <c r="D1707" s="449" t="s">
        <v>167</v>
      </c>
      <c r="E1707" s="244" t="s">
        <v>22670</v>
      </c>
      <c r="F1707" s="244">
        <v>6679</v>
      </c>
      <c r="G1707" s="244" t="s">
        <v>19379</v>
      </c>
      <c r="H1707" s="447"/>
      <c r="I1707" s="429" t="s">
        <v>22410</v>
      </c>
      <c r="J1707" s="245">
        <v>41501</v>
      </c>
      <c r="K1707" s="244"/>
      <c r="L1707" s="448"/>
      <c r="M1707" s="244"/>
      <c r="N1707" s="447"/>
      <c r="O1707" s="447"/>
      <c r="P1707" s="447"/>
      <c r="Q1707" s="447"/>
      <c r="R1707" s="447"/>
    </row>
    <row r="1708" spans="1:18">
      <c r="A1708" s="446">
        <v>6678</v>
      </c>
      <c r="B1708" s="447"/>
      <c r="C1708" s="447"/>
      <c r="D1708" s="449" t="s">
        <v>167</v>
      </c>
      <c r="E1708" s="244" t="s">
        <v>22671</v>
      </c>
      <c r="F1708" s="244">
        <v>6678</v>
      </c>
      <c r="G1708" s="244" t="s">
        <v>17694</v>
      </c>
      <c r="H1708" s="447"/>
      <c r="I1708" s="429" t="s">
        <v>22410</v>
      </c>
      <c r="J1708" s="245">
        <v>41501</v>
      </c>
      <c r="K1708" s="244"/>
      <c r="L1708" s="448"/>
      <c r="M1708" s="244"/>
      <c r="N1708" s="447"/>
      <c r="O1708" s="447"/>
      <c r="P1708" s="447"/>
      <c r="Q1708" s="447"/>
      <c r="R1708" s="447"/>
    </row>
    <row r="1709" spans="1:18">
      <c r="A1709" s="446">
        <v>6677</v>
      </c>
      <c r="B1709" s="447"/>
      <c r="C1709" s="447"/>
      <c r="D1709" s="449" t="s">
        <v>167</v>
      </c>
      <c r="E1709" s="244" t="s">
        <v>22672</v>
      </c>
      <c r="F1709" s="244">
        <v>6677</v>
      </c>
      <c r="G1709" s="244" t="s">
        <v>19382</v>
      </c>
      <c r="H1709" s="447"/>
      <c r="I1709" s="429" t="s">
        <v>22410</v>
      </c>
      <c r="J1709" s="245">
        <v>41501</v>
      </c>
      <c r="K1709" s="244"/>
      <c r="L1709" s="448"/>
      <c r="M1709" s="244"/>
      <c r="N1709" s="447"/>
      <c r="O1709" s="447"/>
      <c r="P1709" s="447"/>
      <c r="Q1709" s="447"/>
      <c r="R1709" s="447"/>
    </row>
    <row r="1710" spans="1:18">
      <c r="A1710" s="446">
        <v>6671</v>
      </c>
      <c r="B1710" s="447"/>
      <c r="C1710" s="447"/>
      <c r="D1710" s="449" t="s">
        <v>167</v>
      </c>
      <c r="E1710" s="244" t="s">
        <v>22673</v>
      </c>
      <c r="F1710" s="244">
        <v>6671</v>
      </c>
      <c r="G1710" s="244" t="s">
        <v>17842</v>
      </c>
      <c r="H1710" s="447"/>
      <c r="I1710" s="429" t="s">
        <v>22410</v>
      </c>
      <c r="J1710" s="245">
        <v>41501</v>
      </c>
      <c r="K1710" s="244"/>
      <c r="L1710" s="448"/>
      <c r="M1710" s="244"/>
      <c r="N1710" s="447"/>
      <c r="O1710" s="447"/>
      <c r="P1710" s="447"/>
      <c r="Q1710" s="447"/>
      <c r="R1710" s="447"/>
    </row>
    <row r="1711" spans="1:18">
      <c r="A1711" s="446">
        <v>6662</v>
      </c>
      <c r="B1711" s="447"/>
      <c r="C1711" s="447"/>
      <c r="D1711" s="449" t="s">
        <v>167</v>
      </c>
      <c r="E1711" s="244" t="s">
        <v>22674</v>
      </c>
      <c r="F1711" s="244">
        <v>6662</v>
      </c>
      <c r="G1711" s="244" t="s">
        <v>17769</v>
      </c>
      <c r="H1711" s="447"/>
      <c r="I1711" s="429" t="s">
        <v>22410</v>
      </c>
      <c r="J1711" s="245">
        <v>41501</v>
      </c>
      <c r="K1711" s="244"/>
      <c r="L1711" s="448"/>
      <c r="M1711" s="244"/>
      <c r="N1711" s="447"/>
      <c r="O1711" s="447"/>
      <c r="P1711" s="447"/>
      <c r="Q1711" s="447"/>
      <c r="R1711" s="447"/>
    </row>
    <row r="1712" spans="1:18">
      <c r="A1712" s="446">
        <v>5607</v>
      </c>
      <c r="B1712" s="447"/>
      <c r="C1712" s="447"/>
      <c r="D1712" s="449" t="s">
        <v>13924</v>
      </c>
      <c r="E1712" s="244" t="s">
        <v>22675</v>
      </c>
      <c r="F1712" s="244">
        <v>5607</v>
      </c>
      <c r="G1712" s="244" t="s">
        <v>18704</v>
      </c>
      <c r="H1712" s="447"/>
      <c r="I1712" s="429" t="s">
        <v>22410</v>
      </c>
      <c r="J1712" s="245">
        <v>41501</v>
      </c>
      <c r="K1712" s="244"/>
      <c r="L1712" s="448"/>
      <c r="M1712" s="244"/>
      <c r="N1712" s="447"/>
      <c r="O1712" s="447"/>
      <c r="P1712" s="447"/>
      <c r="Q1712" s="447"/>
      <c r="R1712" s="447"/>
    </row>
    <row r="1713" spans="1:18">
      <c r="A1713" s="446">
        <v>3682</v>
      </c>
      <c r="B1713" s="447"/>
      <c r="C1713" s="447"/>
      <c r="D1713" s="449" t="s">
        <v>171</v>
      </c>
      <c r="E1713" s="244" t="s">
        <v>22676</v>
      </c>
      <c r="F1713" s="244">
        <v>3682</v>
      </c>
      <c r="G1713" s="244" t="s">
        <v>18444</v>
      </c>
      <c r="H1713" s="447"/>
      <c r="I1713" s="429" t="s">
        <v>22410</v>
      </c>
      <c r="J1713" s="245">
        <v>41501</v>
      </c>
      <c r="K1713" s="244"/>
      <c r="L1713" s="448"/>
      <c r="M1713" s="244"/>
      <c r="N1713" s="447"/>
      <c r="O1713" s="447"/>
      <c r="P1713" s="447"/>
      <c r="Q1713" s="447"/>
      <c r="R1713" s="447"/>
    </row>
    <row r="1714" spans="1:18">
      <c r="A1714" s="446">
        <v>6291</v>
      </c>
      <c r="B1714" s="447"/>
      <c r="C1714" s="447"/>
      <c r="D1714" s="449" t="s">
        <v>3274</v>
      </c>
      <c r="E1714" s="244" t="s">
        <v>22677</v>
      </c>
      <c r="F1714" s="244">
        <v>6291</v>
      </c>
      <c r="G1714" s="244" t="s">
        <v>19271</v>
      </c>
      <c r="H1714" s="447"/>
      <c r="I1714" s="429" t="s">
        <v>22410</v>
      </c>
      <c r="J1714" s="245">
        <v>41501</v>
      </c>
      <c r="K1714" s="244"/>
      <c r="L1714" s="448"/>
      <c r="M1714" s="244"/>
      <c r="N1714" s="447"/>
      <c r="O1714" s="447"/>
      <c r="P1714" s="447"/>
      <c r="Q1714" s="447"/>
      <c r="R1714" s="447"/>
    </row>
    <row r="1715" spans="1:18">
      <c r="A1715" s="422">
        <v>5389</v>
      </c>
      <c r="B1715" s="440"/>
      <c r="C1715" s="440"/>
      <c r="D1715" s="433" t="s">
        <v>2039</v>
      </c>
      <c r="E1715" s="424"/>
      <c r="F1715" s="424">
        <v>5389</v>
      </c>
      <c r="G1715" s="424" t="s">
        <v>19925</v>
      </c>
      <c r="H1715" s="440"/>
      <c r="I1715" s="424"/>
      <c r="J1715" s="424"/>
      <c r="K1715" s="424"/>
      <c r="L1715" s="431"/>
      <c r="M1715" s="424"/>
      <c r="N1715" s="440"/>
      <c r="O1715" s="440"/>
      <c r="P1715" s="440"/>
      <c r="Q1715" s="440"/>
      <c r="R1715" s="440"/>
    </row>
    <row r="1716" spans="1:18">
      <c r="A1716" s="422">
        <v>6152</v>
      </c>
      <c r="B1716" s="440"/>
      <c r="C1716" s="440"/>
      <c r="D1716" s="433" t="s">
        <v>13682</v>
      </c>
      <c r="E1716" s="424"/>
      <c r="F1716" s="424">
        <v>6152</v>
      </c>
      <c r="G1716" s="424" t="s">
        <v>19857</v>
      </c>
      <c r="H1716" s="440"/>
      <c r="I1716" s="424"/>
      <c r="J1716" s="424"/>
      <c r="K1716" s="424"/>
      <c r="L1716" s="431"/>
      <c r="M1716" s="424"/>
      <c r="N1716" s="440"/>
      <c r="O1716" s="440"/>
      <c r="P1716" s="440"/>
      <c r="Q1716" s="440"/>
      <c r="R1716" s="440"/>
    </row>
    <row r="1717" spans="1:18">
      <c r="A1717" s="422">
        <v>5866</v>
      </c>
      <c r="B1717" s="440"/>
      <c r="C1717" s="440"/>
      <c r="D1717" s="433" t="s">
        <v>912</v>
      </c>
      <c r="E1717" s="424"/>
      <c r="F1717" s="424">
        <v>5866</v>
      </c>
      <c r="G1717" s="424" t="s">
        <v>19751</v>
      </c>
      <c r="H1717" s="440"/>
      <c r="I1717" s="424"/>
      <c r="J1717" s="424"/>
      <c r="K1717" s="424"/>
      <c r="L1717" s="431"/>
      <c r="M1717" s="424"/>
      <c r="N1717" s="440"/>
      <c r="O1717" s="440"/>
      <c r="P1717" s="440"/>
      <c r="Q1717" s="440"/>
      <c r="R1717" s="440"/>
    </row>
    <row r="1718" spans="1:18">
      <c r="A1718" s="422">
        <v>5867</v>
      </c>
      <c r="B1718" s="440"/>
      <c r="C1718" s="440"/>
      <c r="D1718" s="433" t="s">
        <v>912</v>
      </c>
      <c r="E1718" s="424"/>
      <c r="F1718" s="424">
        <v>5867</v>
      </c>
      <c r="G1718" s="424" t="s">
        <v>19808</v>
      </c>
      <c r="H1718" s="440"/>
      <c r="I1718" s="424"/>
      <c r="J1718" s="424"/>
      <c r="K1718" s="424"/>
      <c r="L1718" s="431"/>
      <c r="M1718" s="424"/>
      <c r="N1718" s="440"/>
      <c r="O1718" s="440"/>
      <c r="P1718" s="440"/>
      <c r="Q1718" s="440"/>
      <c r="R1718" s="440"/>
    </row>
    <row r="1719" spans="1:18">
      <c r="A1719" s="422">
        <v>5600</v>
      </c>
      <c r="B1719" s="440"/>
      <c r="C1719" s="440"/>
      <c r="D1719" s="433" t="s">
        <v>13689</v>
      </c>
      <c r="E1719" s="424"/>
      <c r="F1719" s="424">
        <v>5600</v>
      </c>
      <c r="G1719" s="424" t="s">
        <v>19485</v>
      </c>
      <c r="H1719" s="440"/>
      <c r="I1719" s="424"/>
      <c r="J1719" s="424"/>
      <c r="K1719" s="424"/>
      <c r="L1719" s="431"/>
      <c r="M1719" s="424"/>
      <c r="N1719" s="440"/>
      <c r="O1719" s="440"/>
      <c r="P1719" s="440"/>
      <c r="Q1719" s="440"/>
      <c r="R1719" s="440"/>
    </row>
    <row r="1720" spans="1:18">
      <c r="A1720" s="422">
        <v>5433</v>
      </c>
      <c r="B1720" s="440"/>
      <c r="C1720" s="440"/>
      <c r="D1720" s="433" t="s">
        <v>13706</v>
      </c>
      <c r="E1720" s="424"/>
      <c r="F1720" s="424">
        <v>5433</v>
      </c>
      <c r="G1720" s="424" t="s">
        <v>19830</v>
      </c>
      <c r="H1720" s="440"/>
      <c r="I1720" s="424"/>
      <c r="J1720" s="424"/>
      <c r="K1720" s="424"/>
      <c r="L1720" s="431"/>
      <c r="M1720" s="424"/>
      <c r="N1720" s="440"/>
      <c r="O1720" s="440"/>
      <c r="P1720" s="440"/>
      <c r="Q1720" s="440"/>
      <c r="R1720" s="440"/>
    </row>
    <row r="1721" spans="1:18">
      <c r="A1721" s="422">
        <v>5434</v>
      </c>
      <c r="B1721" s="440"/>
      <c r="C1721" s="440"/>
      <c r="D1721" s="433" t="s">
        <v>13706</v>
      </c>
      <c r="E1721" s="424"/>
      <c r="F1721" s="424">
        <v>5434</v>
      </c>
      <c r="G1721" s="424" t="s">
        <v>19994</v>
      </c>
      <c r="H1721" s="440"/>
      <c r="I1721" s="424"/>
      <c r="J1721" s="424"/>
      <c r="K1721" s="424"/>
      <c r="L1721" s="431"/>
      <c r="M1721" s="424"/>
      <c r="N1721" s="440"/>
      <c r="O1721" s="440"/>
      <c r="P1721" s="440"/>
      <c r="Q1721" s="440"/>
      <c r="R1721" s="440"/>
    </row>
    <row r="1722" spans="1:18">
      <c r="A1722" s="422">
        <v>5435</v>
      </c>
      <c r="B1722" s="440"/>
      <c r="C1722" s="440"/>
      <c r="D1722" s="433" t="s">
        <v>13706</v>
      </c>
      <c r="E1722" s="424"/>
      <c r="F1722" s="424">
        <v>5435</v>
      </c>
      <c r="G1722" s="424" t="s">
        <v>19997</v>
      </c>
      <c r="H1722" s="440"/>
      <c r="I1722" s="424"/>
      <c r="J1722" s="424"/>
      <c r="K1722" s="424"/>
      <c r="L1722" s="431"/>
      <c r="M1722" s="424"/>
      <c r="N1722" s="440"/>
      <c r="O1722" s="440"/>
      <c r="P1722" s="440"/>
      <c r="Q1722" s="440"/>
      <c r="R1722" s="440"/>
    </row>
    <row r="1723" spans="1:18">
      <c r="A1723" s="422">
        <v>5899</v>
      </c>
      <c r="B1723" s="440"/>
      <c r="C1723" s="440"/>
      <c r="D1723" s="433" t="s">
        <v>163</v>
      </c>
      <c r="E1723" s="424"/>
      <c r="F1723" s="424">
        <v>5899</v>
      </c>
      <c r="G1723" s="424" t="s">
        <v>17722</v>
      </c>
      <c r="H1723" s="440"/>
      <c r="I1723" s="424"/>
      <c r="J1723" s="424"/>
      <c r="K1723" s="424"/>
      <c r="L1723" s="431"/>
      <c r="M1723" s="424"/>
      <c r="N1723" s="440"/>
      <c r="O1723" s="440"/>
      <c r="P1723" s="440"/>
      <c r="Q1723" s="440"/>
      <c r="R1723" s="440"/>
    </row>
    <row r="1724" spans="1:18">
      <c r="A1724" s="422">
        <v>5438</v>
      </c>
      <c r="B1724" s="440"/>
      <c r="C1724" s="440"/>
      <c r="D1724" s="433" t="s">
        <v>913</v>
      </c>
      <c r="E1724" s="424"/>
      <c r="F1724" s="424">
        <v>5438</v>
      </c>
      <c r="G1724" s="424" t="s">
        <v>19957</v>
      </c>
      <c r="H1724" s="440"/>
      <c r="I1724" s="424"/>
      <c r="J1724" s="424"/>
      <c r="K1724" s="424"/>
      <c r="L1724" s="431"/>
      <c r="M1724" s="424"/>
      <c r="N1724" s="440"/>
      <c r="O1724" s="440"/>
      <c r="P1724" s="440"/>
      <c r="Q1724" s="440"/>
      <c r="R1724" s="440"/>
    </row>
    <row r="1725" spans="1:18">
      <c r="A1725" s="422">
        <v>5843</v>
      </c>
      <c r="B1725" s="440"/>
      <c r="C1725" s="440"/>
      <c r="D1725" s="433" t="s">
        <v>13712</v>
      </c>
      <c r="E1725" s="424"/>
      <c r="F1725" s="424">
        <v>5843</v>
      </c>
      <c r="G1725" s="424" t="s">
        <v>19652</v>
      </c>
      <c r="H1725" s="440"/>
      <c r="I1725" s="424"/>
      <c r="J1725" s="424"/>
      <c r="K1725" s="424"/>
      <c r="L1725" s="431"/>
      <c r="M1725" s="424"/>
      <c r="N1725" s="440"/>
      <c r="O1725" s="440"/>
      <c r="P1725" s="440"/>
      <c r="Q1725" s="440"/>
      <c r="R1725" s="440"/>
    </row>
    <row r="1726" spans="1:18">
      <c r="A1726" s="422">
        <v>5982</v>
      </c>
      <c r="B1726" s="440"/>
      <c r="C1726" s="440"/>
      <c r="D1726" s="433" t="s">
        <v>7739</v>
      </c>
      <c r="E1726" s="424"/>
      <c r="F1726" s="424">
        <v>5982</v>
      </c>
      <c r="G1726" s="424" t="s">
        <v>19491</v>
      </c>
      <c r="H1726" s="440"/>
      <c r="I1726" s="424"/>
      <c r="J1726" s="424"/>
      <c r="K1726" s="424"/>
      <c r="L1726" s="431"/>
      <c r="M1726" s="424"/>
      <c r="N1726" s="440"/>
      <c r="O1726" s="440"/>
      <c r="P1726" s="440"/>
      <c r="Q1726" s="440"/>
      <c r="R1726" s="440"/>
    </row>
    <row r="1727" spans="1:18">
      <c r="A1727" s="422">
        <v>4547</v>
      </c>
      <c r="B1727" s="440"/>
      <c r="C1727" s="440"/>
      <c r="D1727" s="433" t="s">
        <v>7917</v>
      </c>
      <c r="E1727" s="424"/>
      <c r="F1727" s="424">
        <v>4547</v>
      </c>
      <c r="G1727" s="424" t="s">
        <v>19897</v>
      </c>
      <c r="H1727" s="440"/>
      <c r="I1727" s="424"/>
      <c r="J1727" s="424"/>
      <c r="K1727" s="424"/>
      <c r="L1727" s="431"/>
      <c r="M1727" s="424"/>
      <c r="N1727" s="440"/>
      <c r="O1727" s="440"/>
      <c r="P1727" s="440"/>
      <c r="Q1727" s="440"/>
      <c r="R1727" s="440"/>
    </row>
    <row r="1728" spans="1:18">
      <c r="A1728" s="422">
        <v>5835</v>
      </c>
      <c r="B1728" s="440"/>
      <c r="C1728" s="440"/>
      <c r="D1728" s="433" t="s">
        <v>13721</v>
      </c>
      <c r="E1728" s="424"/>
      <c r="F1728" s="424">
        <v>5835</v>
      </c>
      <c r="G1728" s="424" t="s">
        <v>20018</v>
      </c>
      <c r="H1728" s="440"/>
      <c r="I1728" s="424"/>
      <c r="J1728" s="424"/>
      <c r="K1728" s="424"/>
      <c r="L1728" s="431"/>
      <c r="M1728" s="424"/>
      <c r="N1728" s="440"/>
      <c r="O1728" s="440"/>
      <c r="P1728" s="440"/>
      <c r="Q1728" s="440"/>
      <c r="R1728" s="440"/>
    </row>
    <row r="1729" spans="1:18">
      <c r="A1729" s="422">
        <v>5836</v>
      </c>
      <c r="B1729" s="440"/>
      <c r="C1729" s="440"/>
      <c r="D1729" s="433" t="s">
        <v>13721</v>
      </c>
      <c r="E1729" s="424"/>
      <c r="F1729" s="424">
        <v>5836</v>
      </c>
      <c r="G1729" s="424" t="s">
        <v>20020</v>
      </c>
      <c r="H1729" s="440"/>
      <c r="I1729" s="424"/>
      <c r="J1729" s="424"/>
      <c r="K1729" s="424"/>
      <c r="L1729" s="431"/>
      <c r="M1729" s="424"/>
      <c r="N1729" s="440"/>
      <c r="O1729" s="440"/>
      <c r="P1729" s="440"/>
      <c r="Q1729" s="440"/>
      <c r="R1729" s="440"/>
    </row>
    <row r="1730" spans="1:18">
      <c r="A1730" s="422">
        <v>6155</v>
      </c>
      <c r="B1730" s="440"/>
      <c r="C1730" s="440"/>
      <c r="D1730" s="433" t="s">
        <v>13721</v>
      </c>
      <c r="E1730" s="424"/>
      <c r="F1730" s="424">
        <v>6155</v>
      </c>
      <c r="G1730" s="424" t="s">
        <v>20034</v>
      </c>
      <c r="H1730" s="440"/>
      <c r="I1730" s="424"/>
      <c r="J1730" s="424"/>
      <c r="K1730" s="424"/>
      <c r="L1730" s="431"/>
      <c r="M1730" s="424"/>
      <c r="N1730" s="440"/>
      <c r="O1730" s="440"/>
      <c r="P1730" s="440"/>
      <c r="Q1730" s="440"/>
      <c r="R1730" s="440"/>
    </row>
    <row r="1731" spans="1:18">
      <c r="A1731" s="422">
        <v>5450</v>
      </c>
      <c r="B1731" s="440"/>
      <c r="C1731" s="440"/>
      <c r="D1731" s="433" t="s">
        <v>2155</v>
      </c>
      <c r="E1731" s="424"/>
      <c r="F1731" s="424">
        <v>5450</v>
      </c>
      <c r="G1731" s="424" t="s">
        <v>19928</v>
      </c>
      <c r="H1731" s="440"/>
      <c r="I1731" s="424"/>
      <c r="J1731" s="424"/>
      <c r="K1731" s="424"/>
      <c r="L1731" s="431"/>
      <c r="M1731" s="424"/>
      <c r="N1731" s="440"/>
      <c r="O1731" s="440"/>
      <c r="P1731" s="440"/>
      <c r="Q1731" s="440"/>
      <c r="R1731" s="440"/>
    </row>
    <row r="1732" spans="1:18">
      <c r="A1732" s="422">
        <v>6011</v>
      </c>
      <c r="B1732" s="440"/>
      <c r="C1732" s="440"/>
      <c r="D1732" s="433" t="s">
        <v>197</v>
      </c>
      <c r="E1732" s="424"/>
      <c r="F1732" s="424">
        <v>6011</v>
      </c>
      <c r="G1732" s="424" t="s">
        <v>19503</v>
      </c>
      <c r="H1732" s="440"/>
      <c r="I1732" s="424"/>
      <c r="J1732" s="424"/>
      <c r="K1732" s="424"/>
      <c r="L1732" s="431"/>
      <c r="M1732" s="424"/>
      <c r="N1732" s="440"/>
      <c r="O1732" s="440"/>
      <c r="P1732" s="440"/>
      <c r="Q1732" s="440"/>
      <c r="R1732" s="440"/>
    </row>
    <row r="1733" spans="1:18">
      <c r="A1733" s="422">
        <v>6012</v>
      </c>
      <c r="B1733" s="440"/>
      <c r="C1733" s="440"/>
      <c r="D1733" s="433" t="s">
        <v>197</v>
      </c>
      <c r="E1733" s="424"/>
      <c r="F1733" s="424">
        <v>6012</v>
      </c>
      <c r="G1733" s="424" t="s">
        <v>19506</v>
      </c>
      <c r="H1733" s="440"/>
      <c r="I1733" s="424"/>
      <c r="J1733" s="424"/>
      <c r="K1733" s="424"/>
      <c r="L1733" s="431"/>
      <c r="M1733" s="424"/>
      <c r="N1733" s="440"/>
      <c r="O1733" s="440"/>
      <c r="P1733" s="440"/>
      <c r="Q1733" s="440"/>
      <c r="R1733" s="440"/>
    </row>
    <row r="1734" spans="1:18">
      <c r="A1734" s="422">
        <v>6014</v>
      </c>
      <c r="B1734" s="440"/>
      <c r="C1734" s="440"/>
      <c r="D1734" s="433" t="s">
        <v>197</v>
      </c>
      <c r="E1734" s="424"/>
      <c r="F1734" s="424">
        <v>6014</v>
      </c>
      <c r="G1734" s="424" t="s">
        <v>19656</v>
      </c>
      <c r="H1734" s="440"/>
      <c r="I1734" s="424"/>
      <c r="J1734" s="424"/>
      <c r="K1734" s="424"/>
      <c r="L1734" s="431"/>
      <c r="M1734" s="424"/>
      <c r="N1734" s="440"/>
      <c r="O1734" s="440"/>
      <c r="P1734" s="440"/>
      <c r="Q1734" s="440"/>
      <c r="R1734" s="440"/>
    </row>
    <row r="1735" spans="1:18">
      <c r="A1735" s="422">
        <v>5888</v>
      </c>
      <c r="B1735" s="440"/>
      <c r="C1735" s="440"/>
      <c r="D1735" s="433" t="s">
        <v>13744</v>
      </c>
      <c r="E1735" s="424"/>
      <c r="F1735" s="424">
        <v>5888</v>
      </c>
      <c r="G1735" s="424" t="s">
        <v>19765</v>
      </c>
      <c r="H1735" s="440"/>
      <c r="I1735" s="424"/>
      <c r="J1735" s="424"/>
      <c r="K1735" s="424"/>
      <c r="L1735" s="431"/>
      <c r="M1735" s="424"/>
      <c r="N1735" s="440"/>
      <c r="O1735" s="440"/>
      <c r="P1735" s="440"/>
      <c r="Q1735" s="440"/>
      <c r="R1735" s="440"/>
    </row>
    <row r="1736" spans="1:18">
      <c r="A1736" s="422">
        <v>5513</v>
      </c>
      <c r="B1736" s="440"/>
      <c r="C1736" s="440"/>
      <c r="D1736" s="433" t="s">
        <v>7777</v>
      </c>
      <c r="E1736" s="424"/>
      <c r="F1736" s="424">
        <v>5513</v>
      </c>
      <c r="G1736" s="424" t="s">
        <v>19476</v>
      </c>
      <c r="H1736" s="440"/>
      <c r="I1736" s="424"/>
      <c r="J1736" s="424"/>
      <c r="K1736" s="424"/>
      <c r="L1736" s="431"/>
      <c r="M1736" s="424"/>
      <c r="N1736" s="440"/>
      <c r="O1736" s="440"/>
      <c r="P1736" s="440"/>
      <c r="Q1736" s="440"/>
      <c r="R1736" s="440"/>
    </row>
    <row r="1737" spans="1:18">
      <c r="A1737" s="422">
        <v>5514</v>
      </c>
      <c r="B1737" s="440"/>
      <c r="C1737" s="440"/>
      <c r="D1737" s="433" t="s">
        <v>7777</v>
      </c>
      <c r="E1737" s="424"/>
      <c r="F1737" s="424">
        <v>5514</v>
      </c>
      <c r="G1737" s="424" t="s">
        <v>19479</v>
      </c>
      <c r="H1737" s="440"/>
      <c r="I1737" s="424"/>
      <c r="J1737" s="424"/>
      <c r="K1737" s="424"/>
      <c r="L1737" s="431"/>
      <c r="M1737" s="424"/>
      <c r="N1737" s="440"/>
      <c r="O1737" s="440"/>
      <c r="P1737" s="440"/>
      <c r="Q1737" s="440"/>
      <c r="R1737" s="440"/>
    </row>
    <row r="1738" spans="1:18">
      <c r="A1738" s="422">
        <v>5516</v>
      </c>
      <c r="B1738" s="440"/>
      <c r="C1738" s="440"/>
      <c r="D1738" s="433" t="s">
        <v>7777</v>
      </c>
      <c r="E1738" s="424"/>
      <c r="F1738" s="424">
        <v>5516</v>
      </c>
      <c r="G1738" s="424" t="s">
        <v>19482</v>
      </c>
      <c r="H1738" s="440"/>
      <c r="I1738" s="424"/>
      <c r="J1738" s="424"/>
      <c r="K1738" s="424"/>
      <c r="L1738" s="431"/>
      <c r="M1738" s="424"/>
      <c r="N1738" s="440"/>
      <c r="O1738" s="440"/>
      <c r="P1738" s="440"/>
      <c r="Q1738" s="440"/>
      <c r="R1738" s="440"/>
    </row>
    <row r="1739" spans="1:18">
      <c r="A1739" s="422">
        <v>5464</v>
      </c>
      <c r="B1739" s="440"/>
      <c r="C1739" s="440"/>
      <c r="D1739" s="433" t="s">
        <v>13748</v>
      </c>
      <c r="E1739" s="424"/>
      <c r="F1739" s="424">
        <v>5464</v>
      </c>
      <c r="G1739" s="424" t="s">
        <v>20002</v>
      </c>
      <c r="H1739" s="440"/>
      <c r="I1739" s="424"/>
      <c r="J1739" s="424"/>
      <c r="K1739" s="424"/>
      <c r="L1739" s="431"/>
      <c r="M1739" s="424"/>
      <c r="N1739" s="440"/>
      <c r="O1739" s="440"/>
      <c r="P1739" s="440"/>
      <c r="Q1739" s="440"/>
      <c r="R1739" s="440"/>
    </row>
    <row r="1740" spans="1:18">
      <c r="A1740" s="422">
        <v>5465</v>
      </c>
      <c r="B1740" s="440"/>
      <c r="C1740" s="440"/>
      <c r="D1740" s="433" t="s">
        <v>13748</v>
      </c>
      <c r="E1740" s="424"/>
      <c r="F1740" s="424">
        <v>5465</v>
      </c>
      <c r="G1740" s="424" t="s">
        <v>19697</v>
      </c>
      <c r="H1740" s="440"/>
      <c r="I1740" s="424"/>
      <c r="J1740" s="424"/>
      <c r="K1740" s="424"/>
      <c r="L1740" s="431"/>
      <c r="M1740" s="424"/>
      <c r="N1740" s="440"/>
      <c r="O1740" s="440"/>
      <c r="P1740" s="440"/>
      <c r="Q1740" s="440"/>
      <c r="R1740" s="440"/>
    </row>
    <row r="1741" spans="1:18">
      <c r="A1741" s="422">
        <v>5501</v>
      </c>
      <c r="B1741" s="440"/>
      <c r="C1741" s="440"/>
      <c r="D1741" s="433" t="s">
        <v>2369</v>
      </c>
      <c r="E1741" s="424"/>
      <c r="F1741" s="424">
        <v>5501</v>
      </c>
      <c r="G1741" s="424" t="s">
        <v>20145</v>
      </c>
      <c r="H1741" s="440"/>
      <c r="I1741" s="424"/>
      <c r="J1741" s="424"/>
      <c r="K1741" s="424"/>
      <c r="L1741" s="431"/>
      <c r="M1741" s="424"/>
      <c r="N1741" s="440"/>
      <c r="O1741" s="440"/>
      <c r="P1741" s="440"/>
      <c r="Q1741" s="440"/>
      <c r="R1741" s="440"/>
    </row>
    <row r="1742" spans="1:18">
      <c r="A1742" s="422">
        <v>5502</v>
      </c>
      <c r="B1742" s="440"/>
      <c r="C1742" s="440"/>
      <c r="D1742" s="433" t="s">
        <v>2369</v>
      </c>
      <c r="E1742" s="424"/>
      <c r="F1742" s="424">
        <v>5502</v>
      </c>
      <c r="G1742" s="424" t="s">
        <v>20148</v>
      </c>
      <c r="H1742" s="440"/>
      <c r="I1742" s="424"/>
      <c r="J1742" s="424"/>
      <c r="K1742" s="424"/>
      <c r="L1742" s="431"/>
      <c r="M1742" s="424"/>
      <c r="N1742" s="440"/>
      <c r="O1742" s="440"/>
      <c r="P1742" s="440"/>
      <c r="Q1742" s="440"/>
      <c r="R1742" s="440"/>
    </row>
    <row r="1743" spans="1:18">
      <c r="A1743" s="422">
        <v>5517</v>
      </c>
      <c r="B1743" s="440"/>
      <c r="C1743" s="440"/>
      <c r="D1743" s="433" t="s">
        <v>926</v>
      </c>
      <c r="E1743" s="424"/>
      <c r="F1743" s="424">
        <v>5517</v>
      </c>
      <c r="G1743" s="424" t="s">
        <v>19832</v>
      </c>
      <c r="H1743" s="440"/>
      <c r="I1743" s="424"/>
      <c r="J1743" s="424"/>
      <c r="K1743" s="424"/>
      <c r="L1743" s="431"/>
      <c r="M1743" s="424"/>
      <c r="N1743" s="440"/>
      <c r="O1743" s="440"/>
      <c r="P1743" s="440"/>
      <c r="Q1743" s="440"/>
      <c r="R1743" s="440"/>
    </row>
    <row r="1744" spans="1:18">
      <c r="A1744" s="422">
        <v>5518</v>
      </c>
      <c r="B1744" s="440"/>
      <c r="C1744" s="440"/>
      <c r="D1744" s="433" t="s">
        <v>926</v>
      </c>
      <c r="E1744" s="424"/>
      <c r="F1744" s="424">
        <v>5518</v>
      </c>
      <c r="G1744" s="424" t="s">
        <v>20006</v>
      </c>
      <c r="H1744" s="440"/>
      <c r="I1744" s="424"/>
      <c r="J1744" s="424"/>
      <c r="K1744" s="424"/>
      <c r="L1744" s="431"/>
      <c r="M1744" s="424"/>
      <c r="N1744" s="440"/>
      <c r="O1744" s="440"/>
      <c r="P1744" s="440"/>
      <c r="Q1744" s="440"/>
      <c r="R1744" s="440"/>
    </row>
    <row r="1745" spans="1:18">
      <c r="A1745" s="422">
        <v>5519</v>
      </c>
      <c r="B1745" s="440"/>
      <c r="C1745" s="440"/>
      <c r="D1745" s="433" t="s">
        <v>13754</v>
      </c>
      <c r="E1745" s="424"/>
      <c r="F1745" s="424">
        <v>5519</v>
      </c>
      <c r="G1745" s="424" t="s">
        <v>19932</v>
      </c>
      <c r="H1745" s="440"/>
      <c r="I1745" s="424"/>
      <c r="J1745" s="424"/>
      <c r="K1745" s="424"/>
      <c r="L1745" s="431"/>
      <c r="M1745" s="424"/>
      <c r="N1745" s="440"/>
      <c r="O1745" s="440"/>
      <c r="P1745" s="440"/>
      <c r="Q1745" s="440"/>
      <c r="R1745" s="440"/>
    </row>
    <row r="1746" spans="1:18">
      <c r="A1746" s="422">
        <v>5520</v>
      </c>
      <c r="B1746" s="440"/>
      <c r="C1746" s="440"/>
      <c r="D1746" s="433" t="s">
        <v>13754</v>
      </c>
      <c r="E1746" s="424"/>
      <c r="F1746" s="424">
        <v>5520</v>
      </c>
      <c r="G1746" s="424" t="s">
        <v>20811</v>
      </c>
      <c r="H1746" s="440"/>
      <c r="I1746" s="424"/>
      <c r="J1746" s="424"/>
      <c r="K1746" s="424"/>
      <c r="L1746" s="431"/>
      <c r="M1746" s="424"/>
      <c r="N1746" s="440"/>
      <c r="O1746" s="440"/>
      <c r="P1746" s="440"/>
      <c r="Q1746" s="440"/>
      <c r="R1746" s="440"/>
    </row>
    <row r="1747" spans="1:18">
      <c r="A1747" s="422">
        <v>5521</v>
      </c>
      <c r="B1747" s="440"/>
      <c r="C1747" s="440"/>
      <c r="D1747" s="433" t="s">
        <v>13754</v>
      </c>
      <c r="E1747" s="424"/>
      <c r="F1747" s="424">
        <v>5521</v>
      </c>
      <c r="G1747" s="424" t="s">
        <v>19936</v>
      </c>
      <c r="H1747" s="440"/>
      <c r="I1747" s="424"/>
      <c r="J1747" s="424"/>
      <c r="K1747" s="424"/>
      <c r="L1747" s="431"/>
      <c r="M1747" s="424"/>
      <c r="N1747" s="440"/>
      <c r="O1747" s="440"/>
      <c r="P1747" s="440"/>
      <c r="Q1747" s="440"/>
      <c r="R1747" s="440"/>
    </row>
    <row r="1748" spans="1:18">
      <c r="A1748" s="422">
        <v>4556</v>
      </c>
      <c r="B1748" s="440"/>
      <c r="C1748" s="440"/>
      <c r="D1748" s="433" t="s">
        <v>7801</v>
      </c>
      <c r="E1748" s="424"/>
      <c r="F1748" s="424">
        <v>4556</v>
      </c>
      <c r="G1748" s="424" t="s">
        <v>19785</v>
      </c>
      <c r="H1748" s="440"/>
      <c r="I1748" s="424"/>
      <c r="J1748" s="424"/>
      <c r="K1748" s="424"/>
      <c r="L1748" s="431"/>
      <c r="M1748" s="424"/>
      <c r="N1748" s="440"/>
      <c r="O1748" s="440"/>
      <c r="P1748" s="440"/>
      <c r="Q1748" s="440"/>
      <c r="R1748" s="440"/>
    </row>
    <row r="1749" spans="1:18">
      <c r="A1749" s="422">
        <v>4204</v>
      </c>
      <c r="B1749" s="440"/>
      <c r="C1749" s="440"/>
      <c r="D1749" s="433" t="s">
        <v>164</v>
      </c>
      <c r="E1749" s="424"/>
      <c r="F1749" s="424">
        <v>4204</v>
      </c>
      <c r="G1749" s="424" t="s">
        <v>7844</v>
      </c>
      <c r="H1749" s="440"/>
      <c r="I1749" s="424"/>
      <c r="J1749" s="424"/>
      <c r="K1749" s="424"/>
      <c r="L1749" s="431"/>
      <c r="M1749" s="424"/>
      <c r="N1749" s="440"/>
      <c r="O1749" s="440"/>
      <c r="P1749" s="440"/>
      <c r="Q1749" s="440"/>
      <c r="R1749" s="440"/>
    </row>
    <row r="1750" spans="1:18">
      <c r="A1750" s="422">
        <v>6010</v>
      </c>
      <c r="B1750" s="440"/>
      <c r="C1750" s="440"/>
      <c r="D1750" s="433" t="s">
        <v>8122</v>
      </c>
      <c r="E1750" s="424"/>
      <c r="F1750" s="424">
        <v>6010</v>
      </c>
      <c r="G1750" s="424" t="s">
        <v>19976</v>
      </c>
      <c r="H1750" s="440"/>
      <c r="I1750" s="424"/>
      <c r="J1750" s="424"/>
      <c r="K1750" s="424"/>
      <c r="L1750" s="431"/>
      <c r="M1750" s="424"/>
      <c r="N1750" s="440"/>
      <c r="O1750" s="440"/>
      <c r="P1750" s="440"/>
      <c r="Q1750" s="440"/>
      <c r="R1750" s="440"/>
    </row>
    <row r="1751" spans="1:18">
      <c r="A1751" s="422">
        <v>4585</v>
      </c>
      <c r="B1751" s="440"/>
      <c r="C1751" s="440"/>
      <c r="D1751" s="433" t="s">
        <v>8121</v>
      </c>
      <c r="E1751" s="424"/>
      <c r="F1751" s="424">
        <v>4585</v>
      </c>
      <c r="G1751" s="424" t="s">
        <v>20068</v>
      </c>
      <c r="H1751" s="440"/>
      <c r="I1751" s="424"/>
      <c r="J1751" s="424"/>
      <c r="K1751" s="424"/>
      <c r="L1751" s="431"/>
      <c r="M1751" s="424"/>
      <c r="N1751" s="440"/>
      <c r="O1751" s="440"/>
      <c r="P1751" s="440"/>
      <c r="Q1751" s="440"/>
      <c r="R1751" s="440"/>
    </row>
    <row r="1752" spans="1:18">
      <c r="A1752" s="422">
        <v>6241</v>
      </c>
      <c r="B1752" s="440"/>
      <c r="C1752" s="440"/>
      <c r="D1752" s="433" t="s">
        <v>2400</v>
      </c>
      <c r="E1752" s="424"/>
      <c r="F1752" s="424">
        <v>6241</v>
      </c>
      <c r="G1752" s="424" t="s">
        <v>20119</v>
      </c>
      <c r="H1752" s="440"/>
      <c r="I1752" s="424"/>
      <c r="J1752" s="424"/>
      <c r="K1752" s="424"/>
      <c r="L1752" s="431"/>
      <c r="M1752" s="424"/>
      <c r="N1752" s="440"/>
      <c r="O1752" s="440"/>
      <c r="P1752" s="440"/>
      <c r="Q1752" s="440"/>
      <c r="R1752" s="440"/>
    </row>
    <row r="1753" spans="1:18">
      <c r="A1753" s="422">
        <v>5361</v>
      </c>
      <c r="B1753" s="440"/>
      <c r="C1753" s="440"/>
      <c r="D1753" s="433" t="s">
        <v>13776</v>
      </c>
      <c r="E1753" s="424"/>
      <c r="F1753" s="424">
        <v>5361</v>
      </c>
      <c r="G1753" s="424" t="s">
        <v>20100</v>
      </c>
      <c r="H1753" s="440"/>
      <c r="I1753" s="424"/>
      <c r="J1753" s="424"/>
      <c r="K1753" s="424"/>
      <c r="L1753" s="431"/>
      <c r="M1753" s="424"/>
      <c r="N1753" s="440"/>
      <c r="O1753" s="440"/>
      <c r="P1753" s="440"/>
      <c r="Q1753" s="440"/>
      <c r="R1753" s="440"/>
    </row>
    <row r="1754" spans="1:18">
      <c r="A1754" s="422">
        <v>6161</v>
      </c>
      <c r="B1754" s="440"/>
      <c r="C1754" s="440"/>
      <c r="D1754" s="433" t="s">
        <v>13777</v>
      </c>
      <c r="E1754" s="424"/>
      <c r="F1754" s="424">
        <v>6161</v>
      </c>
      <c r="G1754" s="424" t="s">
        <v>19584</v>
      </c>
      <c r="H1754" s="440"/>
      <c r="I1754" s="424"/>
      <c r="J1754" s="424"/>
      <c r="K1754" s="424"/>
      <c r="L1754" s="431"/>
      <c r="M1754" s="424"/>
      <c r="N1754" s="440"/>
      <c r="O1754" s="440"/>
      <c r="P1754" s="440"/>
      <c r="Q1754" s="440"/>
      <c r="R1754" s="440"/>
    </row>
    <row r="1755" spans="1:18">
      <c r="A1755" s="422">
        <v>6162</v>
      </c>
      <c r="B1755" s="440"/>
      <c r="C1755" s="440"/>
      <c r="D1755" s="433" t="s">
        <v>13780</v>
      </c>
      <c r="E1755" s="424"/>
      <c r="F1755" s="424">
        <v>6162</v>
      </c>
      <c r="G1755" s="424" t="s">
        <v>20113</v>
      </c>
      <c r="H1755" s="440"/>
      <c r="I1755" s="424"/>
      <c r="J1755" s="424"/>
      <c r="K1755" s="424"/>
      <c r="L1755" s="431"/>
      <c r="M1755" s="424"/>
      <c r="N1755" s="440"/>
      <c r="O1755" s="440"/>
      <c r="P1755" s="440"/>
      <c r="Q1755" s="440"/>
      <c r="R1755" s="440"/>
    </row>
    <row r="1756" spans="1:18">
      <c r="A1756" s="422">
        <v>5641</v>
      </c>
      <c r="B1756" s="440"/>
      <c r="C1756" s="440"/>
      <c r="D1756" s="433" t="s">
        <v>13782</v>
      </c>
      <c r="E1756" s="424"/>
      <c r="F1756" s="424">
        <v>5641</v>
      </c>
      <c r="G1756" s="424" t="s">
        <v>19748</v>
      </c>
      <c r="H1756" s="440"/>
      <c r="I1756" s="424"/>
      <c r="J1756" s="424"/>
      <c r="K1756" s="424"/>
      <c r="L1756" s="431"/>
      <c r="M1756" s="424"/>
      <c r="N1756" s="440"/>
      <c r="O1756" s="440"/>
      <c r="P1756" s="440"/>
      <c r="Q1756" s="440"/>
      <c r="R1756" s="440"/>
    </row>
    <row r="1757" spans="1:18">
      <c r="A1757" s="422">
        <v>5642</v>
      </c>
      <c r="B1757" s="440"/>
      <c r="C1757" s="440"/>
      <c r="D1757" s="433" t="s">
        <v>13782</v>
      </c>
      <c r="E1757" s="424"/>
      <c r="F1757" s="424">
        <v>5642</v>
      </c>
      <c r="G1757" s="424" t="s">
        <v>19800</v>
      </c>
      <c r="H1757" s="440"/>
      <c r="I1757" s="424"/>
      <c r="J1757" s="424"/>
      <c r="K1757" s="424"/>
      <c r="L1757" s="431"/>
      <c r="M1757" s="424"/>
      <c r="N1757" s="440"/>
      <c r="O1757" s="440"/>
      <c r="P1757" s="440"/>
      <c r="Q1757" s="440"/>
      <c r="R1757" s="440"/>
    </row>
    <row r="1758" spans="1:18">
      <c r="A1758" s="422">
        <v>5643</v>
      </c>
      <c r="B1758" s="440"/>
      <c r="C1758" s="440"/>
      <c r="D1758" s="433" t="s">
        <v>13782</v>
      </c>
      <c r="E1758" s="424"/>
      <c r="F1758" s="424">
        <v>5643</v>
      </c>
      <c r="G1758" s="424" t="s">
        <v>19805</v>
      </c>
      <c r="H1758" s="440"/>
      <c r="I1758" s="424"/>
      <c r="J1758" s="424"/>
      <c r="K1758" s="424"/>
      <c r="L1758" s="431"/>
      <c r="M1758" s="424"/>
      <c r="N1758" s="440"/>
      <c r="O1758" s="440"/>
      <c r="P1758" s="440"/>
      <c r="Q1758" s="440"/>
      <c r="R1758" s="440"/>
    </row>
    <row r="1759" spans="1:18">
      <c r="A1759" s="422">
        <v>6002</v>
      </c>
      <c r="B1759" s="440"/>
      <c r="C1759" s="440"/>
      <c r="D1759" s="433" t="s">
        <v>8118</v>
      </c>
      <c r="E1759" s="424"/>
      <c r="F1759" s="424">
        <v>6002</v>
      </c>
      <c r="G1759" s="424" t="s">
        <v>19972</v>
      </c>
      <c r="H1759" s="440"/>
      <c r="I1759" s="424"/>
      <c r="J1759" s="424"/>
      <c r="K1759" s="424"/>
      <c r="L1759" s="431"/>
      <c r="M1759" s="424"/>
      <c r="N1759" s="440"/>
      <c r="O1759" s="440"/>
      <c r="P1759" s="440"/>
      <c r="Q1759" s="440"/>
      <c r="R1759" s="440"/>
    </row>
    <row r="1760" spans="1:18">
      <c r="A1760" s="422">
        <v>6003</v>
      </c>
      <c r="B1760" s="440"/>
      <c r="C1760" s="440"/>
      <c r="D1760" s="433" t="s">
        <v>8118</v>
      </c>
      <c r="E1760" s="424"/>
      <c r="F1760" s="424">
        <v>6003</v>
      </c>
      <c r="G1760" s="424" t="s">
        <v>19974</v>
      </c>
      <c r="H1760" s="440"/>
      <c r="I1760" s="424"/>
      <c r="J1760" s="424"/>
      <c r="K1760" s="424"/>
      <c r="L1760" s="431"/>
      <c r="M1760" s="424"/>
      <c r="N1760" s="440"/>
      <c r="O1760" s="440"/>
      <c r="P1760" s="440"/>
      <c r="Q1760" s="440"/>
      <c r="R1760" s="440"/>
    </row>
    <row r="1761" spans="1:18">
      <c r="A1761" s="422">
        <v>6001</v>
      </c>
      <c r="B1761" s="440"/>
      <c r="C1761" s="440"/>
      <c r="D1761" s="433" t="s">
        <v>13783</v>
      </c>
      <c r="E1761" s="424"/>
      <c r="F1761" s="424">
        <v>6001</v>
      </c>
      <c r="G1761" s="424" t="s">
        <v>20104</v>
      </c>
      <c r="H1761" s="440"/>
      <c r="I1761" s="424"/>
      <c r="J1761" s="424"/>
      <c r="K1761" s="424"/>
      <c r="L1761" s="431"/>
      <c r="M1761" s="424"/>
      <c r="N1761" s="440"/>
      <c r="O1761" s="440"/>
      <c r="P1761" s="440"/>
      <c r="Q1761" s="440"/>
      <c r="R1761" s="440"/>
    </row>
    <row r="1762" spans="1:18">
      <c r="A1762" s="422">
        <v>5994</v>
      </c>
      <c r="B1762" s="440"/>
      <c r="C1762" s="440"/>
      <c r="D1762" s="433" t="s">
        <v>13786</v>
      </c>
      <c r="E1762" s="424"/>
      <c r="F1762" s="424">
        <v>5994</v>
      </c>
      <c r="G1762" s="424" t="s">
        <v>19621</v>
      </c>
      <c r="H1762" s="440"/>
      <c r="I1762" s="424"/>
      <c r="J1762" s="424"/>
      <c r="K1762" s="424"/>
      <c r="L1762" s="431"/>
      <c r="M1762" s="424"/>
      <c r="N1762" s="440"/>
      <c r="O1762" s="440"/>
      <c r="P1762" s="440"/>
      <c r="Q1762" s="440"/>
      <c r="R1762" s="440"/>
    </row>
    <row r="1763" spans="1:18">
      <c r="A1763" s="422">
        <v>5995</v>
      </c>
      <c r="B1763" s="440"/>
      <c r="C1763" s="440"/>
      <c r="D1763" s="433" t="s">
        <v>13786</v>
      </c>
      <c r="E1763" s="424"/>
      <c r="F1763" s="424">
        <v>5995</v>
      </c>
      <c r="G1763" s="424" t="s">
        <v>19624</v>
      </c>
      <c r="H1763" s="440"/>
      <c r="I1763" s="424"/>
      <c r="J1763" s="424"/>
      <c r="K1763" s="424"/>
      <c r="L1763" s="431"/>
      <c r="M1763" s="424"/>
      <c r="N1763" s="440"/>
      <c r="O1763" s="440"/>
      <c r="P1763" s="440"/>
      <c r="Q1763" s="440"/>
      <c r="R1763" s="440"/>
    </row>
    <row r="1764" spans="1:18">
      <c r="A1764" s="422">
        <v>5996</v>
      </c>
      <c r="B1764" s="440"/>
      <c r="C1764" s="440"/>
      <c r="D1764" s="433" t="s">
        <v>13786</v>
      </c>
      <c r="E1764" s="424"/>
      <c r="F1764" s="424">
        <v>5996</v>
      </c>
      <c r="G1764" s="424" t="s">
        <v>19628</v>
      </c>
      <c r="H1764" s="440"/>
      <c r="I1764" s="424"/>
      <c r="J1764" s="424"/>
      <c r="K1764" s="424"/>
      <c r="L1764" s="431"/>
      <c r="M1764" s="424"/>
      <c r="N1764" s="440"/>
      <c r="O1764" s="440"/>
      <c r="P1764" s="440"/>
      <c r="Q1764" s="440"/>
      <c r="R1764" s="440"/>
    </row>
    <row r="1765" spans="1:18">
      <c r="A1765" s="422">
        <v>5997</v>
      </c>
      <c r="B1765" s="440"/>
      <c r="C1765" s="440"/>
      <c r="D1765" s="433" t="s">
        <v>13786</v>
      </c>
      <c r="E1765" s="424"/>
      <c r="F1765" s="424">
        <v>5997</v>
      </c>
      <c r="G1765" s="424" t="s">
        <v>19631</v>
      </c>
      <c r="H1765" s="440"/>
      <c r="I1765" s="424"/>
      <c r="J1765" s="424"/>
      <c r="K1765" s="424"/>
      <c r="L1765" s="431"/>
      <c r="M1765" s="424"/>
      <c r="N1765" s="440"/>
      <c r="O1765" s="440"/>
      <c r="P1765" s="440"/>
      <c r="Q1765" s="440"/>
      <c r="R1765" s="440"/>
    </row>
    <row r="1766" spans="1:18">
      <c r="A1766" s="422">
        <v>5998</v>
      </c>
      <c r="B1766" s="440"/>
      <c r="C1766" s="440"/>
      <c r="D1766" s="433" t="s">
        <v>13786</v>
      </c>
      <c r="E1766" s="424"/>
      <c r="F1766" s="424">
        <v>5998</v>
      </c>
      <c r="G1766" s="424" t="s">
        <v>19634</v>
      </c>
      <c r="H1766" s="440"/>
      <c r="I1766" s="424"/>
      <c r="J1766" s="424"/>
      <c r="K1766" s="424"/>
      <c r="L1766" s="431"/>
      <c r="M1766" s="424"/>
      <c r="N1766" s="440"/>
      <c r="O1766" s="440"/>
      <c r="P1766" s="440"/>
      <c r="Q1766" s="440"/>
      <c r="R1766" s="440"/>
    </row>
    <row r="1767" spans="1:18">
      <c r="A1767" s="422">
        <v>5999</v>
      </c>
      <c r="B1767" s="440"/>
      <c r="C1767" s="440"/>
      <c r="D1767" s="433" t="s">
        <v>13786</v>
      </c>
      <c r="E1767" s="424"/>
      <c r="F1767" s="424">
        <v>5999</v>
      </c>
      <c r="G1767" s="424" t="s">
        <v>19685</v>
      </c>
      <c r="H1767" s="440"/>
      <c r="I1767" s="424"/>
      <c r="J1767" s="424"/>
      <c r="K1767" s="424"/>
      <c r="L1767" s="431"/>
      <c r="M1767" s="424"/>
      <c r="N1767" s="440"/>
      <c r="O1767" s="440"/>
      <c r="P1767" s="440"/>
      <c r="Q1767" s="440"/>
      <c r="R1767" s="440"/>
    </row>
    <row r="1768" spans="1:18">
      <c r="A1768" s="422">
        <v>6000</v>
      </c>
      <c r="B1768" s="440"/>
      <c r="C1768" s="440"/>
      <c r="D1768" s="433" t="s">
        <v>13786</v>
      </c>
      <c r="E1768" s="424"/>
      <c r="F1768" s="424">
        <v>6000</v>
      </c>
      <c r="G1768" s="424" t="s">
        <v>19688</v>
      </c>
      <c r="H1768" s="440"/>
      <c r="I1768" s="424"/>
      <c r="J1768" s="424"/>
      <c r="K1768" s="424"/>
      <c r="L1768" s="431"/>
      <c r="M1768" s="424"/>
      <c r="N1768" s="440"/>
      <c r="O1768" s="440"/>
      <c r="P1768" s="440"/>
      <c r="Q1768" s="440"/>
      <c r="R1768" s="440"/>
    </row>
    <row r="1769" spans="1:18">
      <c r="A1769" s="422">
        <v>5746</v>
      </c>
      <c r="B1769" s="440"/>
      <c r="C1769" s="440"/>
      <c r="D1769" s="433" t="s">
        <v>13787</v>
      </c>
      <c r="E1769" s="424"/>
      <c r="F1769" s="424">
        <v>5746</v>
      </c>
      <c r="G1769" s="424" t="s">
        <v>18548</v>
      </c>
      <c r="H1769" s="440"/>
      <c r="I1769" s="424"/>
      <c r="J1769" s="424"/>
      <c r="K1769" s="424"/>
      <c r="L1769" s="431"/>
      <c r="M1769" s="424"/>
      <c r="N1769" s="440"/>
      <c r="O1769" s="440"/>
      <c r="P1769" s="440"/>
      <c r="Q1769" s="440"/>
      <c r="R1769" s="440"/>
    </row>
    <row r="1770" spans="1:18">
      <c r="A1770" s="422">
        <v>6163</v>
      </c>
      <c r="B1770" s="440"/>
      <c r="C1770" s="440"/>
      <c r="D1770" s="433" t="s">
        <v>13788</v>
      </c>
      <c r="E1770" s="424"/>
      <c r="F1770" s="424">
        <v>6163</v>
      </c>
      <c r="G1770" s="424" t="s">
        <v>20116</v>
      </c>
      <c r="H1770" s="440"/>
      <c r="I1770" s="424"/>
      <c r="J1770" s="424"/>
      <c r="K1770" s="424"/>
      <c r="L1770" s="431"/>
      <c r="M1770" s="424"/>
      <c r="N1770" s="440"/>
      <c r="O1770" s="440"/>
      <c r="P1770" s="440"/>
      <c r="Q1770" s="440"/>
      <c r="R1770" s="440"/>
    </row>
    <row r="1771" spans="1:18">
      <c r="A1771" s="422">
        <v>5736</v>
      </c>
      <c r="B1771" s="440"/>
      <c r="C1771" s="440"/>
      <c r="D1771" s="433" t="s">
        <v>13789</v>
      </c>
      <c r="E1771" s="424"/>
      <c r="F1771" s="424">
        <v>5736</v>
      </c>
      <c r="G1771" s="424" t="s">
        <v>19959</v>
      </c>
      <c r="H1771" s="440"/>
      <c r="I1771" s="424"/>
      <c r="J1771" s="424"/>
      <c r="K1771" s="424"/>
      <c r="L1771" s="431"/>
      <c r="M1771" s="424"/>
      <c r="N1771" s="440"/>
      <c r="O1771" s="440"/>
      <c r="P1771" s="440"/>
      <c r="Q1771" s="440"/>
      <c r="R1771" s="440"/>
    </row>
    <row r="1772" spans="1:18">
      <c r="A1772" s="422">
        <v>5737</v>
      </c>
      <c r="B1772" s="440"/>
      <c r="C1772" s="440"/>
      <c r="D1772" s="433" t="s">
        <v>13789</v>
      </c>
      <c r="E1772" s="424"/>
      <c r="F1772" s="424">
        <v>5737</v>
      </c>
      <c r="G1772" s="424" t="s">
        <v>19962</v>
      </c>
      <c r="H1772" s="440"/>
      <c r="I1772" s="424"/>
      <c r="J1772" s="424"/>
      <c r="K1772" s="424"/>
      <c r="L1772" s="431"/>
      <c r="M1772" s="424"/>
      <c r="N1772" s="440"/>
      <c r="O1772" s="440"/>
      <c r="P1772" s="440"/>
      <c r="Q1772" s="440"/>
      <c r="R1772" s="440"/>
    </row>
    <row r="1773" spans="1:18">
      <c r="A1773" s="422">
        <v>5738</v>
      </c>
      <c r="B1773" s="440"/>
      <c r="C1773" s="440"/>
      <c r="D1773" s="433" t="s">
        <v>13789</v>
      </c>
      <c r="E1773" s="424"/>
      <c r="F1773" s="424">
        <v>5738</v>
      </c>
      <c r="G1773" s="424" t="s">
        <v>19965</v>
      </c>
      <c r="H1773" s="440"/>
      <c r="I1773" s="424"/>
      <c r="J1773" s="424"/>
      <c r="K1773" s="424"/>
      <c r="L1773" s="431"/>
      <c r="M1773" s="424"/>
      <c r="N1773" s="440"/>
      <c r="O1773" s="440"/>
      <c r="P1773" s="440"/>
      <c r="Q1773" s="440"/>
      <c r="R1773" s="440"/>
    </row>
    <row r="1774" spans="1:18">
      <c r="A1774" s="422">
        <v>5739</v>
      </c>
      <c r="B1774" s="440"/>
      <c r="C1774" s="440"/>
      <c r="D1774" s="433" t="s">
        <v>13789</v>
      </c>
      <c r="E1774" s="424"/>
      <c r="F1774" s="424">
        <v>5739</v>
      </c>
      <c r="G1774" s="424" t="s">
        <v>19969</v>
      </c>
      <c r="H1774" s="440"/>
      <c r="I1774" s="424"/>
      <c r="J1774" s="424"/>
      <c r="K1774" s="424"/>
      <c r="L1774" s="431"/>
      <c r="M1774" s="424"/>
      <c r="N1774" s="440"/>
      <c r="O1774" s="440"/>
      <c r="P1774" s="440"/>
      <c r="Q1774" s="440"/>
      <c r="R1774" s="440"/>
    </row>
    <row r="1775" spans="1:18">
      <c r="A1775" s="422">
        <v>6243</v>
      </c>
      <c r="B1775" s="440"/>
      <c r="C1775" s="440"/>
      <c r="D1775" s="433" t="s">
        <v>1780</v>
      </c>
      <c r="E1775" s="424"/>
      <c r="F1775" s="424">
        <v>6243</v>
      </c>
      <c r="G1775" s="424" t="s">
        <v>19521</v>
      </c>
      <c r="H1775" s="440"/>
      <c r="I1775" s="424"/>
      <c r="J1775" s="424"/>
      <c r="K1775" s="424"/>
      <c r="L1775" s="431"/>
      <c r="M1775" s="424"/>
      <c r="N1775" s="440"/>
      <c r="O1775" s="440"/>
      <c r="P1775" s="440"/>
      <c r="Q1775" s="440"/>
      <c r="R1775" s="440"/>
    </row>
    <row r="1776" spans="1:18">
      <c r="A1776" s="422">
        <v>6244</v>
      </c>
      <c r="B1776" s="440"/>
      <c r="C1776" s="440"/>
      <c r="D1776" s="433" t="s">
        <v>1780</v>
      </c>
      <c r="E1776" s="424"/>
      <c r="F1776" s="424">
        <v>6244</v>
      </c>
      <c r="G1776" s="424" t="s">
        <v>19523</v>
      </c>
      <c r="H1776" s="440"/>
      <c r="I1776" s="424"/>
      <c r="J1776" s="424"/>
      <c r="K1776" s="424"/>
      <c r="L1776" s="431"/>
      <c r="M1776" s="424"/>
      <c r="N1776" s="440"/>
      <c r="O1776" s="440"/>
      <c r="P1776" s="440"/>
      <c r="Q1776" s="440"/>
      <c r="R1776" s="440"/>
    </row>
    <row r="1777" spans="1:18">
      <c r="A1777" s="422">
        <v>6245</v>
      </c>
      <c r="B1777" s="440"/>
      <c r="C1777" s="440"/>
      <c r="D1777" s="433" t="s">
        <v>1780</v>
      </c>
      <c r="E1777" s="424"/>
      <c r="F1777" s="424">
        <v>6245</v>
      </c>
      <c r="G1777" s="424" t="s">
        <v>19527</v>
      </c>
      <c r="H1777" s="440"/>
      <c r="I1777" s="424"/>
      <c r="J1777" s="424"/>
      <c r="K1777" s="424"/>
      <c r="L1777" s="431"/>
      <c r="M1777" s="424"/>
      <c r="N1777" s="440"/>
      <c r="O1777" s="440"/>
      <c r="P1777" s="440"/>
      <c r="Q1777" s="440"/>
      <c r="R1777" s="440"/>
    </row>
    <row r="1778" spans="1:18">
      <c r="A1778" s="422">
        <v>6246</v>
      </c>
      <c r="B1778" s="440"/>
      <c r="C1778" s="440"/>
      <c r="D1778" s="433" t="s">
        <v>1780</v>
      </c>
      <c r="E1778" s="424"/>
      <c r="F1778" s="424">
        <v>6246</v>
      </c>
      <c r="G1778" s="424" t="s">
        <v>19530</v>
      </c>
      <c r="H1778" s="440"/>
      <c r="I1778" s="424"/>
      <c r="J1778" s="424"/>
      <c r="K1778" s="424"/>
      <c r="L1778" s="431"/>
      <c r="M1778" s="424"/>
      <c r="N1778" s="440"/>
      <c r="O1778" s="440"/>
      <c r="P1778" s="440"/>
      <c r="Q1778" s="440"/>
      <c r="R1778" s="440"/>
    </row>
    <row r="1779" spans="1:18">
      <c r="A1779" s="422">
        <v>6247</v>
      </c>
      <c r="B1779" s="440"/>
      <c r="C1779" s="440"/>
      <c r="D1779" s="433" t="s">
        <v>1780</v>
      </c>
      <c r="E1779" s="424"/>
      <c r="F1779" s="424">
        <v>6247</v>
      </c>
      <c r="G1779" s="424" t="s">
        <v>19533</v>
      </c>
      <c r="H1779" s="440"/>
      <c r="I1779" s="424"/>
      <c r="J1779" s="424"/>
      <c r="K1779" s="424"/>
      <c r="L1779" s="431"/>
      <c r="M1779" s="424"/>
      <c r="N1779" s="440"/>
      <c r="O1779" s="440"/>
      <c r="P1779" s="440"/>
      <c r="Q1779" s="440"/>
      <c r="R1779" s="440"/>
    </row>
    <row r="1780" spans="1:18">
      <c r="A1780" s="422">
        <v>6017</v>
      </c>
      <c r="B1780" s="440"/>
      <c r="C1780" s="440"/>
      <c r="D1780" s="433" t="s">
        <v>13790</v>
      </c>
      <c r="E1780" s="424"/>
      <c r="F1780" s="424">
        <v>6017</v>
      </c>
      <c r="G1780" s="424" t="s">
        <v>19509</v>
      </c>
      <c r="H1780" s="440"/>
      <c r="I1780" s="424"/>
      <c r="J1780" s="424"/>
      <c r="K1780" s="424"/>
      <c r="L1780" s="431"/>
      <c r="M1780" s="424"/>
      <c r="N1780" s="440"/>
      <c r="O1780" s="440"/>
      <c r="P1780" s="440"/>
      <c r="Q1780" s="440"/>
      <c r="R1780" s="440"/>
    </row>
    <row r="1781" spans="1:18">
      <c r="A1781" s="422">
        <v>6019</v>
      </c>
      <c r="B1781" s="440"/>
      <c r="C1781" s="440"/>
      <c r="D1781" s="433" t="s">
        <v>13790</v>
      </c>
      <c r="E1781" s="424"/>
      <c r="F1781" s="424">
        <v>6019</v>
      </c>
      <c r="G1781" s="424" t="s">
        <v>19412</v>
      </c>
      <c r="H1781" s="440"/>
      <c r="I1781" s="424"/>
      <c r="J1781" s="424"/>
      <c r="K1781" s="424"/>
      <c r="L1781" s="431"/>
      <c r="M1781" s="424"/>
      <c r="N1781" s="440"/>
      <c r="O1781" s="440"/>
      <c r="P1781" s="440"/>
      <c r="Q1781" s="440"/>
      <c r="R1781" s="440"/>
    </row>
    <row r="1782" spans="1:18">
      <c r="A1782" s="422">
        <v>6020</v>
      </c>
      <c r="B1782" s="440"/>
      <c r="C1782" s="440"/>
      <c r="D1782" s="433" t="s">
        <v>13790</v>
      </c>
      <c r="E1782" s="424"/>
      <c r="F1782" s="424">
        <v>6020</v>
      </c>
      <c r="G1782" s="424" t="s">
        <v>19414</v>
      </c>
      <c r="H1782" s="440"/>
      <c r="I1782" s="424"/>
      <c r="J1782" s="424"/>
      <c r="K1782" s="424"/>
      <c r="L1782" s="431"/>
      <c r="M1782" s="424"/>
      <c r="N1782" s="440"/>
      <c r="O1782" s="440"/>
      <c r="P1782" s="440"/>
      <c r="Q1782" s="440"/>
      <c r="R1782" s="440"/>
    </row>
    <row r="1783" spans="1:18">
      <c r="A1783" s="422">
        <v>6021</v>
      </c>
      <c r="B1783" s="440"/>
      <c r="C1783" s="440"/>
      <c r="D1783" s="433" t="s">
        <v>13790</v>
      </c>
      <c r="E1783" s="424"/>
      <c r="F1783" s="424">
        <v>6021</v>
      </c>
      <c r="G1783" s="424" t="s">
        <v>19516</v>
      </c>
      <c r="H1783" s="440"/>
      <c r="I1783" s="424"/>
      <c r="J1783" s="424"/>
      <c r="K1783" s="424"/>
      <c r="L1783" s="431"/>
      <c r="M1783" s="424"/>
      <c r="N1783" s="440"/>
      <c r="O1783" s="440"/>
      <c r="P1783" s="440"/>
      <c r="Q1783" s="440"/>
      <c r="R1783" s="440"/>
    </row>
    <row r="1784" spans="1:18">
      <c r="A1784" s="422">
        <v>6022</v>
      </c>
      <c r="B1784" s="440"/>
      <c r="C1784" s="440"/>
      <c r="D1784" s="433" t="s">
        <v>13790</v>
      </c>
      <c r="E1784" s="424"/>
      <c r="F1784" s="424">
        <v>6022</v>
      </c>
      <c r="G1784" s="424" t="s">
        <v>19519</v>
      </c>
      <c r="H1784" s="440"/>
      <c r="I1784" s="424"/>
      <c r="J1784" s="424"/>
      <c r="K1784" s="424"/>
      <c r="L1784" s="431"/>
      <c r="M1784" s="424"/>
      <c r="N1784" s="440"/>
      <c r="O1784" s="440"/>
      <c r="P1784" s="440"/>
      <c r="Q1784" s="440"/>
      <c r="R1784" s="440"/>
    </row>
    <row r="1785" spans="1:18">
      <c r="A1785" s="422">
        <v>6015</v>
      </c>
      <c r="B1785" s="440"/>
      <c r="C1785" s="440"/>
      <c r="D1785" s="433" t="s">
        <v>8355</v>
      </c>
      <c r="E1785" s="424"/>
      <c r="F1785" s="424">
        <v>6015</v>
      </c>
      <c r="G1785" s="424" t="s">
        <v>19723</v>
      </c>
      <c r="H1785" s="440"/>
      <c r="I1785" s="424"/>
      <c r="J1785" s="424"/>
      <c r="K1785" s="424"/>
      <c r="L1785" s="431"/>
      <c r="M1785" s="424"/>
      <c r="N1785" s="440"/>
      <c r="O1785" s="440"/>
      <c r="P1785" s="440"/>
      <c r="Q1785" s="440"/>
      <c r="R1785" s="440"/>
    </row>
    <row r="1786" spans="1:18">
      <c r="A1786" s="422">
        <v>5992</v>
      </c>
      <c r="B1786" s="440"/>
      <c r="C1786" s="440"/>
      <c r="D1786" s="433" t="s">
        <v>1904</v>
      </c>
      <c r="E1786" s="424"/>
      <c r="F1786" s="424">
        <v>5992</v>
      </c>
      <c r="G1786" s="424" t="s">
        <v>19497</v>
      </c>
      <c r="H1786" s="440"/>
      <c r="I1786" s="424"/>
      <c r="J1786" s="424"/>
      <c r="K1786" s="424"/>
      <c r="L1786" s="431"/>
      <c r="M1786" s="424"/>
      <c r="N1786" s="440"/>
      <c r="O1786" s="440"/>
      <c r="P1786" s="440"/>
      <c r="Q1786" s="440"/>
      <c r="R1786" s="440"/>
    </row>
    <row r="1787" spans="1:18">
      <c r="A1787" s="422">
        <v>5993</v>
      </c>
      <c r="B1787" s="440"/>
      <c r="C1787" s="440"/>
      <c r="D1787" s="433" t="s">
        <v>1904</v>
      </c>
      <c r="E1787" s="424"/>
      <c r="F1787" s="424">
        <v>5993</v>
      </c>
      <c r="G1787" s="424" t="s">
        <v>19500</v>
      </c>
      <c r="H1787" s="440"/>
      <c r="I1787" s="424"/>
      <c r="J1787" s="424"/>
      <c r="K1787" s="424"/>
      <c r="L1787" s="431"/>
      <c r="M1787" s="424"/>
      <c r="N1787" s="440"/>
      <c r="O1787" s="440"/>
      <c r="P1787" s="440"/>
      <c r="Q1787" s="440"/>
      <c r="R1787" s="440"/>
    </row>
    <row r="1788" spans="1:18">
      <c r="A1788" s="422">
        <v>5991</v>
      </c>
      <c r="B1788" s="440"/>
      <c r="C1788" s="440"/>
      <c r="D1788" s="433" t="s">
        <v>212</v>
      </c>
      <c r="E1788" s="424"/>
      <c r="F1788" s="424">
        <v>5991</v>
      </c>
      <c r="G1788" s="424" t="s">
        <v>19494</v>
      </c>
      <c r="H1788" s="440"/>
      <c r="I1788" s="424"/>
      <c r="J1788" s="424"/>
      <c r="K1788" s="424"/>
      <c r="L1788" s="431"/>
      <c r="M1788" s="424"/>
      <c r="N1788" s="440"/>
      <c r="O1788" s="440"/>
      <c r="P1788" s="440"/>
      <c r="Q1788" s="440"/>
      <c r="R1788" s="440"/>
    </row>
    <row r="1789" spans="1:18">
      <c r="A1789" s="422">
        <v>6164</v>
      </c>
      <c r="B1789" s="440"/>
      <c r="C1789" s="440"/>
      <c r="D1789" s="433" t="s">
        <v>9050</v>
      </c>
      <c r="E1789" s="424"/>
      <c r="F1789" s="424">
        <v>6164</v>
      </c>
      <c r="G1789" s="424" t="s">
        <v>19726</v>
      </c>
      <c r="H1789" s="440"/>
      <c r="I1789" s="424"/>
      <c r="J1789" s="424"/>
      <c r="K1789" s="424"/>
      <c r="L1789" s="431"/>
      <c r="M1789" s="424"/>
      <c r="N1789" s="440"/>
      <c r="O1789" s="440"/>
      <c r="P1789" s="440"/>
      <c r="Q1789" s="440"/>
      <c r="R1789" s="440"/>
    </row>
    <row r="1790" spans="1:18">
      <c r="A1790" s="422">
        <v>5744</v>
      </c>
      <c r="B1790" s="440"/>
      <c r="C1790" s="440"/>
      <c r="D1790" s="433" t="s">
        <v>13796</v>
      </c>
      <c r="E1790" s="424"/>
      <c r="F1790" s="424">
        <v>5744</v>
      </c>
      <c r="G1790" s="424" t="s">
        <v>19834</v>
      </c>
      <c r="H1790" s="440"/>
      <c r="I1790" s="424"/>
      <c r="J1790" s="424"/>
      <c r="K1790" s="424"/>
      <c r="L1790" s="431"/>
      <c r="M1790" s="424"/>
      <c r="N1790" s="440"/>
      <c r="O1790" s="440"/>
      <c r="P1790" s="440"/>
      <c r="Q1790" s="440"/>
      <c r="R1790" s="440"/>
    </row>
    <row r="1791" spans="1:18">
      <c r="A1791" s="422">
        <v>5745</v>
      </c>
      <c r="B1791" s="440"/>
      <c r="C1791" s="440"/>
      <c r="D1791" s="433" t="s">
        <v>13796</v>
      </c>
      <c r="E1791" s="424"/>
      <c r="F1791" s="424">
        <v>5745</v>
      </c>
      <c r="G1791" s="424" t="s">
        <v>19837</v>
      </c>
      <c r="H1791" s="440"/>
      <c r="I1791" s="424"/>
      <c r="J1791" s="424"/>
      <c r="K1791" s="424"/>
      <c r="L1791" s="431"/>
      <c r="M1791" s="424"/>
      <c r="N1791" s="440"/>
      <c r="O1791" s="440"/>
      <c r="P1791" s="440"/>
      <c r="Q1791" s="440"/>
      <c r="R1791" s="440"/>
    </row>
    <row r="1792" spans="1:18">
      <c r="A1792" s="422">
        <v>6248</v>
      </c>
      <c r="B1792" s="440"/>
      <c r="C1792" s="440"/>
      <c r="D1792" s="433" t="s">
        <v>1666</v>
      </c>
      <c r="E1792" s="424"/>
      <c r="F1792" s="424">
        <v>6248</v>
      </c>
      <c r="G1792" s="424" t="s">
        <v>19754</v>
      </c>
      <c r="H1792" s="440"/>
      <c r="I1792" s="424"/>
      <c r="J1792" s="424"/>
      <c r="K1792" s="424"/>
      <c r="L1792" s="431"/>
      <c r="M1792" s="424"/>
      <c r="N1792" s="440"/>
      <c r="O1792" s="440"/>
      <c r="P1792" s="440"/>
      <c r="Q1792" s="440"/>
      <c r="R1792" s="440"/>
    </row>
    <row r="1793" spans="1:18">
      <c r="A1793" s="422">
        <v>6250</v>
      </c>
      <c r="B1793" s="440"/>
      <c r="C1793" s="440"/>
      <c r="D1793" s="433" t="s">
        <v>1666</v>
      </c>
      <c r="E1793" s="424"/>
      <c r="F1793" s="424">
        <v>6250</v>
      </c>
      <c r="G1793" s="424" t="s">
        <v>20125</v>
      </c>
      <c r="H1793" s="440"/>
      <c r="I1793" s="424"/>
      <c r="J1793" s="424"/>
      <c r="K1793" s="424"/>
      <c r="L1793" s="431"/>
      <c r="M1793" s="424"/>
      <c r="N1793" s="440"/>
      <c r="O1793" s="440"/>
      <c r="P1793" s="440"/>
      <c r="Q1793" s="440"/>
      <c r="R1793" s="440"/>
    </row>
    <row r="1794" spans="1:18">
      <c r="A1794" s="422">
        <v>6252</v>
      </c>
      <c r="B1794" s="440"/>
      <c r="C1794" s="440"/>
      <c r="D1794" s="433" t="s">
        <v>1666</v>
      </c>
      <c r="E1794" s="424"/>
      <c r="F1794" s="424">
        <v>6252</v>
      </c>
      <c r="G1794" s="424" t="s">
        <v>19690</v>
      </c>
      <c r="H1794" s="440"/>
      <c r="I1794" s="424"/>
      <c r="J1794" s="424"/>
      <c r="K1794" s="424"/>
      <c r="L1794" s="431"/>
      <c r="M1794" s="424"/>
      <c r="N1794" s="440"/>
      <c r="O1794" s="440"/>
      <c r="P1794" s="440"/>
      <c r="Q1794" s="440"/>
      <c r="R1794" s="440"/>
    </row>
    <row r="1795" spans="1:18">
      <c r="A1795" s="422">
        <v>6253</v>
      </c>
      <c r="B1795" s="440"/>
      <c r="C1795" s="440"/>
      <c r="D1795" s="433" t="s">
        <v>1666</v>
      </c>
      <c r="E1795" s="424"/>
      <c r="F1795" s="424">
        <v>6253</v>
      </c>
      <c r="G1795" s="424" t="s">
        <v>19646</v>
      </c>
      <c r="H1795" s="440"/>
      <c r="I1795" s="424"/>
      <c r="J1795" s="424"/>
      <c r="K1795" s="424"/>
      <c r="L1795" s="431"/>
      <c r="M1795" s="424"/>
      <c r="N1795" s="440"/>
      <c r="O1795" s="440"/>
      <c r="P1795" s="440"/>
      <c r="Q1795" s="440"/>
      <c r="R1795" s="440"/>
    </row>
    <row r="1796" spans="1:18">
      <c r="A1796" s="422">
        <v>6255</v>
      </c>
      <c r="B1796" s="440"/>
      <c r="C1796" s="440"/>
      <c r="D1796" s="433" t="s">
        <v>1666</v>
      </c>
      <c r="E1796" s="424"/>
      <c r="F1796" s="424">
        <v>6255</v>
      </c>
      <c r="G1796" s="424" t="s">
        <v>19648</v>
      </c>
      <c r="H1796" s="440"/>
      <c r="I1796" s="424"/>
      <c r="J1796" s="424"/>
      <c r="K1796" s="424"/>
      <c r="L1796" s="431"/>
      <c r="M1796" s="424"/>
      <c r="N1796" s="440"/>
      <c r="O1796" s="440"/>
      <c r="P1796" s="440"/>
      <c r="Q1796" s="440"/>
      <c r="R1796" s="440"/>
    </row>
    <row r="1797" spans="1:18">
      <c r="A1797" s="422">
        <v>6257</v>
      </c>
      <c r="B1797" s="440"/>
      <c r="C1797" s="440"/>
      <c r="D1797" s="433" t="s">
        <v>1666</v>
      </c>
      <c r="E1797" s="424"/>
      <c r="F1797" s="424">
        <v>6257</v>
      </c>
      <c r="G1797" s="424" t="s">
        <v>19570</v>
      </c>
      <c r="H1797" s="440"/>
      <c r="I1797" s="424"/>
      <c r="J1797" s="424"/>
      <c r="K1797" s="424"/>
      <c r="L1797" s="431"/>
      <c r="M1797" s="424"/>
      <c r="N1797" s="440"/>
      <c r="O1797" s="440"/>
      <c r="P1797" s="440"/>
      <c r="Q1797" s="440"/>
      <c r="R1797" s="440"/>
    </row>
    <row r="1798" spans="1:18">
      <c r="A1798" s="422">
        <v>6258</v>
      </c>
      <c r="B1798" s="440"/>
      <c r="C1798" s="440"/>
      <c r="D1798" s="433" t="s">
        <v>1666</v>
      </c>
      <c r="E1798" s="424"/>
      <c r="F1798" s="424">
        <v>6258</v>
      </c>
      <c r="G1798" s="424" t="s">
        <v>19812</v>
      </c>
      <c r="H1798" s="440"/>
      <c r="I1798" s="424"/>
      <c r="J1798" s="424"/>
      <c r="K1798" s="424"/>
      <c r="L1798" s="431"/>
      <c r="M1798" s="424"/>
      <c r="N1798" s="440"/>
      <c r="O1798" s="440"/>
      <c r="P1798" s="440"/>
      <c r="Q1798" s="440"/>
      <c r="R1798" s="440"/>
    </row>
    <row r="1799" spans="1:18">
      <c r="A1799" s="422">
        <v>6259</v>
      </c>
      <c r="B1799" s="440"/>
      <c r="C1799" s="440"/>
      <c r="D1799" s="433" t="s">
        <v>1666</v>
      </c>
      <c r="E1799" s="424"/>
      <c r="F1799" s="424">
        <v>6259</v>
      </c>
      <c r="G1799" s="424" t="s">
        <v>19815</v>
      </c>
      <c r="H1799" s="440"/>
      <c r="I1799" s="424"/>
      <c r="J1799" s="424"/>
      <c r="K1799" s="424"/>
      <c r="L1799" s="431"/>
      <c r="M1799" s="424"/>
      <c r="N1799" s="440"/>
      <c r="O1799" s="440"/>
      <c r="P1799" s="440"/>
      <c r="Q1799" s="440"/>
      <c r="R1799" s="440"/>
    </row>
    <row r="1800" spans="1:18">
      <c r="A1800" s="422">
        <v>6261</v>
      </c>
      <c r="B1800" s="440"/>
      <c r="C1800" s="440"/>
      <c r="D1800" s="433" t="s">
        <v>1666</v>
      </c>
      <c r="E1800" s="424"/>
      <c r="F1800" s="424">
        <v>6261</v>
      </c>
      <c r="G1800" s="424" t="s">
        <v>20128</v>
      </c>
      <c r="H1800" s="440"/>
      <c r="I1800" s="424"/>
      <c r="J1800" s="424"/>
      <c r="K1800" s="424"/>
      <c r="L1800" s="431"/>
      <c r="M1800" s="424"/>
      <c r="N1800" s="440"/>
      <c r="O1800" s="440"/>
      <c r="P1800" s="440"/>
      <c r="Q1800" s="440"/>
      <c r="R1800" s="440"/>
    </row>
    <row r="1801" spans="1:18">
      <c r="A1801" s="422">
        <v>6262</v>
      </c>
      <c r="B1801" s="440"/>
      <c r="C1801" s="440"/>
      <c r="D1801" s="433" t="s">
        <v>1666</v>
      </c>
      <c r="E1801" s="424"/>
      <c r="F1801" s="424">
        <v>6262</v>
      </c>
      <c r="G1801" s="424" t="s">
        <v>19818</v>
      </c>
      <c r="H1801" s="440"/>
      <c r="I1801" s="424"/>
      <c r="J1801" s="424"/>
      <c r="K1801" s="424"/>
      <c r="L1801" s="431"/>
      <c r="M1801" s="424"/>
      <c r="N1801" s="440"/>
      <c r="O1801" s="440"/>
      <c r="P1801" s="440"/>
      <c r="Q1801" s="440"/>
      <c r="R1801" s="440"/>
    </row>
    <row r="1802" spans="1:18">
      <c r="A1802" s="422">
        <v>6263</v>
      </c>
      <c r="B1802" s="440"/>
      <c r="C1802" s="440"/>
      <c r="D1802" s="433" t="s">
        <v>1666</v>
      </c>
      <c r="E1802" s="424"/>
      <c r="F1802" s="424">
        <v>6263</v>
      </c>
      <c r="G1802" s="424" t="s">
        <v>19693</v>
      </c>
      <c r="H1802" s="440"/>
      <c r="I1802" s="424"/>
      <c r="J1802" s="424"/>
      <c r="K1802" s="424"/>
      <c r="L1802" s="431"/>
      <c r="M1802" s="424"/>
      <c r="N1802" s="440"/>
      <c r="O1802" s="440"/>
      <c r="P1802" s="440"/>
      <c r="Q1802" s="440"/>
      <c r="R1802" s="440"/>
    </row>
    <row r="1803" spans="1:18">
      <c r="A1803" s="422">
        <v>5740</v>
      </c>
      <c r="B1803" s="440"/>
      <c r="C1803" s="440"/>
      <c r="D1803" s="433" t="s">
        <v>13797</v>
      </c>
      <c r="E1803" s="424"/>
      <c r="F1803" s="424">
        <v>5740</v>
      </c>
      <c r="G1803" s="424" t="s">
        <v>19574</v>
      </c>
      <c r="H1803" s="440"/>
      <c r="I1803" s="424"/>
      <c r="J1803" s="424"/>
      <c r="K1803" s="424"/>
      <c r="L1803" s="431"/>
      <c r="M1803" s="424"/>
      <c r="N1803" s="440"/>
      <c r="O1803" s="440"/>
      <c r="P1803" s="440"/>
      <c r="Q1803" s="440"/>
      <c r="R1803" s="440"/>
    </row>
    <row r="1804" spans="1:18">
      <c r="A1804" s="422">
        <v>5741</v>
      </c>
      <c r="B1804" s="440"/>
      <c r="C1804" s="440"/>
      <c r="D1804" s="433" t="s">
        <v>13797</v>
      </c>
      <c r="E1804" s="424"/>
      <c r="F1804" s="424">
        <v>5741</v>
      </c>
      <c r="G1804" s="424" t="s">
        <v>19576</v>
      </c>
      <c r="H1804" s="440"/>
      <c r="I1804" s="424"/>
      <c r="J1804" s="424"/>
      <c r="K1804" s="424"/>
      <c r="L1804" s="431"/>
      <c r="M1804" s="424"/>
      <c r="N1804" s="440"/>
      <c r="O1804" s="440"/>
      <c r="P1804" s="440"/>
      <c r="Q1804" s="440"/>
      <c r="R1804" s="440"/>
    </row>
    <row r="1805" spans="1:18">
      <c r="A1805" s="422">
        <v>5742</v>
      </c>
      <c r="B1805" s="440"/>
      <c r="C1805" s="440"/>
      <c r="D1805" s="433" t="s">
        <v>13797</v>
      </c>
      <c r="E1805" s="424"/>
      <c r="F1805" s="424">
        <v>5742</v>
      </c>
      <c r="G1805" s="424" t="s">
        <v>19578</v>
      </c>
      <c r="H1805" s="440"/>
      <c r="I1805" s="424"/>
      <c r="J1805" s="424"/>
      <c r="K1805" s="424"/>
      <c r="L1805" s="431"/>
      <c r="M1805" s="424"/>
      <c r="N1805" s="440"/>
      <c r="O1805" s="440"/>
      <c r="P1805" s="440"/>
      <c r="Q1805" s="440"/>
      <c r="R1805" s="440"/>
    </row>
    <row r="1806" spans="1:18">
      <c r="A1806" s="422">
        <v>5743</v>
      </c>
      <c r="B1806" s="440"/>
      <c r="C1806" s="440"/>
      <c r="D1806" s="433" t="s">
        <v>13797</v>
      </c>
      <c r="E1806" s="424"/>
      <c r="F1806" s="424">
        <v>5743</v>
      </c>
      <c r="G1806" s="424" t="s">
        <v>19581</v>
      </c>
      <c r="H1806" s="440"/>
      <c r="I1806" s="424"/>
      <c r="J1806" s="424"/>
      <c r="K1806" s="424"/>
      <c r="L1806" s="431"/>
      <c r="M1806" s="424"/>
      <c r="N1806" s="440"/>
      <c r="O1806" s="440"/>
      <c r="P1806" s="440"/>
      <c r="Q1806" s="440"/>
      <c r="R1806" s="440"/>
    </row>
    <row r="1807" spans="1:18">
      <c r="A1807" s="422">
        <v>6276</v>
      </c>
      <c r="B1807" s="440"/>
      <c r="C1807" s="440"/>
      <c r="D1807" s="433" t="s">
        <v>215</v>
      </c>
      <c r="E1807" s="424"/>
      <c r="F1807" s="424">
        <v>6276</v>
      </c>
      <c r="G1807" s="424" t="s">
        <v>19863</v>
      </c>
      <c r="H1807" s="440"/>
      <c r="I1807" s="424"/>
      <c r="J1807" s="424"/>
      <c r="K1807" s="424"/>
      <c r="L1807" s="431"/>
      <c r="M1807" s="424"/>
      <c r="N1807" s="440"/>
      <c r="O1807" s="440"/>
      <c r="P1807" s="440"/>
      <c r="Q1807" s="440"/>
      <c r="R1807" s="440"/>
    </row>
    <row r="1808" spans="1:18">
      <c r="A1808" s="422">
        <v>6283</v>
      </c>
      <c r="B1808" s="440"/>
      <c r="C1808" s="440"/>
      <c r="D1808" s="433" t="s">
        <v>215</v>
      </c>
      <c r="E1808" s="424"/>
      <c r="F1808" s="424">
        <v>6283</v>
      </c>
      <c r="G1808" s="424" t="s">
        <v>19866</v>
      </c>
      <c r="H1808" s="440"/>
      <c r="I1808" s="424"/>
      <c r="J1808" s="424"/>
      <c r="K1808" s="424"/>
      <c r="L1808" s="431"/>
      <c r="M1808" s="424"/>
      <c r="N1808" s="440"/>
      <c r="O1808" s="440"/>
      <c r="P1808" s="440"/>
      <c r="Q1808" s="440"/>
      <c r="R1808" s="440"/>
    </row>
    <row r="1809" spans="1:18">
      <c r="A1809" s="422">
        <v>6292</v>
      </c>
      <c r="B1809" s="440"/>
      <c r="C1809" s="440"/>
      <c r="D1809" s="433" t="s">
        <v>215</v>
      </c>
      <c r="E1809" s="424"/>
      <c r="F1809" s="424">
        <v>6292</v>
      </c>
      <c r="G1809" s="424" t="s">
        <v>19869</v>
      </c>
      <c r="H1809" s="440"/>
      <c r="I1809" s="424"/>
      <c r="J1809" s="424"/>
      <c r="K1809" s="424"/>
      <c r="L1809" s="431"/>
      <c r="M1809" s="424"/>
      <c r="N1809" s="440"/>
      <c r="O1809" s="440"/>
      <c r="P1809" s="440"/>
      <c r="Q1809" s="440"/>
      <c r="R1809" s="440"/>
    </row>
    <row r="1810" spans="1:18">
      <c r="A1810" s="422">
        <v>6165</v>
      </c>
      <c r="B1810" s="440"/>
      <c r="C1810" s="440"/>
      <c r="D1810" s="433" t="s">
        <v>13798</v>
      </c>
      <c r="E1810" s="424"/>
      <c r="F1810" s="424">
        <v>6165</v>
      </c>
      <c r="G1810" s="424" t="s">
        <v>20037</v>
      </c>
      <c r="H1810" s="440"/>
      <c r="I1810" s="424"/>
      <c r="J1810" s="424"/>
      <c r="K1810" s="424"/>
      <c r="L1810" s="431"/>
      <c r="M1810" s="424"/>
      <c r="N1810" s="440"/>
      <c r="O1810" s="440"/>
      <c r="P1810" s="440"/>
      <c r="Q1810" s="440"/>
      <c r="R1810" s="440"/>
    </row>
    <row r="1811" spans="1:18">
      <c r="A1811" s="422">
        <v>6071</v>
      </c>
      <c r="B1811" s="440"/>
      <c r="C1811" s="440"/>
      <c r="D1811" s="433" t="s">
        <v>9066</v>
      </c>
      <c r="E1811" s="424"/>
      <c r="F1811" s="424">
        <v>6071</v>
      </c>
      <c r="G1811" s="424" t="s">
        <v>19954</v>
      </c>
      <c r="H1811" s="440"/>
      <c r="I1811" s="424"/>
      <c r="J1811" s="424"/>
      <c r="K1811" s="424"/>
      <c r="L1811" s="431"/>
      <c r="M1811" s="424"/>
      <c r="N1811" s="440"/>
      <c r="O1811" s="440"/>
      <c r="P1811" s="440"/>
      <c r="Q1811" s="440"/>
      <c r="R1811" s="440"/>
    </row>
    <row r="1812" spans="1:18">
      <c r="A1812" s="422">
        <v>6072</v>
      </c>
      <c r="B1812" s="440"/>
      <c r="C1812" s="440"/>
      <c r="D1812" s="433" t="s">
        <v>9066</v>
      </c>
      <c r="E1812" s="424"/>
      <c r="F1812" s="424">
        <v>6072</v>
      </c>
      <c r="G1812" s="424" t="s">
        <v>20094</v>
      </c>
      <c r="H1812" s="440"/>
      <c r="I1812" s="424"/>
      <c r="J1812" s="424"/>
      <c r="K1812" s="424"/>
      <c r="L1812" s="431"/>
      <c r="M1812" s="424"/>
      <c r="N1812" s="440"/>
      <c r="O1812" s="440"/>
      <c r="P1812" s="440"/>
      <c r="Q1812" s="440"/>
      <c r="R1812" s="440"/>
    </row>
    <row r="1813" spans="1:18">
      <c r="A1813" s="422">
        <v>6073</v>
      </c>
      <c r="B1813" s="440"/>
      <c r="C1813" s="440"/>
      <c r="D1813" s="433" t="s">
        <v>9066</v>
      </c>
      <c r="E1813" s="424"/>
      <c r="F1813" s="424">
        <v>6073</v>
      </c>
      <c r="G1813" s="424" t="s">
        <v>20097</v>
      </c>
      <c r="H1813" s="440"/>
      <c r="I1813" s="424"/>
      <c r="J1813" s="424"/>
      <c r="K1813" s="424"/>
      <c r="L1813" s="431"/>
      <c r="M1813" s="424"/>
      <c r="N1813" s="440"/>
      <c r="O1813" s="440"/>
      <c r="P1813" s="440"/>
      <c r="Q1813" s="440"/>
      <c r="R1813" s="440"/>
    </row>
    <row r="1814" spans="1:18">
      <c r="A1814" s="422">
        <v>6091</v>
      </c>
      <c r="B1814" s="440"/>
      <c r="C1814" s="440"/>
      <c r="D1814" s="433" t="s">
        <v>1902</v>
      </c>
      <c r="E1814" s="424"/>
      <c r="F1814" s="424">
        <v>6091</v>
      </c>
      <c r="G1814" s="424" t="s">
        <v>20023</v>
      </c>
      <c r="H1814" s="440"/>
      <c r="I1814" s="424"/>
      <c r="J1814" s="424"/>
      <c r="K1814" s="424"/>
      <c r="L1814" s="431"/>
      <c r="M1814" s="424"/>
      <c r="N1814" s="440"/>
      <c r="O1814" s="440"/>
      <c r="P1814" s="440"/>
      <c r="Q1814" s="440"/>
      <c r="R1814" s="440"/>
    </row>
    <row r="1815" spans="1:18">
      <c r="A1815" s="422">
        <v>5782</v>
      </c>
      <c r="B1815" s="440"/>
      <c r="C1815" s="440"/>
      <c r="D1815" s="433" t="s">
        <v>920</v>
      </c>
      <c r="E1815" s="424"/>
      <c r="F1815" s="424">
        <v>5782</v>
      </c>
      <c r="G1815" s="424" t="s">
        <v>20010</v>
      </c>
      <c r="H1815" s="440"/>
      <c r="I1815" s="424"/>
      <c r="J1815" s="424"/>
      <c r="K1815" s="424"/>
      <c r="L1815" s="431"/>
      <c r="M1815" s="424"/>
      <c r="N1815" s="440"/>
      <c r="O1815" s="440"/>
      <c r="P1815" s="440"/>
      <c r="Q1815" s="440"/>
      <c r="R1815" s="440"/>
    </row>
    <row r="1816" spans="1:18">
      <c r="A1816" s="422">
        <v>5783</v>
      </c>
      <c r="B1816" s="440"/>
      <c r="C1816" s="440"/>
      <c r="D1816" s="433" t="s">
        <v>920</v>
      </c>
      <c r="E1816" s="424"/>
      <c r="F1816" s="424">
        <v>5783</v>
      </c>
      <c r="G1816" s="424" t="s">
        <v>20013</v>
      </c>
      <c r="H1816" s="440"/>
      <c r="I1816" s="424"/>
      <c r="J1816" s="424"/>
      <c r="K1816" s="424"/>
      <c r="L1816" s="431"/>
      <c r="M1816" s="424"/>
      <c r="N1816" s="440"/>
      <c r="O1816" s="440"/>
      <c r="P1816" s="440"/>
      <c r="Q1816" s="440"/>
      <c r="R1816" s="440"/>
    </row>
    <row r="1817" spans="1:18">
      <c r="A1817" s="422">
        <v>5131</v>
      </c>
      <c r="B1817" s="440"/>
      <c r="C1817" s="440"/>
      <c r="D1817" s="433" t="s">
        <v>2699</v>
      </c>
      <c r="E1817" s="424"/>
      <c r="F1817" s="424">
        <v>5131</v>
      </c>
      <c r="G1817" s="424" t="s">
        <v>19741</v>
      </c>
      <c r="H1817" s="440"/>
      <c r="I1817" s="424"/>
      <c r="J1817" s="424"/>
      <c r="K1817" s="424"/>
      <c r="L1817" s="431"/>
      <c r="M1817" s="424"/>
      <c r="N1817" s="440"/>
      <c r="O1817" s="440"/>
      <c r="P1817" s="440"/>
      <c r="Q1817" s="440"/>
      <c r="R1817" s="440"/>
    </row>
    <row r="1818" spans="1:18">
      <c r="A1818" s="422">
        <v>6052</v>
      </c>
      <c r="B1818" s="440"/>
      <c r="C1818" s="440"/>
      <c r="D1818" s="433" t="s">
        <v>170</v>
      </c>
      <c r="E1818" s="424"/>
      <c r="F1818" s="424">
        <v>6052</v>
      </c>
      <c r="G1818" s="424" t="s">
        <v>18617</v>
      </c>
      <c r="H1818" s="440"/>
      <c r="I1818" s="424"/>
      <c r="J1818" s="424"/>
      <c r="K1818" s="424"/>
      <c r="L1818" s="431"/>
      <c r="M1818" s="424"/>
      <c r="N1818" s="440"/>
      <c r="O1818" s="440"/>
      <c r="P1818" s="440"/>
      <c r="Q1818" s="440"/>
      <c r="R1818" s="440"/>
    </row>
    <row r="1819" spans="1:18">
      <c r="A1819" s="422">
        <v>6055</v>
      </c>
      <c r="B1819" s="440"/>
      <c r="C1819" s="440"/>
      <c r="D1819" s="433" t="s">
        <v>170</v>
      </c>
      <c r="E1819" s="424"/>
      <c r="F1819" s="424">
        <v>6055</v>
      </c>
      <c r="G1819" s="424" t="s">
        <v>19314</v>
      </c>
      <c r="H1819" s="440"/>
      <c r="I1819" s="424"/>
      <c r="J1819" s="424"/>
      <c r="K1819" s="424"/>
      <c r="L1819" s="431"/>
      <c r="M1819" s="424"/>
      <c r="N1819" s="440"/>
      <c r="O1819" s="440"/>
      <c r="P1819" s="440"/>
      <c r="Q1819" s="440"/>
      <c r="R1819" s="440"/>
    </row>
    <row r="1820" spans="1:18">
      <c r="A1820" s="422">
        <v>6097</v>
      </c>
      <c r="B1820" s="440"/>
      <c r="C1820" s="440"/>
      <c r="D1820" s="433" t="s">
        <v>13811</v>
      </c>
      <c r="E1820" s="424"/>
      <c r="F1820" s="424">
        <v>6097</v>
      </c>
      <c r="G1820" s="424" t="s">
        <v>19769</v>
      </c>
      <c r="H1820" s="440"/>
      <c r="I1820" s="424"/>
      <c r="J1820" s="424"/>
      <c r="K1820" s="424"/>
      <c r="L1820" s="431"/>
      <c r="M1820" s="424"/>
      <c r="N1820" s="440"/>
      <c r="O1820" s="440"/>
      <c r="P1820" s="440"/>
      <c r="Q1820" s="440"/>
      <c r="R1820" s="440"/>
    </row>
    <row r="1821" spans="1:18">
      <c r="A1821" s="422">
        <v>6098</v>
      </c>
      <c r="B1821" s="440"/>
      <c r="C1821" s="440"/>
      <c r="D1821" s="433" t="s">
        <v>13811</v>
      </c>
      <c r="E1821" s="424"/>
      <c r="F1821" s="424">
        <v>6098</v>
      </c>
      <c r="G1821" s="424" t="s">
        <v>20045</v>
      </c>
      <c r="H1821" s="440"/>
      <c r="I1821" s="424"/>
      <c r="J1821" s="424"/>
      <c r="K1821" s="424"/>
      <c r="L1821" s="431"/>
      <c r="M1821" s="424"/>
      <c r="N1821" s="440"/>
      <c r="O1821" s="440"/>
      <c r="P1821" s="440"/>
      <c r="Q1821" s="440"/>
      <c r="R1821" s="440"/>
    </row>
    <row r="1822" spans="1:18">
      <c r="A1822" s="422">
        <v>6099</v>
      </c>
      <c r="B1822" s="440"/>
      <c r="C1822" s="440"/>
      <c r="D1822" s="433" t="s">
        <v>13811</v>
      </c>
      <c r="E1822" s="424"/>
      <c r="F1822" s="424">
        <v>6099</v>
      </c>
      <c r="G1822" s="424" t="s">
        <v>19850</v>
      </c>
      <c r="H1822" s="440"/>
      <c r="I1822" s="424"/>
      <c r="J1822" s="424"/>
      <c r="K1822" s="424"/>
      <c r="L1822" s="431"/>
      <c r="M1822" s="424"/>
      <c r="N1822" s="440"/>
      <c r="O1822" s="440"/>
      <c r="P1822" s="440"/>
      <c r="Q1822" s="440"/>
      <c r="R1822" s="440"/>
    </row>
    <row r="1823" spans="1:18">
      <c r="A1823" s="422">
        <v>4598</v>
      </c>
      <c r="B1823" s="440"/>
      <c r="C1823" s="440"/>
      <c r="D1823" s="433" t="s">
        <v>8329</v>
      </c>
      <c r="E1823" s="424"/>
      <c r="F1823" s="424">
        <v>4598</v>
      </c>
      <c r="G1823" s="424" t="s">
        <v>20072</v>
      </c>
      <c r="H1823" s="440"/>
      <c r="I1823" s="424"/>
      <c r="J1823" s="424"/>
      <c r="K1823" s="424"/>
      <c r="L1823" s="431"/>
      <c r="M1823" s="424"/>
      <c r="N1823" s="440"/>
      <c r="O1823" s="440"/>
      <c r="P1823" s="440"/>
      <c r="Q1823" s="440"/>
      <c r="R1823" s="440"/>
    </row>
    <row r="1824" spans="1:18">
      <c r="A1824" s="422">
        <v>5208</v>
      </c>
      <c r="B1824" s="440"/>
      <c r="C1824" s="440"/>
      <c r="D1824" s="433" t="s">
        <v>8318</v>
      </c>
      <c r="E1824" s="424"/>
      <c r="F1824" s="424">
        <v>5208</v>
      </c>
      <c r="G1824" s="424" t="s">
        <v>19919</v>
      </c>
      <c r="H1824" s="440"/>
      <c r="I1824" s="424"/>
      <c r="J1824" s="424"/>
      <c r="K1824" s="424"/>
      <c r="L1824" s="431"/>
      <c r="M1824" s="424"/>
      <c r="N1824" s="440"/>
      <c r="O1824" s="440"/>
      <c r="P1824" s="440"/>
      <c r="Q1824" s="440"/>
      <c r="R1824" s="440"/>
    </row>
    <row r="1825" spans="1:18">
      <c r="A1825" s="422">
        <v>6138</v>
      </c>
      <c r="B1825" s="440"/>
      <c r="C1825" s="440"/>
      <c r="D1825" s="433" t="s">
        <v>13816</v>
      </c>
      <c r="E1825" s="424"/>
      <c r="F1825" s="424">
        <v>6138</v>
      </c>
      <c r="G1825" s="424" t="s">
        <v>18639</v>
      </c>
      <c r="H1825" s="440"/>
      <c r="I1825" s="424"/>
      <c r="J1825" s="424"/>
      <c r="K1825" s="424"/>
      <c r="L1825" s="431"/>
      <c r="M1825" s="424"/>
      <c r="N1825" s="440"/>
      <c r="O1825" s="440"/>
      <c r="P1825" s="440"/>
      <c r="Q1825" s="440"/>
      <c r="R1825" s="440"/>
    </row>
    <row r="1826" spans="1:18">
      <c r="A1826" s="422">
        <v>6132</v>
      </c>
      <c r="B1826" s="440"/>
      <c r="C1826" s="440"/>
      <c r="D1826" s="433" t="s">
        <v>13819</v>
      </c>
      <c r="E1826" s="424"/>
      <c r="F1826" s="424">
        <v>6132</v>
      </c>
      <c r="G1826" s="424" t="s">
        <v>20031</v>
      </c>
      <c r="H1826" s="440"/>
      <c r="I1826" s="424"/>
      <c r="J1826" s="424"/>
      <c r="K1826" s="424"/>
      <c r="L1826" s="431"/>
      <c r="M1826" s="424"/>
      <c r="N1826" s="440"/>
      <c r="O1826" s="440"/>
      <c r="P1826" s="440"/>
      <c r="Q1826" s="440"/>
      <c r="R1826" s="440"/>
    </row>
    <row r="1827" spans="1:18">
      <c r="A1827" s="422">
        <v>5785</v>
      </c>
      <c r="B1827" s="440"/>
      <c r="C1827" s="440"/>
      <c r="D1827" s="433" t="s">
        <v>125</v>
      </c>
      <c r="E1827" s="424"/>
      <c r="F1827" s="424">
        <v>5785</v>
      </c>
      <c r="G1827" s="424" t="s">
        <v>19700</v>
      </c>
      <c r="H1827" s="440"/>
      <c r="I1827" s="424"/>
      <c r="J1827" s="424"/>
      <c r="K1827" s="424"/>
      <c r="L1827" s="431"/>
      <c r="M1827" s="424"/>
      <c r="N1827" s="440"/>
      <c r="O1827" s="440"/>
      <c r="P1827" s="440"/>
      <c r="Q1827" s="440"/>
      <c r="R1827" s="440"/>
    </row>
    <row r="1828" spans="1:18">
      <c r="A1828" s="422">
        <v>5787</v>
      </c>
      <c r="B1828" s="440"/>
      <c r="C1828" s="440"/>
      <c r="D1828" s="433" t="s">
        <v>125</v>
      </c>
      <c r="E1828" s="424"/>
      <c r="F1828" s="424">
        <v>5787</v>
      </c>
      <c r="G1828" s="424" t="s">
        <v>19703</v>
      </c>
      <c r="H1828" s="440"/>
      <c r="I1828" s="424"/>
      <c r="J1828" s="424"/>
      <c r="K1828" s="424"/>
      <c r="L1828" s="431"/>
      <c r="M1828" s="424"/>
      <c r="N1828" s="440"/>
      <c r="O1828" s="440"/>
      <c r="P1828" s="440"/>
      <c r="Q1828" s="440"/>
      <c r="R1828" s="440"/>
    </row>
    <row r="1829" spans="1:18">
      <c r="A1829" s="422">
        <v>5788</v>
      </c>
      <c r="B1829" s="440"/>
      <c r="C1829" s="440"/>
      <c r="D1829" s="433" t="s">
        <v>125</v>
      </c>
      <c r="E1829" s="424"/>
      <c r="F1829" s="424">
        <v>5788</v>
      </c>
      <c r="G1829" s="424" t="s">
        <v>19706</v>
      </c>
      <c r="H1829" s="440"/>
      <c r="I1829" s="424"/>
      <c r="J1829" s="424"/>
      <c r="K1829" s="424"/>
      <c r="L1829" s="431"/>
      <c r="M1829" s="424"/>
      <c r="N1829" s="440"/>
      <c r="O1829" s="440"/>
      <c r="P1829" s="440"/>
      <c r="Q1829" s="440"/>
      <c r="R1829" s="440"/>
    </row>
    <row r="1830" spans="1:18">
      <c r="A1830" s="422">
        <v>5603</v>
      </c>
      <c r="B1830" s="440"/>
      <c r="C1830" s="440"/>
      <c r="D1830" s="433" t="s">
        <v>13822</v>
      </c>
      <c r="E1830" s="424"/>
      <c r="F1830" s="424">
        <v>5603</v>
      </c>
      <c r="G1830" s="424" t="s">
        <v>19409</v>
      </c>
      <c r="H1830" s="440"/>
      <c r="I1830" s="424"/>
      <c r="J1830" s="424"/>
      <c r="K1830" s="424"/>
      <c r="L1830" s="431"/>
      <c r="M1830" s="424"/>
      <c r="N1830" s="440"/>
      <c r="O1830" s="440"/>
      <c r="P1830" s="440"/>
      <c r="Q1830" s="440"/>
      <c r="R1830" s="440"/>
    </row>
    <row r="1831" spans="1:18">
      <c r="A1831" s="422">
        <v>3783</v>
      </c>
      <c r="B1831" s="440"/>
      <c r="C1831" s="440"/>
      <c r="D1831" s="433" t="s">
        <v>3755</v>
      </c>
      <c r="E1831" s="424"/>
      <c r="F1831" s="424">
        <v>3783</v>
      </c>
      <c r="G1831" s="424" t="s">
        <v>19886</v>
      </c>
      <c r="H1831" s="440"/>
      <c r="I1831" s="424"/>
      <c r="J1831" s="424"/>
      <c r="K1831" s="424"/>
      <c r="L1831" s="431"/>
      <c r="M1831" s="424"/>
      <c r="N1831" s="440"/>
      <c r="O1831" s="440"/>
      <c r="P1831" s="440"/>
      <c r="Q1831" s="440"/>
      <c r="R1831" s="440"/>
    </row>
    <row r="1832" spans="1:18">
      <c r="A1832" s="422">
        <v>4605</v>
      </c>
      <c r="B1832" s="440"/>
      <c r="C1832" s="440"/>
      <c r="D1832" s="433" t="s">
        <v>7446</v>
      </c>
      <c r="E1832" s="424"/>
      <c r="F1832" s="424">
        <v>4605</v>
      </c>
      <c r="G1832" s="424" t="s">
        <v>19901</v>
      </c>
      <c r="H1832" s="440"/>
      <c r="I1832" s="424"/>
      <c r="J1832" s="424"/>
      <c r="K1832" s="424"/>
      <c r="L1832" s="431"/>
      <c r="M1832" s="424"/>
      <c r="N1832" s="440"/>
      <c r="O1832" s="440"/>
      <c r="P1832" s="440"/>
      <c r="Q1832" s="440"/>
      <c r="R1832" s="440"/>
    </row>
    <row r="1833" spans="1:18">
      <c r="A1833" s="422">
        <v>6115</v>
      </c>
      <c r="B1833" s="440"/>
      <c r="C1833" s="440"/>
      <c r="D1833" s="433" t="s">
        <v>13826</v>
      </c>
      <c r="E1833" s="424"/>
      <c r="F1833" s="424">
        <v>6115</v>
      </c>
      <c r="G1833" s="424" t="s">
        <v>19789</v>
      </c>
      <c r="H1833" s="440"/>
      <c r="I1833" s="424"/>
      <c r="J1833" s="424"/>
      <c r="K1833" s="424"/>
      <c r="L1833" s="431"/>
      <c r="M1833" s="424"/>
      <c r="N1833" s="440"/>
      <c r="O1833" s="440"/>
      <c r="P1833" s="440"/>
      <c r="Q1833" s="440"/>
      <c r="R1833" s="440"/>
    </row>
    <row r="1834" spans="1:18">
      <c r="A1834" s="422">
        <v>6117</v>
      </c>
      <c r="B1834" s="440"/>
      <c r="C1834" s="440"/>
      <c r="D1834" s="433" t="s">
        <v>13826</v>
      </c>
      <c r="E1834" s="424"/>
      <c r="F1834" s="424">
        <v>6117</v>
      </c>
      <c r="G1834" s="424" t="s">
        <v>19792</v>
      </c>
      <c r="H1834" s="440"/>
      <c r="I1834" s="424"/>
      <c r="J1834" s="424"/>
      <c r="K1834" s="424"/>
      <c r="L1834" s="431"/>
      <c r="M1834" s="424"/>
      <c r="N1834" s="440"/>
      <c r="O1834" s="440"/>
      <c r="P1834" s="440"/>
      <c r="Q1834" s="440"/>
      <c r="R1834" s="440"/>
    </row>
    <row r="1835" spans="1:18">
      <c r="A1835" s="422">
        <v>6119</v>
      </c>
      <c r="B1835" s="440"/>
      <c r="C1835" s="440"/>
      <c r="D1835" s="433" t="s">
        <v>13826</v>
      </c>
      <c r="E1835" s="424"/>
      <c r="F1835" s="424">
        <v>6119</v>
      </c>
      <c r="G1835" s="424" t="s">
        <v>19681</v>
      </c>
      <c r="H1835" s="440"/>
      <c r="I1835" s="424"/>
      <c r="J1835" s="424"/>
      <c r="K1835" s="424"/>
      <c r="L1835" s="431"/>
      <c r="M1835" s="424"/>
      <c r="N1835" s="440"/>
      <c r="O1835" s="440"/>
      <c r="P1835" s="440"/>
      <c r="Q1835" s="440"/>
      <c r="R1835" s="440"/>
    </row>
    <row r="1836" spans="1:18">
      <c r="A1836" s="422">
        <v>6120</v>
      </c>
      <c r="B1836" s="440"/>
      <c r="C1836" s="440"/>
      <c r="D1836" s="433" t="s">
        <v>13826</v>
      </c>
      <c r="E1836" s="424"/>
      <c r="F1836" s="424">
        <v>6120</v>
      </c>
      <c r="G1836" s="424" t="s">
        <v>19795</v>
      </c>
      <c r="H1836" s="440"/>
      <c r="I1836" s="424"/>
      <c r="J1836" s="424"/>
      <c r="K1836" s="424"/>
      <c r="L1836" s="431"/>
      <c r="M1836" s="424"/>
      <c r="N1836" s="440"/>
      <c r="O1836" s="440"/>
      <c r="P1836" s="440"/>
      <c r="Q1836" s="440"/>
      <c r="R1836" s="440"/>
    </row>
    <row r="1837" spans="1:18">
      <c r="A1837" s="422">
        <v>6121</v>
      </c>
      <c r="B1837" s="440"/>
      <c r="C1837" s="440"/>
      <c r="D1837" s="433" t="s">
        <v>13826</v>
      </c>
      <c r="E1837" s="424"/>
      <c r="F1837" s="424">
        <v>6121</v>
      </c>
      <c r="G1837" s="424" t="s">
        <v>19683</v>
      </c>
      <c r="H1837" s="440"/>
      <c r="I1837" s="424"/>
      <c r="J1837" s="424"/>
      <c r="K1837" s="424"/>
      <c r="L1837" s="431"/>
      <c r="M1837" s="424"/>
      <c r="N1837" s="440"/>
      <c r="O1837" s="440"/>
      <c r="P1837" s="440"/>
      <c r="Q1837" s="440"/>
      <c r="R1837" s="440"/>
    </row>
    <row r="1838" spans="1:18">
      <c r="A1838" s="422">
        <v>6122</v>
      </c>
      <c r="B1838" s="440"/>
      <c r="C1838" s="440"/>
      <c r="D1838" s="433" t="s">
        <v>13826</v>
      </c>
      <c r="E1838" s="424"/>
      <c r="F1838" s="424">
        <v>6122</v>
      </c>
      <c r="G1838" s="424" t="s">
        <v>19746</v>
      </c>
      <c r="H1838" s="440"/>
      <c r="I1838" s="424"/>
      <c r="J1838" s="424"/>
      <c r="K1838" s="424"/>
      <c r="L1838" s="431"/>
      <c r="M1838" s="424"/>
      <c r="N1838" s="440"/>
      <c r="O1838" s="440"/>
      <c r="P1838" s="440"/>
      <c r="Q1838" s="440"/>
      <c r="R1838" s="440"/>
    </row>
    <row r="1839" spans="1:18">
      <c r="A1839" s="422">
        <v>7155</v>
      </c>
      <c r="B1839" s="440"/>
      <c r="C1839" s="440"/>
      <c r="D1839" s="433" t="s">
        <v>2044</v>
      </c>
      <c r="E1839" s="424"/>
      <c r="F1839" s="424">
        <v>7155</v>
      </c>
      <c r="G1839" s="424" t="s">
        <v>20040</v>
      </c>
      <c r="H1839" s="440"/>
      <c r="I1839" s="424"/>
      <c r="J1839" s="424"/>
      <c r="K1839" s="424"/>
      <c r="L1839" s="431"/>
      <c r="M1839" s="424"/>
      <c r="N1839" s="440"/>
      <c r="O1839" s="440"/>
      <c r="P1839" s="440"/>
      <c r="Q1839" s="440"/>
      <c r="R1839" s="440"/>
    </row>
    <row r="1840" spans="1:18">
      <c r="A1840" s="422">
        <v>3724</v>
      </c>
      <c r="B1840" s="440"/>
      <c r="C1840" s="440"/>
      <c r="D1840" s="433" t="s">
        <v>3549</v>
      </c>
      <c r="E1840" s="424"/>
      <c r="F1840" s="424">
        <v>3724</v>
      </c>
      <c r="G1840" s="424" t="s">
        <v>19611</v>
      </c>
      <c r="H1840" s="440"/>
      <c r="I1840" s="424"/>
      <c r="J1840" s="424"/>
      <c r="K1840" s="424"/>
      <c r="L1840" s="431"/>
      <c r="M1840" s="424"/>
      <c r="N1840" s="440"/>
      <c r="O1840" s="440"/>
      <c r="P1840" s="440"/>
      <c r="Q1840" s="440"/>
      <c r="R1840" s="440"/>
    </row>
    <row r="1841" spans="1:18">
      <c r="A1841" s="422">
        <v>3725</v>
      </c>
      <c r="B1841" s="440"/>
      <c r="C1841" s="440"/>
      <c r="D1841" s="433" t="s">
        <v>3549</v>
      </c>
      <c r="E1841" s="424"/>
      <c r="F1841" s="424">
        <v>3725</v>
      </c>
      <c r="G1841" s="424" t="s">
        <v>19608</v>
      </c>
      <c r="H1841" s="440"/>
      <c r="I1841" s="424"/>
      <c r="J1841" s="424"/>
      <c r="K1841" s="424"/>
      <c r="L1841" s="431"/>
      <c r="M1841" s="424"/>
      <c r="N1841" s="440"/>
      <c r="O1841" s="440"/>
      <c r="P1841" s="440"/>
      <c r="Q1841" s="440"/>
      <c r="R1841" s="440"/>
    </row>
    <row r="1842" spans="1:18">
      <c r="A1842" s="422">
        <v>3731</v>
      </c>
      <c r="B1842" s="440"/>
      <c r="C1842" s="440"/>
      <c r="D1842" s="433" t="s">
        <v>3549</v>
      </c>
      <c r="E1842" s="424"/>
      <c r="F1842" s="424">
        <v>3731</v>
      </c>
      <c r="G1842" s="424" t="s">
        <v>20059</v>
      </c>
      <c r="H1842" s="440"/>
      <c r="I1842" s="424"/>
      <c r="J1842" s="424"/>
      <c r="K1842" s="424"/>
      <c r="L1842" s="431"/>
      <c r="M1842" s="424"/>
      <c r="N1842" s="440"/>
      <c r="O1842" s="440"/>
      <c r="P1842" s="440"/>
      <c r="Q1842" s="440"/>
      <c r="R1842" s="440"/>
    </row>
    <row r="1843" spans="1:18">
      <c r="A1843" s="422">
        <v>6108</v>
      </c>
      <c r="B1843" s="440"/>
      <c r="C1843" s="440"/>
      <c r="D1843" s="433" t="s">
        <v>8295</v>
      </c>
      <c r="E1843" s="424"/>
      <c r="F1843" s="424">
        <v>6108</v>
      </c>
      <c r="G1843" s="424" t="s">
        <v>20028</v>
      </c>
      <c r="H1843" s="440"/>
      <c r="I1843" s="424"/>
      <c r="J1843" s="424"/>
      <c r="K1843" s="424"/>
      <c r="L1843" s="431"/>
      <c r="M1843" s="424"/>
      <c r="N1843" s="440"/>
      <c r="O1843" s="440"/>
      <c r="P1843" s="440"/>
      <c r="Q1843" s="440"/>
      <c r="R1843" s="440"/>
    </row>
    <row r="1844" spans="1:18">
      <c r="A1844" s="422">
        <v>6112</v>
      </c>
      <c r="B1844" s="440"/>
      <c r="C1844" s="440"/>
      <c r="D1844" s="433" t="s">
        <v>8295</v>
      </c>
      <c r="E1844" s="424"/>
      <c r="F1844" s="424">
        <v>6112</v>
      </c>
      <c r="G1844" s="424" t="s">
        <v>20155</v>
      </c>
      <c r="H1844" s="440"/>
      <c r="I1844" s="424"/>
      <c r="J1844" s="424"/>
      <c r="K1844" s="424"/>
      <c r="L1844" s="431"/>
      <c r="M1844" s="424"/>
      <c r="N1844" s="440"/>
      <c r="O1844" s="440"/>
      <c r="P1844" s="440"/>
      <c r="Q1844" s="440"/>
      <c r="R1844" s="440"/>
    </row>
    <row r="1845" spans="1:18">
      <c r="A1845" s="422">
        <v>4610</v>
      </c>
      <c r="B1845" s="440"/>
      <c r="C1845" s="440"/>
      <c r="D1845" s="433" t="s">
        <v>8733</v>
      </c>
      <c r="E1845" s="424"/>
      <c r="F1845" s="424">
        <v>4610</v>
      </c>
      <c r="G1845" s="424" t="s">
        <v>19912</v>
      </c>
      <c r="H1845" s="440"/>
      <c r="I1845" s="424"/>
      <c r="J1845" s="424"/>
      <c r="K1845" s="424"/>
      <c r="L1845" s="431"/>
      <c r="M1845" s="424"/>
      <c r="N1845" s="440"/>
      <c r="O1845" s="440"/>
      <c r="P1845" s="440"/>
      <c r="Q1845" s="440"/>
      <c r="R1845" s="440"/>
    </row>
    <row r="1846" spans="1:18">
      <c r="A1846" s="422">
        <v>6364</v>
      </c>
      <c r="B1846" s="440"/>
      <c r="C1846" s="440"/>
      <c r="D1846" s="433" t="s">
        <v>13837</v>
      </c>
      <c r="E1846" s="424"/>
      <c r="F1846" s="424">
        <v>6364</v>
      </c>
      <c r="G1846" s="424" t="s">
        <v>19759</v>
      </c>
      <c r="H1846" s="440"/>
      <c r="I1846" s="424"/>
      <c r="J1846" s="424"/>
      <c r="K1846" s="424"/>
      <c r="L1846" s="431"/>
      <c r="M1846" s="424"/>
      <c r="N1846" s="440"/>
      <c r="O1846" s="440"/>
      <c r="P1846" s="440"/>
      <c r="Q1846" s="440"/>
      <c r="R1846" s="440"/>
    </row>
    <row r="1847" spans="1:18">
      <c r="A1847" s="422">
        <v>6365</v>
      </c>
      <c r="B1847" s="440"/>
      <c r="C1847" s="440"/>
      <c r="D1847" s="433" t="s">
        <v>13837</v>
      </c>
      <c r="E1847" s="424"/>
      <c r="F1847" s="424">
        <v>6365</v>
      </c>
      <c r="G1847" s="424" t="s">
        <v>19695</v>
      </c>
      <c r="H1847" s="440"/>
      <c r="I1847" s="424"/>
      <c r="J1847" s="424"/>
      <c r="K1847" s="424"/>
      <c r="L1847" s="431"/>
      <c r="M1847" s="424"/>
      <c r="N1847" s="440"/>
      <c r="O1847" s="440"/>
      <c r="P1847" s="440"/>
      <c r="Q1847" s="440"/>
      <c r="R1847" s="440"/>
    </row>
    <row r="1848" spans="1:18">
      <c r="A1848" s="422">
        <v>6366</v>
      </c>
      <c r="B1848" s="440"/>
      <c r="C1848" s="440"/>
      <c r="D1848" s="433" t="s">
        <v>13837</v>
      </c>
      <c r="E1848" s="424"/>
      <c r="F1848" s="424">
        <v>6366</v>
      </c>
      <c r="G1848" s="424" t="s">
        <v>19980</v>
      </c>
      <c r="H1848" s="440"/>
      <c r="I1848" s="424"/>
      <c r="J1848" s="424"/>
      <c r="K1848" s="424"/>
      <c r="L1848" s="431"/>
      <c r="M1848" s="424"/>
      <c r="N1848" s="440"/>
      <c r="O1848" s="440"/>
      <c r="P1848" s="440"/>
      <c r="Q1848" s="440"/>
      <c r="R1848" s="440"/>
    </row>
    <row r="1849" spans="1:18">
      <c r="A1849" s="422">
        <v>6367</v>
      </c>
      <c r="B1849" s="440"/>
      <c r="C1849" s="440"/>
      <c r="D1849" s="433" t="s">
        <v>13837</v>
      </c>
      <c r="E1849" s="424"/>
      <c r="F1849" s="424">
        <v>6367</v>
      </c>
      <c r="G1849" s="424" t="s">
        <v>19821</v>
      </c>
      <c r="H1849" s="440"/>
      <c r="I1849" s="424"/>
      <c r="J1849" s="424"/>
      <c r="K1849" s="424"/>
      <c r="L1849" s="431"/>
      <c r="M1849" s="424"/>
      <c r="N1849" s="440"/>
      <c r="O1849" s="440"/>
      <c r="P1849" s="440"/>
      <c r="Q1849" s="440"/>
      <c r="R1849" s="440"/>
    </row>
    <row r="1850" spans="1:18">
      <c r="A1850" s="422">
        <v>6368</v>
      </c>
      <c r="B1850" s="440"/>
      <c r="C1850" s="440"/>
      <c r="D1850" s="433" t="s">
        <v>13837</v>
      </c>
      <c r="E1850" s="424"/>
      <c r="F1850" s="424">
        <v>6368</v>
      </c>
      <c r="G1850" s="424" t="s">
        <v>19982</v>
      </c>
      <c r="H1850" s="440"/>
      <c r="I1850" s="424"/>
      <c r="J1850" s="424"/>
      <c r="K1850" s="424"/>
      <c r="L1850" s="431"/>
      <c r="M1850" s="424"/>
      <c r="N1850" s="440"/>
      <c r="O1850" s="440"/>
      <c r="P1850" s="440"/>
      <c r="Q1850" s="440"/>
      <c r="R1850" s="440"/>
    </row>
    <row r="1851" spans="1:18">
      <c r="A1851" s="422">
        <v>6369</v>
      </c>
      <c r="B1851" s="440"/>
      <c r="C1851" s="440"/>
      <c r="D1851" s="433" t="s">
        <v>13837</v>
      </c>
      <c r="E1851" s="424"/>
      <c r="F1851" s="424">
        <v>6369</v>
      </c>
      <c r="G1851" s="424" t="s">
        <v>19824</v>
      </c>
      <c r="H1851" s="440"/>
      <c r="I1851" s="424"/>
      <c r="J1851" s="424"/>
      <c r="K1851" s="424"/>
      <c r="L1851" s="431"/>
      <c r="M1851" s="424"/>
      <c r="N1851" s="440"/>
      <c r="O1851" s="440"/>
      <c r="P1851" s="440"/>
      <c r="Q1851" s="440"/>
      <c r="R1851" s="440"/>
    </row>
    <row r="1852" spans="1:18">
      <c r="A1852" s="422">
        <v>6378</v>
      </c>
      <c r="B1852" s="440"/>
      <c r="C1852" s="440"/>
      <c r="D1852" s="433" t="s">
        <v>13837</v>
      </c>
      <c r="E1852" s="424"/>
      <c r="F1852" s="424">
        <v>6378</v>
      </c>
      <c r="G1852" s="424" t="s">
        <v>19985</v>
      </c>
      <c r="H1852" s="440"/>
      <c r="I1852" s="424"/>
      <c r="J1852" s="424"/>
      <c r="K1852" s="424"/>
      <c r="L1852" s="431"/>
      <c r="M1852" s="424"/>
      <c r="N1852" s="440"/>
      <c r="O1852" s="440"/>
      <c r="P1852" s="440"/>
      <c r="Q1852" s="440"/>
      <c r="R1852" s="440"/>
    </row>
    <row r="1853" spans="1:18">
      <c r="A1853" s="422">
        <v>6379</v>
      </c>
      <c r="B1853" s="440"/>
      <c r="C1853" s="440"/>
      <c r="D1853" s="433" t="s">
        <v>13837</v>
      </c>
      <c r="E1853" s="424"/>
      <c r="F1853" s="424">
        <v>6379</v>
      </c>
      <c r="G1853" s="424" t="s">
        <v>19827</v>
      </c>
      <c r="H1853" s="440"/>
      <c r="I1853" s="424"/>
      <c r="J1853" s="424"/>
      <c r="K1853" s="424"/>
      <c r="L1853" s="431"/>
      <c r="M1853" s="424"/>
      <c r="N1853" s="440"/>
      <c r="O1853" s="440"/>
      <c r="P1853" s="440"/>
      <c r="Q1853" s="440"/>
      <c r="R1853" s="440"/>
    </row>
    <row r="1854" spans="1:18">
      <c r="A1854" s="422">
        <v>6380</v>
      </c>
      <c r="B1854" s="440"/>
      <c r="C1854" s="440"/>
      <c r="D1854" s="433" t="s">
        <v>13837</v>
      </c>
      <c r="E1854" s="424"/>
      <c r="F1854" s="424">
        <v>6380</v>
      </c>
      <c r="G1854" s="424" t="s">
        <v>19990</v>
      </c>
      <c r="H1854" s="440"/>
      <c r="I1854" s="424"/>
      <c r="J1854" s="424"/>
      <c r="K1854" s="424"/>
      <c r="L1854" s="431"/>
      <c r="M1854" s="424"/>
      <c r="N1854" s="440"/>
      <c r="O1854" s="440"/>
      <c r="P1854" s="440"/>
      <c r="Q1854" s="440"/>
      <c r="R1854" s="440"/>
    </row>
    <row r="1855" spans="1:18">
      <c r="A1855" s="422">
        <v>6105</v>
      </c>
      <c r="B1855" s="440"/>
      <c r="C1855" s="440"/>
      <c r="D1855" s="433" t="s">
        <v>3080</v>
      </c>
      <c r="E1855" s="424"/>
      <c r="F1855" s="424">
        <v>6105</v>
      </c>
      <c r="G1855" s="424" t="s">
        <v>19853</v>
      </c>
      <c r="H1855" s="440"/>
      <c r="I1855" s="424"/>
      <c r="J1855" s="424"/>
      <c r="K1855" s="424"/>
      <c r="L1855" s="431"/>
      <c r="M1855" s="424"/>
      <c r="N1855" s="440"/>
      <c r="O1855" s="440"/>
      <c r="P1855" s="440"/>
      <c r="Q1855" s="440"/>
      <c r="R1855" s="440"/>
    </row>
    <row r="1856" spans="1:18">
      <c r="A1856" s="422">
        <v>6106</v>
      </c>
      <c r="B1856" s="440"/>
      <c r="C1856" s="440"/>
      <c r="D1856" s="433" t="s">
        <v>3080</v>
      </c>
      <c r="E1856" s="424"/>
      <c r="F1856" s="424">
        <v>6106</v>
      </c>
      <c r="G1856" s="424" t="s">
        <v>19855</v>
      </c>
      <c r="H1856" s="440"/>
      <c r="I1856" s="424"/>
      <c r="J1856" s="424"/>
      <c r="K1856" s="424"/>
      <c r="L1856" s="431"/>
      <c r="M1856" s="424"/>
      <c r="N1856" s="440"/>
      <c r="O1856" s="440"/>
      <c r="P1856" s="440"/>
      <c r="Q1856" s="440"/>
      <c r="R1856" s="440"/>
    </row>
    <row r="1857" spans="1:18">
      <c r="A1857" s="422">
        <v>6149</v>
      </c>
      <c r="B1857" s="440"/>
      <c r="C1857" s="440"/>
      <c r="D1857" s="433" t="s">
        <v>13841</v>
      </c>
      <c r="E1857" s="424"/>
      <c r="F1857" s="424">
        <v>6149</v>
      </c>
      <c r="G1857" s="424" t="s">
        <v>19659</v>
      </c>
      <c r="H1857" s="440"/>
      <c r="I1857" s="424"/>
      <c r="J1857" s="424"/>
      <c r="K1857" s="424"/>
      <c r="L1857" s="431"/>
      <c r="M1857" s="424"/>
      <c r="N1857" s="440"/>
      <c r="O1857" s="440"/>
      <c r="P1857" s="440"/>
      <c r="Q1857" s="440"/>
      <c r="R1857" s="440"/>
    </row>
    <row r="1858" spans="1:18">
      <c r="A1858" s="422">
        <v>5791</v>
      </c>
      <c r="B1858" s="440"/>
      <c r="C1858" s="440"/>
      <c r="D1858" s="433" t="s">
        <v>118</v>
      </c>
      <c r="E1858" s="424"/>
      <c r="F1858" s="424">
        <v>5791</v>
      </c>
      <c r="G1858" s="424" t="s">
        <v>19840</v>
      </c>
      <c r="H1858" s="440"/>
      <c r="I1858" s="424"/>
      <c r="J1858" s="424"/>
      <c r="K1858" s="424"/>
      <c r="L1858" s="431"/>
      <c r="M1858" s="424"/>
      <c r="N1858" s="440"/>
      <c r="O1858" s="440"/>
      <c r="P1858" s="440"/>
      <c r="Q1858" s="440"/>
      <c r="R1858" s="440"/>
    </row>
    <row r="1859" spans="1:18">
      <c r="A1859" s="422">
        <v>5792</v>
      </c>
      <c r="B1859" s="440"/>
      <c r="C1859" s="440"/>
      <c r="D1859" s="433" t="s">
        <v>118</v>
      </c>
      <c r="E1859" s="424"/>
      <c r="F1859" s="424">
        <v>5792</v>
      </c>
      <c r="G1859" s="424" t="s">
        <v>19843</v>
      </c>
      <c r="H1859" s="440"/>
      <c r="I1859" s="424"/>
      <c r="J1859" s="424"/>
      <c r="K1859" s="424"/>
      <c r="L1859" s="431"/>
      <c r="M1859" s="424"/>
      <c r="N1859" s="440"/>
      <c r="O1859" s="440"/>
      <c r="P1859" s="440"/>
      <c r="Q1859" s="440"/>
      <c r="R1859" s="440"/>
    </row>
    <row r="1860" spans="1:18">
      <c r="A1860" s="422">
        <v>5793</v>
      </c>
      <c r="B1860" s="440"/>
      <c r="C1860" s="440"/>
      <c r="D1860" s="433" t="s">
        <v>118</v>
      </c>
      <c r="E1860" s="424"/>
      <c r="F1860" s="424">
        <v>5793</v>
      </c>
      <c r="G1860" s="424" t="s">
        <v>19846</v>
      </c>
      <c r="H1860" s="440"/>
      <c r="I1860" s="424"/>
      <c r="J1860" s="424"/>
      <c r="K1860" s="424"/>
      <c r="L1860" s="431"/>
      <c r="M1860" s="424"/>
      <c r="N1860" s="440"/>
      <c r="O1860" s="440"/>
      <c r="P1860" s="440"/>
      <c r="Q1860" s="440"/>
      <c r="R1860" s="440"/>
    </row>
    <row r="1861" spans="1:18">
      <c r="A1861" s="422">
        <v>6194</v>
      </c>
      <c r="B1861" s="440"/>
      <c r="C1861" s="440"/>
      <c r="D1861" s="433" t="s">
        <v>13846</v>
      </c>
      <c r="E1861" s="424"/>
      <c r="F1861" s="424">
        <v>6194</v>
      </c>
      <c r="G1861" s="424" t="s">
        <v>19296</v>
      </c>
      <c r="H1861" s="440"/>
      <c r="I1861" s="424"/>
      <c r="J1861" s="424"/>
      <c r="K1861" s="424"/>
      <c r="L1861" s="431"/>
      <c r="M1861" s="424"/>
      <c r="N1861" s="440"/>
      <c r="O1861" s="440"/>
      <c r="P1861" s="440"/>
      <c r="Q1861" s="440"/>
      <c r="R1861" s="440"/>
    </row>
    <row r="1862" spans="1:18">
      <c r="A1862" s="422">
        <v>5380</v>
      </c>
      <c r="B1862" s="440"/>
      <c r="C1862" s="440"/>
      <c r="D1862" s="433" t="s">
        <v>3128</v>
      </c>
      <c r="E1862" s="424"/>
      <c r="F1862" s="424">
        <v>5380</v>
      </c>
      <c r="G1862" s="424" t="s">
        <v>20139</v>
      </c>
      <c r="H1862" s="440"/>
      <c r="I1862" s="424"/>
      <c r="J1862" s="424"/>
      <c r="K1862" s="424"/>
      <c r="L1862" s="431"/>
      <c r="M1862" s="424"/>
      <c r="N1862" s="440"/>
      <c r="O1862" s="440"/>
      <c r="P1862" s="440"/>
      <c r="Q1862" s="440"/>
      <c r="R1862" s="440"/>
    </row>
    <row r="1863" spans="1:18">
      <c r="A1863" s="422">
        <v>3961</v>
      </c>
      <c r="B1863" s="440"/>
      <c r="C1863" s="440"/>
      <c r="D1863" s="433" t="s">
        <v>2572</v>
      </c>
      <c r="E1863" s="424"/>
      <c r="F1863" s="424">
        <v>3961</v>
      </c>
      <c r="G1863" s="424" t="s">
        <v>19889</v>
      </c>
      <c r="H1863" s="440"/>
      <c r="I1863" s="424"/>
      <c r="J1863" s="424"/>
      <c r="K1863" s="424"/>
      <c r="L1863" s="431"/>
      <c r="M1863" s="424"/>
      <c r="N1863" s="440"/>
      <c r="O1863" s="440"/>
      <c r="P1863" s="440"/>
      <c r="Q1863" s="440"/>
      <c r="R1863" s="440"/>
    </row>
    <row r="1864" spans="1:18">
      <c r="A1864" s="422">
        <v>3963</v>
      </c>
      <c r="B1864" s="440"/>
      <c r="C1864" s="440"/>
      <c r="D1864" s="433" t="s">
        <v>2572</v>
      </c>
      <c r="E1864" s="424"/>
      <c r="F1864" s="424">
        <v>3963</v>
      </c>
      <c r="G1864" s="424" t="s">
        <v>19892</v>
      </c>
      <c r="H1864" s="440"/>
      <c r="I1864" s="424"/>
      <c r="J1864" s="424"/>
      <c r="K1864" s="424"/>
      <c r="L1864" s="431"/>
      <c r="M1864" s="424"/>
      <c r="N1864" s="440"/>
      <c r="O1864" s="440"/>
      <c r="P1864" s="440"/>
      <c r="Q1864" s="440"/>
      <c r="R1864" s="440"/>
    </row>
    <row r="1865" spans="1:18">
      <c r="A1865" s="422">
        <v>5796</v>
      </c>
      <c r="B1865" s="440"/>
      <c r="C1865" s="440"/>
      <c r="D1865" s="433" t="s">
        <v>8711</v>
      </c>
      <c r="E1865" s="424"/>
      <c r="F1865" s="424">
        <v>5796</v>
      </c>
      <c r="G1865" s="424" t="s">
        <v>20016</v>
      </c>
      <c r="H1865" s="440"/>
      <c r="I1865" s="424"/>
      <c r="J1865" s="424"/>
      <c r="K1865" s="424"/>
      <c r="L1865" s="431"/>
      <c r="M1865" s="424"/>
      <c r="N1865" s="440"/>
      <c r="O1865" s="440"/>
      <c r="P1865" s="440"/>
      <c r="Q1865" s="440"/>
      <c r="R1865" s="440"/>
    </row>
    <row r="1866" spans="1:18">
      <c r="A1866" s="422">
        <v>5807</v>
      </c>
      <c r="B1866" s="440"/>
      <c r="C1866" s="440"/>
      <c r="D1866" s="433" t="s">
        <v>13853</v>
      </c>
      <c r="E1866" s="424"/>
      <c r="F1866" s="424">
        <v>5807</v>
      </c>
      <c r="G1866" s="424" t="s">
        <v>19709</v>
      </c>
      <c r="H1866" s="440"/>
      <c r="I1866" s="424"/>
      <c r="J1866" s="424"/>
      <c r="K1866" s="424"/>
      <c r="L1866" s="431"/>
      <c r="M1866" s="424"/>
      <c r="N1866" s="440"/>
      <c r="O1866" s="440"/>
      <c r="P1866" s="440"/>
      <c r="Q1866" s="440"/>
      <c r="R1866" s="440"/>
    </row>
    <row r="1867" spans="1:18">
      <c r="A1867" s="422">
        <v>5808</v>
      </c>
      <c r="B1867" s="440"/>
      <c r="C1867" s="440"/>
      <c r="D1867" s="433" t="s">
        <v>13853</v>
      </c>
      <c r="E1867" s="424"/>
      <c r="F1867" s="424">
        <v>5808</v>
      </c>
      <c r="G1867" s="424" t="s">
        <v>19716</v>
      </c>
      <c r="H1867" s="440"/>
      <c r="I1867" s="424"/>
      <c r="J1867" s="424"/>
      <c r="K1867" s="424"/>
      <c r="L1867" s="431"/>
      <c r="M1867" s="424"/>
      <c r="N1867" s="440"/>
      <c r="O1867" s="440"/>
      <c r="P1867" s="440"/>
      <c r="Q1867" s="440"/>
      <c r="R1867" s="440"/>
    </row>
    <row r="1868" spans="1:18">
      <c r="A1868" s="422">
        <v>5809</v>
      </c>
      <c r="B1868" s="440"/>
      <c r="C1868" s="440"/>
      <c r="D1868" s="433" t="s">
        <v>13853</v>
      </c>
      <c r="E1868" s="424"/>
      <c r="F1868" s="424">
        <v>5809</v>
      </c>
      <c r="G1868" s="424" t="s">
        <v>19712</v>
      </c>
      <c r="H1868" s="440"/>
      <c r="I1868" s="424"/>
      <c r="J1868" s="424"/>
      <c r="K1868" s="424"/>
      <c r="L1868" s="431"/>
      <c r="M1868" s="424"/>
      <c r="N1868" s="440"/>
      <c r="O1868" s="440"/>
      <c r="P1868" s="440"/>
      <c r="Q1868" s="440"/>
      <c r="R1868" s="440"/>
    </row>
    <row r="1869" spans="1:18">
      <c r="A1869" s="422">
        <v>5810</v>
      </c>
      <c r="B1869" s="440"/>
      <c r="C1869" s="440"/>
      <c r="D1869" s="433" t="s">
        <v>13853</v>
      </c>
      <c r="E1869" s="424"/>
      <c r="F1869" s="424">
        <v>5810</v>
      </c>
      <c r="G1869" s="424" t="s">
        <v>19719</v>
      </c>
      <c r="H1869" s="440"/>
      <c r="I1869" s="424"/>
      <c r="J1869" s="424"/>
      <c r="K1869" s="424"/>
      <c r="L1869" s="431"/>
      <c r="M1869" s="424"/>
      <c r="N1869" s="440"/>
      <c r="O1869" s="440"/>
      <c r="P1869" s="440"/>
      <c r="Q1869" s="440"/>
      <c r="R1869" s="440"/>
    </row>
    <row r="1870" spans="1:18">
      <c r="A1870" s="422">
        <v>5811</v>
      </c>
      <c r="B1870" s="440"/>
      <c r="C1870" s="440"/>
      <c r="D1870" s="433" t="s">
        <v>13853</v>
      </c>
      <c r="E1870" s="424"/>
      <c r="F1870" s="424">
        <v>5811</v>
      </c>
      <c r="G1870" s="424" t="s">
        <v>19721</v>
      </c>
      <c r="H1870" s="440"/>
      <c r="I1870" s="424"/>
      <c r="J1870" s="424"/>
      <c r="K1870" s="424"/>
      <c r="L1870" s="431"/>
      <c r="M1870" s="424"/>
      <c r="N1870" s="440"/>
      <c r="O1870" s="440"/>
      <c r="P1870" s="440"/>
      <c r="Q1870" s="440"/>
      <c r="R1870" s="440"/>
    </row>
    <row r="1871" spans="1:18">
      <c r="A1871" s="422">
        <v>6172</v>
      </c>
      <c r="B1871" s="440"/>
      <c r="C1871" s="440"/>
      <c r="D1871" s="433" t="s">
        <v>13853</v>
      </c>
      <c r="E1871" s="424"/>
      <c r="F1871" s="424">
        <v>6172</v>
      </c>
      <c r="G1871" s="424" t="s">
        <v>19729</v>
      </c>
      <c r="H1871" s="440"/>
      <c r="I1871" s="424"/>
      <c r="J1871" s="424"/>
      <c r="K1871" s="424"/>
      <c r="L1871" s="431"/>
      <c r="M1871" s="424"/>
      <c r="N1871" s="440"/>
      <c r="O1871" s="440"/>
      <c r="P1871" s="440"/>
      <c r="Q1871" s="440"/>
      <c r="R1871" s="440"/>
    </row>
    <row r="1872" spans="1:18">
      <c r="A1872" s="422">
        <v>6423</v>
      </c>
      <c r="B1872" s="440"/>
      <c r="C1872" s="440"/>
      <c r="D1872" s="433" t="s">
        <v>13856</v>
      </c>
      <c r="E1872" s="424"/>
      <c r="F1872" s="424">
        <v>6423</v>
      </c>
      <c r="G1872" s="424" t="s">
        <v>19596</v>
      </c>
      <c r="H1872" s="440"/>
      <c r="I1872" s="424"/>
      <c r="J1872" s="424"/>
      <c r="K1872" s="424"/>
      <c r="L1872" s="431"/>
      <c r="M1872" s="424"/>
      <c r="N1872" s="440"/>
      <c r="O1872" s="440"/>
      <c r="P1872" s="440"/>
      <c r="Q1872" s="440"/>
      <c r="R1872" s="440"/>
    </row>
    <row r="1873" spans="1:18">
      <c r="A1873" s="422">
        <v>6187</v>
      </c>
      <c r="B1873" s="440"/>
      <c r="C1873" s="440"/>
      <c r="D1873" s="433" t="s">
        <v>13857</v>
      </c>
      <c r="E1873" s="424"/>
      <c r="F1873" s="424">
        <v>6187</v>
      </c>
      <c r="G1873" s="424" t="s">
        <v>19860</v>
      </c>
      <c r="H1873" s="440"/>
      <c r="I1873" s="424"/>
      <c r="J1873" s="424"/>
      <c r="K1873" s="424"/>
      <c r="L1873" s="431"/>
      <c r="M1873" s="424"/>
      <c r="N1873" s="440"/>
      <c r="O1873" s="440"/>
      <c r="P1873" s="440"/>
      <c r="Q1873" s="440"/>
      <c r="R1873" s="440"/>
    </row>
    <row r="1874" spans="1:18">
      <c r="A1874" s="422">
        <v>6211</v>
      </c>
      <c r="B1874" s="440"/>
      <c r="C1874" s="440"/>
      <c r="D1874" s="433" t="s">
        <v>13858</v>
      </c>
      <c r="E1874" s="424"/>
      <c r="F1874" s="424">
        <v>6211</v>
      </c>
      <c r="G1874" s="424" t="s">
        <v>19588</v>
      </c>
      <c r="H1874" s="440"/>
      <c r="I1874" s="424"/>
      <c r="J1874" s="424"/>
      <c r="K1874" s="424"/>
      <c r="L1874" s="431"/>
      <c r="M1874" s="424"/>
      <c r="N1874" s="440"/>
      <c r="O1874" s="440"/>
      <c r="P1874" s="440"/>
      <c r="Q1874" s="440"/>
      <c r="R1874" s="440"/>
    </row>
    <row r="1875" spans="1:18">
      <c r="A1875" s="422">
        <v>6199</v>
      </c>
      <c r="B1875" s="440"/>
      <c r="C1875" s="440"/>
      <c r="D1875" s="433" t="s">
        <v>13862</v>
      </c>
      <c r="E1875" s="424"/>
      <c r="F1875" s="424">
        <v>6199</v>
      </c>
      <c r="G1875" s="424" t="s">
        <v>19465</v>
      </c>
      <c r="H1875" s="440"/>
      <c r="I1875" s="424"/>
      <c r="J1875" s="424"/>
      <c r="K1875" s="424"/>
      <c r="L1875" s="431"/>
      <c r="M1875" s="424"/>
      <c r="N1875" s="440"/>
      <c r="O1875" s="440"/>
      <c r="P1875" s="440"/>
      <c r="Q1875" s="440"/>
      <c r="R1875" s="440"/>
    </row>
    <row r="1876" spans="1:18">
      <c r="A1876" s="422">
        <v>6200</v>
      </c>
      <c r="B1876" s="440"/>
      <c r="C1876" s="440"/>
      <c r="D1876" s="433" t="s">
        <v>13862</v>
      </c>
      <c r="E1876" s="424"/>
      <c r="F1876" s="424">
        <v>6200</v>
      </c>
      <c r="G1876" s="424" t="s">
        <v>19544</v>
      </c>
      <c r="H1876" s="440"/>
      <c r="I1876" s="424"/>
      <c r="J1876" s="424"/>
      <c r="K1876" s="424"/>
      <c r="L1876" s="431"/>
      <c r="M1876" s="424"/>
      <c r="N1876" s="440"/>
      <c r="O1876" s="440"/>
      <c r="P1876" s="440"/>
      <c r="Q1876" s="440"/>
      <c r="R1876" s="440"/>
    </row>
    <row r="1877" spans="1:18">
      <c r="A1877" s="422">
        <v>6208</v>
      </c>
      <c r="B1877" s="440"/>
      <c r="C1877" s="440"/>
      <c r="D1877" s="433" t="s">
        <v>13862</v>
      </c>
      <c r="E1877" s="424"/>
      <c r="F1877" s="424">
        <v>6208</v>
      </c>
      <c r="G1877" s="424" t="s">
        <v>19467</v>
      </c>
      <c r="H1877" s="440"/>
      <c r="I1877" s="424"/>
      <c r="J1877" s="424"/>
      <c r="K1877" s="424"/>
      <c r="L1877" s="431"/>
      <c r="M1877" s="424"/>
      <c r="N1877" s="440"/>
      <c r="O1877" s="440"/>
      <c r="P1877" s="440"/>
      <c r="Q1877" s="440"/>
      <c r="R1877" s="440"/>
    </row>
    <row r="1878" spans="1:18">
      <c r="A1878" s="422">
        <v>5233</v>
      </c>
      <c r="B1878" s="440"/>
      <c r="C1878" s="440"/>
      <c r="D1878" s="433" t="s">
        <v>3117</v>
      </c>
      <c r="E1878" s="424"/>
      <c r="F1878" s="424">
        <v>5233</v>
      </c>
      <c r="G1878" s="424" t="s">
        <v>19445</v>
      </c>
      <c r="H1878" s="440"/>
      <c r="I1878" s="424"/>
      <c r="J1878" s="424"/>
      <c r="K1878" s="424"/>
      <c r="L1878" s="431"/>
      <c r="M1878" s="424"/>
      <c r="N1878" s="440"/>
      <c r="O1878" s="440"/>
      <c r="P1878" s="440"/>
      <c r="Q1878" s="440"/>
      <c r="R1878" s="440"/>
    </row>
    <row r="1879" spans="1:18">
      <c r="A1879" s="422">
        <v>5239</v>
      </c>
      <c r="B1879" s="440"/>
      <c r="C1879" s="440"/>
      <c r="D1879" s="433" t="s">
        <v>3117</v>
      </c>
      <c r="E1879" s="424"/>
      <c r="F1879" s="424">
        <v>5239</v>
      </c>
      <c r="G1879" s="424" t="s">
        <v>19442</v>
      </c>
      <c r="H1879" s="440"/>
      <c r="I1879" s="424"/>
      <c r="J1879" s="424"/>
      <c r="K1879" s="424"/>
      <c r="L1879" s="431"/>
      <c r="M1879" s="424"/>
      <c r="N1879" s="440"/>
      <c r="O1879" s="440"/>
      <c r="P1879" s="440"/>
      <c r="Q1879" s="440"/>
      <c r="R1879" s="440"/>
    </row>
    <row r="1880" spans="1:18">
      <c r="A1880" s="422">
        <v>4623</v>
      </c>
      <c r="B1880" s="440"/>
      <c r="C1880" s="440"/>
      <c r="D1880" s="433" t="s">
        <v>8688</v>
      </c>
      <c r="E1880" s="424"/>
      <c r="F1880" s="424">
        <v>4623</v>
      </c>
      <c r="G1880" s="424" t="s">
        <v>19910</v>
      </c>
      <c r="H1880" s="440"/>
      <c r="I1880" s="424"/>
      <c r="J1880" s="424"/>
      <c r="K1880" s="424"/>
      <c r="L1880" s="431"/>
      <c r="M1880" s="424"/>
      <c r="N1880" s="440"/>
      <c r="O1880" s="440"/>
      <c r="P1880" s="440"/>
      <c r="Q1880" s="440"/>
      <c r="R1880" s="440"/>
    </row>
    <row r="1881" spans="1:18">
      <c r="A1881" s="422">
        <v>5246</v>
      </c>
      <c r="B1881" s="440"/>
      <c r="C1881" s="440"/>
      <c r="D1881" s="433" t="s">
        <v>13054</v>
      </c>
      <c r="E1881" s="424"/>
      <c r="F1881" s="424">
        <v>5246</v>
      </c>
      <c r="G1881" s="424" t="s">
        <v>19438</v>
      </c>
      <c r="H1881" s="440"/>
      <c r="I1881" s="424"/>
      <c r="J1881" s="424"/>
      <c r="K1881" s="424"/>
      <c r="L1881" s="431"/>
      <c r="M1881" s="424"/>
      <c r="N1881" s="440"/>
      <c r="O1881" s="440"/>
      <c r="P1881" s="440"/>
      <c r="Q1881" s="440"/>
      <c r="R1881" s="440"/>
    </row>
    <row r="1882" spans="1:18">
      <c r="A1882" s="422">
        <v>5249</v>
      </c>
      <c r="B1882" s="440"/>
      <c r="C1882" s="440"/>
      <c r="D1882" s="433" t="s">
        <v>13054</v>
      </c>
      <c r="E1882" s="424"/>
      <c r="F1882" s="424">
        <v>5249</v>
      </c>
      <c r="G1882" s="424" t="s">
        <v>19312</v>
      </c>
      <c r="H1882" s="440"/>
      <c r="I1882" s="424"/>
      <c r="J1882" s="424"/>
      <c r="K1882" s="424"/>
      <c r="L1882" s="431"/>
      <c r="M1882" s="424"/>
      <c r="N1882" s="440"/>
      <c r="O1882" s="440"/>
      <c r="P1882" s="440"/>
      <c r="Q1882" s="440"/>
      <c r="R1882" s="440"/>
    </row>
    <row r="1883" spans="1:18">
      <c r="A1883" s="422">
        <v>6175</v>
      </c>
      <c r="B1883" s="440"/>
      <c r="C1883" s="440"/>
      <c r="D1883" s="433" t="s">
        <v>13879</v>
      </c>
      <c r="E1883" s="424"/>
      <c r="F1883" s="424">
        <v>6175</v>
      </c>
      <c r="G1883" s="424" t="s">
        <v>18717</v>
      </c>
      <c r="H1883" s="440"/>
      <c r="I1883" s="424"/>
      <c r="J1883" s="424"/>
      <c r="K1883" s="424"/>
      <c r="L1883" s="431"/>
      <c r="M1883" s="424"/>
      <c r="N1883" s="440"/>
      <c r="O1883" s="440"/>
      <c r="P1883" s="440"/>
      <c r="Q1883" s="440"/>
      <c r="R1883" s="440"/>
    </row>
    <row r="1884" spans="1:18">
      <c r="A1884" s="422">
        <v>6176</v>
      </c>
      <c r="B1884" s="440"/>
      <c r="C1884" s="440"/>
      <c r="D1884" s="433" t="s">
        <v>13890</v>
      </c>
      <c r="E1884" s="424"/>
      <c r="F1884" s="424">
        <v>6176</v>
      </c>
      <c r="G1884" s="424" t="s">
        <v>19637</v>
      </c>
      <c r="H1884" s="440"/>
      <c r="I1884" s="424"/>
      <c r="J1884" s="424"/>
      <c r="K1884" s="424"/>
      <c r="L1884" s="431"/>
      <c r="M1884" s="424"/>
      <c r="N1884" s="440"/>
      <c r="O1884" s="440"/>
      <c r="P1884" s="440"/>
      <c r="Q1884" s="440"/>
      <c r="R1884" s="440"/>
    </row>
    <row r="1885" spans="1:18">
      <c r="A1885" s="422">
        <v>6177</v>
      </c>
      <c r="B1885" s="440"/>
      <c r="C1885" s="440"/>
      <c r="D1885" s="433" t="s">
        <v>13890</v>
      </c>
      <c r="E1885" s="424"/>
      <c r="F1885" s="424">
        <v>6177</v>
      </c>
      <c r="G1885" s="424" t="s">
        <v>19640</v>
      </c>
      <c r="H1885" s="440"/>
      <c r="I1885" s="424"/>
      <c r="J1885" s="424"/>
      <c r="K1885" s="424"/>
      <c r="L1885" s="431"/>
      <c r="M1885" s="424"/>
      <c r="N1885" s="440"/>
      <c r="O1885" s="440"/>
      <c r="P1885" s="440"/>
      <c r="Q1885" s="440"/>
      <c r="R1885" s="440"/>
    </row>
    <row r="1886" spans="1:18">
      <c r="A1886" s="422">
        <v>6232</v>
      </c>
      <c r="B1886" s="440"/>
      <c r="C1886" s="440"/>
      <c r="D1886" s="433" t="s">
        <v>1732</v>
      </c>
      <c r="E1886" s="424"/>
      <c r="F1886" s="424">
        <v>6232</v>
      </c>
      <c r="G1886" s="424" t="s">
        <v>19591</v>
      </c>
      <c r="H1886" s="440"/>
      <c r="I1886" s="424"/>
      <c r="J1886" s="424"/>
      <c r="K1886" s="424"/>
      <c r="L1886" s="431"/>
      <c r="M1886" s="424"/>
      <c r="N1886" s="440"/>
      <c r="O1886" s="440"/>
      <c r="P1886" s="440"/>
      <c r="Q1886" s="440"/>
      <c r="R1886" s="440"/>
    </row>
    <row r="1887" spans="1:18">
      <c r="A1887" s="422">
        <v>6234</v>
      </c>
      <c r="B1887" s="440"/>
      <c r="C1887" s="440"/>
      <c r="D1887" s="433" t="s">
        <v>1732</v>
      </c>
      <c r="E1887" s="424"/>
      <c r="F1887" s="424">
        <v>6234</v>
      </c>
      <c r="G1887" s="424" t="s">
        <v>19593</v>
      </c>
      <c r="H1887" s="440"/>
      <c r="I1887" s="424"/>
      <c r="J1887" s="424"/>
      <c r="K1887" s="424"/>
      <c r="L1887" s="431"/>
      <c r="M1887" s="424"/>
      <c r="N1887" s="440"/>
      <c r="O1887" s="440"/>
      <c r="P1887" s="440"/>
      <c r="Q1887" s="440"/>
      <c r="R1887" s="440"/>
    </row>
    <row r="1888" spans="1:18">
      <c r="A1888" s="422">
        <v>4634</v>
      </c>
      <c r="B1888" s="440"/>
      <c r="C1888" s="440"/>
      <c r="D1888" s="433" t="s">
        <v>8647</v>
      </c>
      <c r="E1888" s="424"/>
      <c r="F1888" s="424">
        <v>4634</v>
      </c>
      <c r="G1888" s="424" t="s">
        <v>19907</v>
      </c>
      <c r="H1888" s="440"/>
      <c r="I1888" s="424"/>
      <c r="J1888" s="424"/>
      <c r="K1888" s="424"/>
      <c r="L1888" s="431"/>
      <c r="M1888" s="424"/>
      <c r="N1888" s="440"/>
      <c r="O1888" s="440"/>
      <c r="P1888" s="440"/>
      <c r="Q1888" s="440"/>
      <c r="R1888" s="440"/>
    </row>
    <row r="1889" spans="1:18">
      <c r="A1889" s="422">
        <v>4349</v>
      </c>
      <c r="B1889" s="440"/>
      <c r="C1889" s="440"/>
      <c r="D1889" s="433" t="s">
        <v>3292</v>
      </c>
      <c r="E1889" s="424"/>
      <c r="F1889" s="424">
        <v>4349</v>
      </c>
      <c r="G1889" s="424" t="s">
        <v>20065</v>
      </c>
      <c r="H1889" s="440"/>
      <c r="I1889" s="424"/>
      <c r="J1889" s="424"/>
      <c r="K1889" s="424"/>
      <c r="L1889" s="431"/>
      <c r="M1889" s="424"/>
      <c r="N1889" s="440"/>
      <c r="O1889" s="440"/>
      <c r="P1889" s="440"/>
      <c r="Q1889" s="440"/>
      <c r="R1889" s="440"/>
    </row>
    <row r="1890" spans="1:18">
      <c r="A1890" s="422">
        <v>6298</v>
      </c>
      <c r="B1890" s="440"/>
      <c r="C1890" s="440"/>
      <c r="D1890" s="433" t="s">
        <v>13916</v>
      </c>
      <c r="E1890" s="424"/>
      <c r="F1890" s="424">
        <v>6298</v>
      </c>
      <c r="G1890" s="424" t="s">
        <v>19470</v>
      </c>
      <c r="H1890" s="440"/>
      <c r="I1890" s="424"/>
      <c r="J1890" s="424"/>
      <c r="K1890" s="424"/>
      <c r="L1890" s="431"/>
      <c r="M1890" s="424"/>
      <c r="N1890" s="440"/>
      <c r="O1890" s="440"/>
      <c r="P1890" s="440"/>
      <c r="Q1890" s="440"/>
      <c r="R1890" s="440"/>
    </row>
    <row r="1891" spans="1:18">
      <c r="A1891" s="422">
        <v>5095</v>
      </c>
      <c r="B1891" s="440"/>
      <c r="C1891" s="440"/>
      <c r="D1891" s="433" t="s">
        <v>12406</v>
      </c>
      <c r="E1891" s="424"/>
      <c r="F1891" s="424">
        <v>5095</v>
      </c>
      <c r="G1891" s="424" t="s">
        <v>19915</v>
      </c>
      <c r="H1891" s="440"/>
      <c r="I1891" s="424"/>
      <c r="J1891" s="424"/>
      <c r="K1891" s="424"/>
      <c r="L1891" s="431"/>
      <c r="M1891" s="424"/>
      <c r="N1891" s="440"/>
      <c r="O1891" s="440"/>
      <c r="P1891" s="440"/>
      <c r="Q1891" s="440"/>
      <c r="R1891" s="440"/>
    </row>
    <row r="1892" spans="1:18">
      <c r="A1892" s="422">
        <v>6658</v>
      </c>
      <c r="B1892" s="440"/>
      <c r="C1892" s="440"/>
      <c r="D1892" s="433" t="s">
        <v>167</v>
      </c>
      <c r="E1892" s="424"/>
      <c r="F1892" s="424">
        <v>6658</v>
      </c>
      <c r="G1892" s="424" t="s">
        <v>19679</v>
      </c>
      <c r="H1892" s="440"/>
      <c r="I1892" s="424"/>
      <c r="J1892" s="424"/>
      <c r="K1892" s="424"/>
      <c r="L1892" s="431"/>
      <c r="M1892" s="424"/>
      <c r="N1892" s="440"/>
      <c r="O1892" s="440"/>
      <c r="P1892" s="440"/>
      <c r="Q1892" s="440"/>
      <c r="R1892" s="440"/>
    </row>
    <row r="1893" spans="1:18">
      <c r="A1893" s="422">
        <v>6659</v>
      </c>
      <c r="B1893" s="440"/>
      <c r="C1893" s="440"/>
      <c r="D1893" s="433" t="s">
        <v>167</v>
      </c>
      <c r="E1893" s="424"/>
      <c r="F1893" s="424">
        <v>6659</v>
      </c>
      <c r="G1893" s="424" t="s">
        <v>19951</v>
      </c>
      <c r="H1893" s="440"/>
      <c r="I1893" s="424"/>
      <c r="J1893" s="424"/>
      <c r="K1893" s="424"/>
      <c r="L1893" s="431"/>
      <c r="M1893" s="424"/>
      <c r="N1893" s="440"/>
      <c r="O1893" s="440"/>
      <c r="P1893" s="440"/>
      <c r="Q1893" s="440"/>
      <c r="R1893" s="440"/>
    </row>
    <row r="1894" spans="1:18">
      <c r="A1894" s="422">
        <v>6660</v>
      </c>
      <c r="B1894" s="440"/>
      <c r="C1894" s="440"/>
      <c r="D1894" s="433" t="s">
        <v>167</v>
      </c>
      <c r="E1894" s="424"/>
      <c r="F1894" s="424">
        <v>6660</v>
      </c>
      <c r="G1894" s="424" t="s">
        <v>20091</v>
      </c>
      <c r="H1894" s="440"/>
      <c r="I1894" s="424"/>
      <c r="J1894" s="424"/>
      <c r="K1894" s="424"/>
      <c r="L1894" s="431"/>
      <c r="M1894" s="424"/>
      <c r="N1894" s="440"/>
      <c r="O1894" s="440"/>
      <c r="P1894" s="440"/>
      <c r="Q1894" s="440"/>
      <c r="R1894" s="440"/>
    </row>
    <row r="1895" spans="1:18">
      <c r="A1895" s="422">
        <v>6666</v>
      </c>
      <c r="B1895" s="440"/>
      <c r="C1895" s="440"/>
      <c r="D1895" s="433" t="s">
        <v>167</v>
      </c>
      <c r="E1895" s="424"/>
      <c r="F1895" s="424">
        <v>6666</v>
      </c>
      <c r="G1895" s="424" t="s">
        <v>19678</v>
      </c>
      <c r="H1895" s="440"/>
      <c r="I1895" s="424"/>
      <c r="J1895" s="424"/>
      <c r="K1895" s="424"/>
      <c r="L1895" s="431"/>
      <c r="M1895" s="424"/>
      <c r="N1895" s="440"/>
      <c r="O1895" s="440"/>
      <c r="P1895" s="440"/>
      <c r="Q1895" s="440"/>
      <c r="R1895" s="440"/>
    </row>
    <row r="1896" spans="1:18">
      <c r="A1896" s="422">
        <v>6667</v>
      </c>
      <c r="B1896" s="440"/>
      <c r="C1896" s="440"/>
      <c r="D1896" s="433" t="s">
        <v>167</v>
      </c>
      <c r="E1896" s="424"/>
      <c r="F1896" s="424">
        <v>6667</v>
      </c>
      <c r="G1896" s="424" t="s">
        <v>19946</v>
      </c>
      <c r="H1896" s="440"/>
      <c r="I1896" s="424"/>
      <c r="J1896" s="424"/>
      <c r="K1896" s="424"/>
      <c r="L1896" s="431"/>
      <c r="M1896" s="424"/>
      <c r="N1896" s="440"/>
      <c r="O1896" s="440"/>
      <c r="P1896" s="440"/>
      <c r="Q1896" s="440"/>
      <c r="R1896" s="440"/>
    </row>
    <row r="1897" spans="1:18">
      <c r="A1897" s="422">
        <v>6669</v>
      </c>
      <c r="B1897" s="440"/>
      <c r="C1897" s="440"/>
      <c r="D1897" s="433" t="s">
        <v>167</v>
      </c>
      <c r="E1897" s="424"/>
      <c r="F1897" s="424">
        <v>6669</v>
      </c>
      <c r="G1897" s="424" t="s">
        <v>19462</v>
      </c>
      <c r="H1897" s="440"/>
      <c r="I1897" s="424"/>
      <c r="J1897" s="424"/>
      <c r="K1897" s="424"/>
      <c r="L1897" s="431"/>
      <c r="M1897" s="424"/>
      <c r="N1897" s="440"/>
      <c r="O1897" s="440"/>
      <c r="P1897" s="440"/>
      <c r="Q1897" s="440"/>
      <c r="R1897" s="440"/>
    </row>
    <row r="1898" spans="1:18">
      <c r="A1898" s="422">
        <v>6673</v>
      </c>
      <c r="B1898" s="440"/>
      <c r="C1898" s="440"/>
      <c r="D1898" s="433" t="s">
        <v>167</v>
      </c>
      <c r="E1898" s="424"/>
      <c r="F1898" s="424">
        <v>6673</v>
      </c>
      <c r="G1898" s="424" t="s">
        <v>19385</v>
      </c>
      <c r="H1898" s="440"/>
      <c r="I1898" s="424"/>
      <c r="J1898" s="424"/>
      <c r="K1898" s="424"/>
      <c r="L1898" s="431"/>
      <c r="M1898" s="424"/>
      <c r="N1898" s="440"/>
      <c r="O1898" s="440"/>
      <c r="P1898" s="440"/>
      <c r="Q1898" s="440"/>
      <c r="R1898" s="440"/>
    </row>
    <row r="1899" spans="1:18">
      <c r="A1899" s="422">
        <v>6674</v>
      </c>
      <c r="B1899" s="440"/>
      <c r="C1899" s="440"/>
      <c r="D1899" s="433" t="s">
        <v>167</v>
      </c>
      <c r="E1899" s="424"/>
      <c r="F1899" s="424">
        <v>6674</v>
      </c>
      <c r="G1899" s="424" t="s">
        <v>19942</v>
      </c>
      <c r="H1899" s="440"/>
      <c r="I1899" s="424"/>
      <c r="J1899" s="424"/>
      <c r="K1899" s="424"/>
      <c r="L1899" s="431"/>
      <c r="M1899" s="424"/>
      <c r="N1899" s="440"/>
      <c r="O1899" s="440"/>
      <c r="P1899" s="440"/>
      <c r="Q1899" s="440"/>
      <c r="R1899" s="440"/>
    </row>
    <row r="1900" spans="1:18">
      <c r="A1900" s="422">
        <v>6675</v>
      </c>
      <c r="B1900" s="440"/>
      <c r="C1900" s="440"/>
      <c r="D1900" s="433" t="s">
        <v>167</v>
      </c>
      <c r="E1900" s="424"/>
      <c r="F1900" s="424">
        <v>6675</v>
      </c>
      <c r="G1900" s="424" t="s">
        <v>20816</v>
      </c>
      <c r="H1900" s="440"/>
      <c r="I1900" s="424"/>
      <c r="J1900" s="424"/>
      <c r="K1900" s="424"/>
      <c r="L1900" s="431"/>
      <c r="M1900" s="424"/>
      <c r="N1900" s="440"/>
      <c r="O1900" s="440"/>
      <c r="P1900" s="440"/>
      <c r="Q1900" s="440"/>
      <c r="R1900" s="440"/>
    </row>
    <row r="1901" spans="1:18">
      <c r="A1901" s="422">
        <v>6676</v>
      </c>
      <c r="B1901" s="440"/>
      <c r="C1901" s="440"/>
      <c r="D1901" s="433" t="s">
        <v>167</v>
      </c>
      <c r="E1901" s="424"/>
      <c r="F1901" s="424">
        <v>6676</v>
      </c>
      <c r="G1901" s="424" t="s">
        <v>19618</v>
      </c>
      <c r="H1901" s="440"/>
      <c r="I1901" s="424"/>
      <c r="J1901" s="424"/>
      <c r="K1901" s="424"/>
      <c r="L1901" s="431"/>
      <c r="M1901" s="424"/>
      <c r="N1901" s="440"/>
      <c r="O1901" s="440"/>
      <c r="P1901" s="440"/>
      <c r="Q1901" s="440"/>
      <c r="R1901" s="440"/>
    </row>
    <row r="1902" spans="1:18">
      <c r="A1902" s="422">
        <v>6688</v>
      </c>
      <c r="B1902" s="440"/>
      <c r="C1902" s="440"/>
      <c r="D1902" s="433" t="s">
        <v>167</v>
      </c>
      <c r="E1902" s="424"/>
      <c r="F1902" s="424">
        <v>6688</v>
      </c>
      <c r="G1902" s="424" t="s">
        <v>19377</v>
      </c>
      <c r="H1902" s="440"/>
      <c r="I1902" s="424"/>
      <c r="J1902" s="424"/>
      <c r="K1902" s="424"/>
      <c r="L1902" s="431"/>
      <c r="M1902" s="424"/>
      <c r="N1902" s="440"/>
      <c r="O1902" s="440"/>
      <c r="P1902" s="440"/>
      <c r="Q1902" s="440"/>
      <c r="R1902" s="440"/>
    </row>
    <row r="1903" spans="1:18">
      <c r="A1903" s="422">
        <v>6691</v>
      </c>
      <c r="B1903" s="440"/>
      <c r="C1903" s="440"/>
      <c r="D1903" s="433" t="s">
        <v>167</v>
      </c>
      <c r="E1903" s="424"/>
      <c r="F1903" s="424">
        <v>6691</v>
      </c>
      <c r="G1903" s="424" t="s">
        <v>20087</v>
      </c>
      <c r="H1903" s="440"/>
      <c r="I1903" s="424"/>
      <c r="J1903" s="424"/>
      <c r="K1903" s="424"/>
      <c r="L1903" s="431"/>
      <c r="M1903" s="424"/>
      <c r="N1903" s="440"/>
      <c r="O1903" s="440"/>
      <c r="P1903" s="440"/>
      <c r="Q1903" s="440"/>
      <c r="R1903" s="440"/>
    </row>
    <row r="1904" spans="1:18">
      <c r="A1904" s="422">
        <v>6692</v>
      </c>
      <c r="B1904" s="440"/>
      <c r="C1904" s="440"/>
      <c r="D1904" s="433" t="s">
        <v>167</v>
      </c>
      <c r="E1904" s="424"/>
      <c r="F1904" s="424">
        <v>6692</v>
      </c>
      <c r="G1904" s="424" t="s">
        <v>19562</v>
      </c>
      <c r="H1904" s="440"/>
      <c r="I1904" s="424"/>
      <c r="J1904" s="424"/>
      <c r="K1904" s="424"/>
      <c r="L1904" s="431"/>
      <c r="M1904" s="424"/>
      <c r="N1904" s="440"/>
      <c r="O1904" s="440"/>
      <c r="P1904" s="440"/>
      <c r="Q1904" s="440"/>
      <c r="R1904" s="440"/>
    </row>
    <row r="1905" spans="1:18">
      <c r="A1905" s="422">
        <v>6693</v>
      </c>
      <c r="B1905" s="440"/>
      <c r="C1905" s="440"/>
      <c r="D1905" s="433" t="s">
        <v>167</v>
      </c>
      <c r="E1905" s="424"/>
      <c r="F1905" s="424">
        <v>6693</v>
      </c>
      <c r="G1905" s="424" t="s">
        <v>19458</v>
      </c>
      <c r="H1905" s="440"/>
      <c r="I1905" s="424"/>
      <c r="J1905" s="424"/>
      <c r="K1905" s="424"/>
      <c r="L1905" s="431"/>
      <c r="M1905" s="424"/>
      <c r="N1905" s="440"/>
      <c r="O1905" s="440"/>
      <c r="P1905" s="440"/>
      <c r="Q1905" s="440"/>
      <c r="R1905" s="440"/>
    </row>
    <row r="1906" spans="1:18">
      <c r="A1906" s="422">
        <v>6694</v>
      </c>
      <c r="B1906" s="440"/>
      <c r="C1906" s="440"/>
      <c r="D1906" s="433" t="s">
        <v>167</v>
      </c>
      <c r="E1906" s="424"/>
      <c r="F1906" s="424">
        <v>6694</v>
      </c>
      <c r="G1906" s="424" t="s">
        <v>19558</v>
      </c>
      <c r="H1906" s="440"/>
      <c r="I1906" s="424"/>
      <c r="J1906" s="424"/>
      <c r="K1906" s="424"/>
      <c r="L1906" s="431"/>
      <c r="M1906" s="424"/>
      <c r="N1906" s="440"/>
      <c r="O1906" s="440"/>
      <c r="P1906" s="440"/>
      <c r="Q1906" s="440"/>
      <c r="R1906" s="440"/>
    </row>
    <row r="1907" spans="1:18">
      <c r="A1907" s="422">
        <v>6699</v>
      </c>
      <c r="B1907" s="440"/>
      <c r="C1907" s="440"/>
      <c r="D1907" s="433" t="s">
        <v>167</v>
      </c>
      <c r="E1907" s="424"/>
      <c r="F1907" s="424">
        <v>6699</v>
      </c>
      <c r="G1907" s="424" t="s">
        <v>19455</v>
      </c>
      <c r="H1907" s="440"/>
      <c r="I1907" s="424"/>
      <c r="J1907" s="424"/>
      <c r="K1907" s="424"/>
      <c r="L1907" s="431"/>
      <c r="M1907" s="424"/>
      <c r="N1907" s="440"/>
      <c r="O1907" s="440"/>
      <c r="P1907" s="440"/>
      <c r="Q1907" s="440"/>
      <c r="R1907" s="440"/>
    </row>
    <row r="1908" spans="1:18">
      <c r="A1908" s="422">
        <v>6702</v>
      </c>
      <c r="B1908" s="440"/>
      <c r="C1908" s="440"/>
      <c r="D1908" s="433" t="s">
        <v>167</v>
      </c>
      <c r="E1908" s="424"/>
      <c r="F1908" s="424">
        <v>6702</v>
      </c>
      <c r="G1908" s="424" t="s">
        <v>19556</v>
      </c>
      <c r="H1908" s="440"/>
      <c r="I1908" s="424"/>
      <c r="J1908" s="424"/>
      <c r="K1908" s="424"/>
      <c r="L1908" s="431"/>
      <c r="M1908" s="424"/>
      <c r="N1908" s="440"/>
      <c r="O1908" s="440"/>
      <c r="P1908" s="440"/>
      <c r="Q1908" s="440"/>
      <c r="R1908" s="440"/>
    </row>
    <row r="1909" spans="1:18">
      <c r="A1909" s="422">
        <v>6704</v>
      </c>
      <c r="B1909" s="440"/>
      <c r="C1909" s="440"/>
      <c r="D1909" s="433" t="s">
        <v>167</v>
      </c>
      <c r="E1909" s="424"/>
      <c r="F1909" s="424">
        <v>6704</v>
      </c>
      <c r="G1909" s="424" t="s">
        <v>19452</v>
      </c>
      <c r="H1909" s="440"/>
      <c r="I1909" s="424"/>
      <c r="J1909" s="424"/>
      <c r="K1909" s="424"/>
      <c r="L1909" s="431"/>
      <c r="M1909" s="424"/>
      <c r="N1909" s="440"/>
      <c r="O1909" s="440"/>
      <c r="P1909" s="440"/>
      <c r="Q1909" s="440"/>
      <c r="R1909" s="440"/>
    </row>
    <row r="1910" spans="1:18">
      <c r="A1910" s="422">
        <v>6710</v>
      </c>
      <c r="B1910" s="440"/>
      <c r="C1910" s="440"/>
      <c r="D1910" s="433" t="s">
        <v>167</v>
      </c>
      <c r="E1910" s="424"/>
      <c r="F1910" s="424">
        <v>6710</v>
      </c>
      <c r="G1910" s="424" t="s">
        <v>19369</v>
      </c>
      <c r="H1910" s="440"/>
      <c r="I1910" s="424"/>
      <c r="J1910" s="424"/>
      <c r="K1910" s="424"/>
      <c r="L1910" s="431"/>
      <c r="M1910" s="424"/>
      <c r="N1910" s="440"/>
      <c r="O1910" s="440"/>
      <c r="P1910" s="440"/>
      <c r="Q1910" s="440"/>
      <c r="R1910" s="440"/>
    </row>
    <row r="1911" spans="1:18">
      <c r="A1911" s="422">
        <v>6713</v>
      </c>
      <c r="B1911" s="440"/>
      <c r="C1911" s="440"/>
      <c r="D1911" s="433" t="s">
        <v>167</v>
      </c>
      <c r="E1911" s="424"/>
      <c r="F1911" s="424">
        <v>6713</v>
      </c>
      <c r="G1911" s="424" t="s">
        <v>19614</v>
      </c>
      <c r="H1911" s="440"/>
      <c r="I1911" s="424"/>
      <c r="J1911" s="424"/>
      <c r="K1911" s="424"/>
      <c r="L1911" s="431"/>
      <c r="M1911" s="424"/>
      <c r="N1911" s="440"/>
      <c r="O1911" s="440"/>
      <c r="P1911" s="440"/>
      <c r="Q1911" s="440"/>
      <c r="R1911" s="440"/>
    </row>
    <row r="1912" spans="1:18">
      <c r="A1912" s="422">
        <v>6719</v>
      </c>
      <c r="B1912" s="440"/>
      <c r="C1912" s="440"/>
      <c r="D1912" s="433" t="s">
        <v>167</v>
      </c>
      <c r="E1912" s="424"/>
      <c r="F1912" s="424">
        <v>6719</v>
      </c>
      <c r="G1912" s="424" t="s">
        <v>19449</v>
      </c>
      <c r="H1912" s="440"/>
      <c r="I1912" s="424"/>
      <c r="J1912" s="424"/>
      <c r="K1912" s="424"/>
      <c r="L1912" s="431"/>
      <c r="M1912" s="424"/>
      <c r="N1912" s="440"/>
      <c r="O1912" s="440"/>
      <c r="P1912" s="440"/>
      <c r="Q1912" s="440"/>
      <c r="R1912" s="440"/>
    </row>
    <row r="1913" spans="1:18">
      <c r="A1913" s="422">
        <v>6179</v>
      </c>
      <c r="B1913" s="440"/>
      <c r="C1913" s="440"/>
      <c r="D1913" s="433" t="s">
        <v>13921</v>
      </c>
      <c r="E1913" s="424"/>
      <c r="F1913" s="424">
        <v>6179</v>
      </c>
      <c r="G1913" s="424" t="s">
        <v>19643</v>
      </c>
      <c r="H1913" s="440"/>
      <c r="I1913" s="424"/>
      <c r="J1913" s="424"/>
      <c r="K1913" s="424"/>
      <c r="L1913" s="431"/>
      <c r="M1913" s="424"/>
      <c r="N1913" s="440"/>
      <c r="O1913" s="440"/>
      <c r="P1913" s="440"/>
      <c r="Q1913" s="440"/>
      <c r="R1913" s="440"/>
    </row>
    <row r="1914" spans="1:18">
      <c r="A1914" s="422">
        <v>5273</v>
      </c>
      <c r="B1914" s="440"/>
      <c r="C1914" s="440"/>
      <c r="D1914" s="433" t="s">
        <v>168</v>
      </c>
      <c r="E1914" s="424"/>
      <c r="F1914" s="424">
        <v>5273</v>
      </c>
      <c r="G1914" s="424" t="s">
        <v>19436</v>
      </c>
      <c r="H1914" s="440"/>
      <c r="I1914" s="424"/>
      <c r="J1914" s="424"/>
      <c r="K1914" s="424"/>
      <c r="L1914" s="431"/>
      <c r="M1914" s="424"/>
      <c r="N1914" s="440"/>
      <c r="O1914" s="440"/>
      <c r="P1914" s="440"/>
      <c r="Q1914" s="440"/>
      <c r="R1914" s="440"/>
    </row>
    <row r="1915" spans="1:18">
      <c r="A1915" s="422">
        <v>3696</v>
      </c>
      <c r="B1915" s="440"/>
      <c r="C1915" s="440"/>
      <c r="D1915" s="433" t="s">
        <v>171</v>
      </c>
      <c r="E1915" s="424"/>
      <c r="F1915" s="424">
        <v>3696</v>
      </c>
      <c r="G1915" s="424" t="s">
        <v>19674</v>
      </c>
      <c r="H1915" s="440"/>
      <c r="I1915" s="424"/>
      <c r="J1915" s="424"/>
      <c r="K1915" s="424"/>
      <c r="L1915" s="431"/>
      <c r="M1915" s="424"/>
      <c r="N1915" s="440"/>
      <c r="O1915" s="440"/>
      <c r="P1915" s="440"/>
      <c r="Q1915" s="440"/>
      <c r="R1915" s="440"/>
    </row>
    <row r="1916" spans="1:18">
      <c r="A1916" s="422">
        <v>3700</v>
      </c>
      <c r="B1916" s="440"/>
      <c r="C1916" s="440"/>
      <c r="D1916" s="433" t="s">
        <v>171</v>
      </c>
      <c r="E1916" s="424"/>
      <c r="F1916" s="424">
        <v>3700</v>
      </c>
      <c r="G1916" s="424" t="s">
        <v>19605</v>
      </c>
      <c r="H1916" s="440"/>
      <c r="I1916" s="424"/>
      <c r="J1916" s="424"/>
      <c r="K1916" s="424"/>
      <c r="L1916" s="431"/>
      <c r="M1916" s="424"/>
      <c r="N1916" s="440"/>
      <c r="O1916" s="440"/>
      <c r="P1916" s="440"/>
      <c r="Q1916" s="440"/>
      <c r="R1916" s="440"/>
    </row>
    <row r="1917" spans="1:18">
      <c r="A1917" s="422">
        <v>4648</v>
      </c>
      <c r="B1917" s="440"/>
      <c r="C1917" s="440"/>
      <c r="D1917" s="433" t="s">
        <v>8784</v>
      </c>
      <c r="E1917" s="424"/>
      <c r="F1917" s="424">
        <v>4648</v>
      </c>
      <c r="G1917" s="424" t="s">
        <v>20076</v>
      </c>
      <c r="H1917" s="440"/>
      <c r="I1917" s="424"/>
      <c r="J1917" s="424"/>
      <c r="K1917" s="424"/>
      <c r="L1917" s="431"/>
      <c r="M1917" s="424"/>
      <c r="N1917" s="440"/>
      <c r="O1917" s="440"/>
      <c r="P1917" s="440"/>
      <c r="Q1917" s="440"/>
      <c r="R1917" s="440"/>
    </row>
    <row r="1918" spans="1:18">
      <c r="A1918" s="422">
        <v>5347</v>
      </c>
      <c r="B1918" s="440"/>
      <c r="C1918" s="440"/>
      <c r="D1918" s="433" t="s">
        <v>13938</v>
      </c>
      <c r="E1918" s="424"/>
      <c r="F1918" s="424">
        <v>5347</v>
      </c>
      <c r="G1918" s="424" t="s">
        <v>20134</v>
      </c>
      <c r="H1918" s="440"/>
      <c r="I1918" s="424"/>
      <c r="J1918" s="424"/>
      <c r="K1918" s="424"/>
      <c r="L1918" s="431"/>
      <c r="M1918" s="424"/>
      <c r="N1918" s="440"/>
      <c r="O1918" s="440"/>
      <c r="P1918" s="440"/>
      <c r="Q1918" s="440"/>
      <c r="R1918" s="440"/>
    </row>
    <row r="1919" spans="1:18">
      <c r="A1919" s="422">
        <v>5463</v>
      </c>
      <c r="B1919" s="440"/>
      <c r="C1919" s="440"/>
      <c r="D1919" s="433" t="s">
        <v>13748</v>
      </c>
      <c r="E1919" s="424"/>
      <c r="F1919" s="424">
        <v>5463</v>
      </c>
      <c r="G1919" s="424" t="s">
        <v>20000</v>
      </c>
      <c r="H1919" s="440"/>
      <c r="I1919" s="424"/>
      <c r="J1919" s="424"/>
      <c r="K1919" s="424"/>
      <c r="L1919" s="431"/>
      <c r="M1919" s="424"/>
      <c r="N1919" s="440"/>
      <c r="O1919" s="440"/>
      <c r="P1919" s="440"/>
      <c r="Q1919" s="440"/>
      <c r="R1919" s="440"/>
    </row>
    <row r="1920" spans="1:18">
      <c r="A1920" s="220">
        <v>5388</v>
      </c>
      <c r="B1920" s="442"/>
      <c r="C1920" s="442"/>
      <c r="D1920" s="428" t="s">
        <v>2039</v>
      </c>
      <c r="E1920" s="221"/>
      <c r="F1920" s="221">
        <v>5388</v>
      </c>
      <c r="G1920" s="221" t="s">
        <v>20276</v>
      </c>
      <c r="H1920" s="442"/>
      <c r="I1920" s="221"/>
      <c r="J1920" s="221"/>
      <c r="K1920" s="221"/>
      <c r="L1920" s="415"/>
      <c r="M1920" s="221"/>
      <c r="N1920" s="442"/>
      <c r="O1920" s="442"/>
      <c r="P1920" s="442"/>
      <c r="Q1920" s="442"/>
      <c r="R1920" s="442"/>
    </row>
    <row r="1921" spans="1:18">
      <c r="A1921" s="220">
        <v>5390</v>
      </c>
      <c r="B1921" s="442"/>
      <c r="C1921" s="442"/>
      <c r="D1921" s="428" t="s">
        <v>2039</v>
      </c>
      <c r="E1921" s="221"/>
      <c r="F1921" s="221">
        <v>5390</v>
      </c>
      <c r="G1921" s="221" t="s">
        <v>20449</v>
      </c>
      <c r="H1921" s="442"/>
      <c r="I1921" s="221"/>
      <c r="J1921" s="221"/>
      <c r="K1921" s="221"/>
      <c r="L1921" s="415"/>
      <c r="M1921" s="221"/>
      <c r="N1921" s="442"/>
      <c r="O1921" s="442"/>
      <c r="P1921" s="442"/>
      <c r="Q1921" s="442"/>
      <c r="R1921" s="442"/>
    </row>
    <row r="1922" spans="1:18">
      <c r="A1922" s="220">
        <v>5391</v>
      </c>
      <c r="B1922" s="442"/>
      <c r="C1922" s="442"/>
      <c r="D1922" s="428" t="s">
        <v>2039</v>
      </c>
      <c r="E1922" s="221"/>
      <c r="F1922" s="221">
        <v>5391</v>
      </c>
      <c r="G1922" s="221" t="s">
        <v>20277</v>
      </c>
      <c r="H1922" s="442"/>
      <c r="I1922" s="221"/>
      <c r="J1922" s="221"/>
      <c r="K1922" s="221"/>
      <c r="L1922" s="415"/>
      <c r="M1922" s="221"/>
      <c r="N1922" s="442"/>
      <c r="O1922" s="442"/>
      <c r="P1922" s="442"/>
      <c r="Q1922" s="442"/>
      <c r="R1922" s="442"/>
    </row>
    <row r="1923" spans="1:18">
      <c r="A1923" s="220">
        <v>5392</v>
      </c>
      <c r="B1923" s="442"/>
      <c r="C1923" s="442"/>
      <c r="D1923" s="428" t="s">
        <v>2039</v>
      </c>
      <c r="E1923" s="221"/>
      <c r="F1923" s="221">
        <v>5392</v>
      </c>
      <c r="G1923" s="221" t="s">
        <v>20280</v>
      </c>
      <c r="H1923" s="442"/>
      <c r="I1923" s="221"/>
      <c r="J1923" s="221"/>
      <c r="K1923" s="221"/>
      <c r="L1923" s="415"/>
      <c r="M1923" s="221"/>
      <c r="N1923" s="442"/>
      <c r="O1923" s="442"/>
      <c r="P1923" s="442"/>
      <c r="Q1923" s="442"/>
      <c r="R1923" s="442"/>
    </row>
    <row r="1924" spans="1:18">
      <c r="A1924" s="220">
        <v>5393</v>
      </c>
      <c r="B1924" s="442"/>
      <c r="C1924" s="442"/>
      <c r="D1924" s="428" t="s">
        <v>2039</v>
      </c>
      <c r="E1924" s="221"/>
      <c r="F1924" s="221">
        <v>5393</v>
      </c>
      <c r="G1924" s="221" t="s">
        <v>20284</v>
      </c>
      <c r="H1924" s="442"/>
      <c r="I1924" s="221"/>
      <c r="J1924" s="221"/>
      <c r="K1924" s="221"/>
      <c r="L1924" s="415"/>
      <c r="M1924" s="221"/>
      <c r="N1924" s="442"/>
      <c r="O1924" s="442"/>
      <c r="P1924" s="442"/>
      <c r="Q1924" s="442"/>
      <c r="R1924" s="442"/>
    </row>
    <row r="1925" spans="1:18">
      <c r="A1925" s="220">
        <v>5399</v>
      </c>
      <c r="B1925" s="442"/>
      <c r="C1925" s="442"/>
      <c r="D1925" s="428" t="s">
        <v>13667</v>
      </c>
      <c r="E1925" s="221"/>
      <c r="F1925" s="221">
        <v>5399</v>
      </c>
      <c r="G1925" s="221" t="s">
        <v>20386</v>
      </c>
      <c r="H1925" s="442"/>
      <c r="I1925" s="221"/>
      <c r="J1925" s="221"/>
      <c r="K1925" s="221"/>
      <c r="L1925" s="415"/>
      <c r="M1925" s="221"/>
      <c r="N1925" s="442"/>
      <c r="O1925" s="442"/>
      <c r="P1925" s="442"/>
      <c r="Q1925" s="442"/>
      <c r="R1925" s="442"/>
    </row>
    <row r="1926" spans="1:18">
      <c r="A1926" s="220">
        <v>5887</v>
      </c>
      <c r="B1926" s="442"/>
      <c r="C1926" s="442"/>
      <c r="D1926" s="428" t="s">
        <v>13744</v>
      </c>
      <c r="E1926" s="221"/>
      <c r="F1926" s="221">
        <v>5887</v>
      </c>
      <c r="G1926" s="221" t="s">
        <v>19763</v>
      </c>
      <c r="H1926" s="442"/>
      <c r="I1926" s="221"/>
      <c r="J1926" s="221"/>
      <c r="K1926" s="221"/>
      <c r="L1926" s="415"/>
      <c r="M1926" s="221"/>
      <c r="N1926" s="442"/>
      <c r="O1926" s="442"/>
      <c r="P1926" s="442"/>
      <c r="Q1926" s="442"/>
      <c r="R1926" s="442"/>
    </row>
    <row r="1927" spans="1:18">
      <c r="A1927" s="220">
        <v>5952</v>
      </c>
      <c r="B1927" s="442"/>
      <c r="C1927" s="442"/>
      <c r="D1927" s="428" t="s">
        <v>13756</v>
      </c>
      <c r="E1927" s="221"/>
      <c r="F1927" s="221">
        <v>5952</v>
      </c>
      <c r="G1927" s="221" t="s">
        <v>20362</v>
      </c>
      <c r="H1927" s="442"/>
      <c r="I1927" s="221"/>
      <c r="J1927" s="221"/>
      <c r="K1927" s="221"/>
      <c r="L1927" s="415"/>
      <c r="M1927" s="221"/>
      <c r="N1927" s="442"/>
      <c r="O1927" s="442"/>
      <c r="P1927" s="442"/>
      <c r="Q1927" s="442"/>
      <c r="R1927" s="442"/>
    </row>
    <row r="1928" spans="1:18">
      <c r="A1928" s="220">
        <v>5953</v>
      </c>
      <c r="B1928" s="442"/>
      <c r="C1928" s="442"/>
      <c r="D1928" s="428" t="s">
        <v>13756</v>
      </c>
      <c r="E1928" s="221"/>
      <c r="F1928" s="221">
        <v>5953</v>
      </c>
      <c r="G1928" s="221" t="s">
        <v>20235</v>
      </c>
      <c r="H1928" s="442"/>
      <c r="I1928" s="221"/>
      <c r="J1928" s="221"/>
      <c r="K1928" s="221"/>
      <c r="L1928" s="415"/>
      <c r="M1928" s="221"/>
      <c r="N1928" s="442"/>
      <c r="O1928" s="442"/>
      <c r="P1928" s="442"/>
      <c r="Q1928" s="442"/>
      <c r="R1928" s="442"/>
    </row>
    <row r="1929" spans="1:18">
      <c r="A1929" s="220">
        <v>4099</v>
      </c>
      <c r="B1929" s="442"/>
      <c r="C1929" s="442"/>
      <c r="D1929" s="428" t="s">
        <v>5920</v>
      </c>
      <c r="E1929" s="221"/>
      <c r="F1929" s="221">
        <v>4099</v>
      </c>
      <c r="G1929" s="221" t="s">
        <v>20349</v>
      </c>
      <c r="H1929" s="442"/>
      <c r="I1929" s="221"/>
      <c r="J1929" s="221"/>
      <c r="K1929" s="221"/>
      <c r="L1929" s="415"/>
      <c r="M1929" s="221"/>
      <c r="N1929" s="442"/>
      <c r="O1929" s="442"/>
      <c r="P1929" s="442"/>
      <c r="Q1929" s="442"/>
      <c r="R1929" s="442"/>
    </row>
    <row r="1930" spans="1:18">
      <c r="A1930" s="220">
        <v>4096</v>
      </c>
      <c r="B1930" s="442"/>
      <c r="C1930" s="442"/>
      <c r="D1930" s="428" t="s">
        <v>5920</v>
      </c>
      <c r="E1930" s="221"/>
      <c r="F1930" s="221">
        <v>4096</v>
      </c>
      <c r="G1930" s="221" t="s">
        <v>20352</v>
      </c>
      <c r="H1930" s="442"/>
      <c r="I1930" s="221"/>
      <c r="J1930" s="221"/>
      <c r="K1930" s="221"/>
      <c r="L1930" s="415"/>
      <c r="M1930" s="221"/>
      <c r="N1930" s="442"/>
      <c r="O1930" s="442"/>
      <c r="P1930" s="442"/>
      <c r="Q1930" s="442"/>
      <c r="R1930" s="442"/>
    </row>
    <row r="1931" spans="1:18">
      <c r="A1931" s="220">
        <v>3528</v>
      </c>
      <c r="B1931" s="442"/>
      <c r="C1931" s="442"/>
      <c r="D1931" s="428" t="s">
        <v>3000</v>
      </c>
      <c r="E1931" s="221"/>
      <c r="F1931" s="221">
        <v>3528</v>
      </c>
      <c r="G1931" s="221" t="s">
        <v>19884</v>
      </c>
      <c r="H1931" s="442"/>
      <c r="I1931" s="221"/>
      <c r="J1931" s="221"/>
      <c r="K1931" s="221"/>
      <c r="L1931" s="415"/>
      <c r="M1931" s="221"/>
      <c r="N1931" s="442"/>
      <c r="O1931" s="442"/>
      <c r="P1931" s="442"/>
      <c r="Q1931" s="442"/>
      <c r="R1931" s="442"/>
    </row>
    <row r="1932" spans="1:18">
      <c r="A1932" s="220">
        <v>5350</v>
      </c>
      <c r="B1932" s="442"/>
      <c r="C1932" s="442"/>
      <c r="D1932" s="428" t="s">
        <v>13774</v>
      </c>
      <c r="E1932" s="221"/>
      <c r="F1932" s="221">
        <v>5350</v>
      </c>
      <c r="G1932" s="221" t="s">
        <v>20242</v>
      </c>
      <c r="H1932" s="442"/>
      <c r="I1932" s="221"/>
      <c r="J1932" s="221"/>
      <c r="K1932" s="221"/>
      <c r="L1932" s="415"/>
      <c r="M1932" s="221"/>
      <c r="N1932" s="442"/>
      <c r="O1932" s="442"/>
      <c r="P1932" s="442"/>
      <c r="Q1932" s="442"/>
      <c r="R1932" s="442"/>
    </row>
    <row r="1933" spans="1:18">
      <c r="A1933" s="220">
        <v>5360</v>
      </c>
      <c r="B1933" s="442"/>
      <c r="C1933" s="442"/>
      <c r="D1933" s="428" t="s">
        <v>13776</v>
      </c>
      <c r="E1933" s="221"/>
      <c r="F1933" s="221">
        <v>5360</v>
      </c>
      <c r="G1933" s="221" t="s">
        <v>20359</v>
      </c>
      <c r="H1933" s="442"/>
      <c r="I1933" s="221"/>
      <c r="J1933" s="221"/>
      <c r="K1933" s="221"/>
      <c r="L1933" s="415"/>
      <c r="M1933" s="221"/>
      <c r="N1933" s="442"/>
      <c r="O1933" s="442"/>
      <c r="P1933" s="442"/>
      <c r="Q1933" s="442"/>
      <c r="R1933" s="442"/>
    </row>
    <row r="1934" spans="1:18">
      <c r="A1934" s="220">
        <v>5644</v>
      </c>
      <c r="B1934" s="442"/>
      <c r="C1934" s="442"/>
      <c r="D1934" s="428" t="s">
        <v>13782</v>
      </c>
      <c r="E1934" s="221"/>
      <c r="F1934" s="221">
        <v>5644</v>
      </c>
      <c r="G1934" s="221" t="s">
        <v>20288</v>
      </c>
      <c r="H1934" s="442"/>
      <c r="I1934" s="221"/>
      <c r="J1934" s="221"/>
      <c r="K1934" s="221"/>
      <c r="L1934" s="415"/>
      <c r="M1934" s="221"/>
      <c r="N1934" s="442"/>
      <c r="O1934" s="442"/>
      <c r="P1934" s="442"/>
      <c r="Q1934" s="442"/>
      <c r="R1934" s="442"/>
    </row>
    <row r="1935" spans="1:18">
      <c r="A1935" s="220">
        <v>5679</v>
      </c>
      <c r="B1935" s="442"/>
      <c r="C1935" s="442"/>
      <c r="D1935" s="428" t="s">
        <v>13785</v>
      </c>
      <c r="E1935" s="221"/>
      <c r="F1935" s="221">
        <v>5679</v>
      </c>
      <c r="G1935" s="221" t="s">
        <v>20390</v>
      </c>
      <c r="H1935" s="442"/>
      <c r="I1935" s="221"/>
      <c r="J1935" s="221"/>
      <c r="K1935" s="221"/>
      <c r="L1935" s="415"/>
      <c r="M1935" s="221"/>
      <c r="N1935" s="442"/>
      <c r="O1935" s="442"/>
      <c r="P1935" s="442"/>
      <c r="Q1935" s="442"/>
      <c r="R1935" s="442"/>
    </row>
    <row r="1936" spans="1:18">
      <c r="A1936" s="220">
        <v>3720</v>
      </c>
      <c r="B1936" s="442"/>
      <c r="C1936" s="442"/>
      <c r="D1936" s="428" t="s">
        <v>3507</v>
      </c>
      <c r="E1936" s="221"/>
      <c r="F1936" s="221">
        <v>3720</v>
      </c>
      <c r="G1936" s="221" t="s">
        <v>20173</v>
      </c>
      <c r="H1936" s="442"/>
      <c r="I1936" s="221"/>
      <c r="J1936" s="221"/>
      <c r="K1936" s="221"/>
      <c r="L1936" s="415"/>
      <c r="M1936" s="221"/>
      <c r="N1936" s="442"/>
      <c r="O1936" s="442"/>
      <c r="P1936" s="442"/>
      <c r="Q1936" s="442"/>
      <c r="R1936" s="442"/>
    </row>
    <row r="1937" spans="1:18">
      <c r="A1937" s="220">
        <v>6264</v>
      </c>
      <c r="B1937" s="442"/>
      <c r="C1937" s="442"/>
      <c r="D1937" s="428" t="s">
        <v>1666</v>
      </c>
      <c r="E1937" s="221"/>
      <c r="F1937" s="221">
        <v>6264</v>
      </c>
      <c r="G1937" s="221" t="s">
        <v>20187</v>
      </c>
      <c r="H1937" s="442"/>
      <c r="I1937" s="221"/>
      <c r="J1937" s="221"/>
      <c r="K1937" s="221"/>
      <c r="L1937" s="415"/>
      <c r="M1937" s="221"/>
      <c r="N1937" s="442"/>
      <c r="O1937" s="442"/>
      <c r="P1937" s="442"/>
      <c r="Q1937" s="442"/>
      <c r="R1937" s="442"/>
    </row>
    <row r="1938" spans="1:18">
      <c r="A1938" s="220">
        <v>6166</v>
      </c>
      <c r="B1938" s="442"/>
      <c r="C1938" s="442"/>
      <c r="D1938" s="428" t="s">
        <v>13799</v>
      </c>
      <c r="E1938" s="221"/>
      <c r="F1938" s="221">
        <v>6166</v>
      </c>
      <c r="G1938" s="221" t="s">
        <v>20291</v>
      </c>
      <c r="H1938" s="442"/>
      <c r="I1938" s="221"/>
      <c r="J1938" s="221"/>
      <c r="K1938" s="221"/>
      <c r="L1938" s="415"/>
      <c r="M1938" s="221"/>
      <c r="N1938" s="442"/>
      <c r="O1938" s="442"/>
      <c r="P1938" s="442"/>
      <c r="Q1938" s="442"/>
      <c r="R1938" s="442"/>
    </row>
    <row r="1939" spans="1:18">
      <c r="A1939" s="220">
        <v>5754</v>
      </c>
      <c r="B1939" s="442"/>
      <c r="C1939" s="442"/>
      <c r="D1939" s="428" t="s">
        <v>13802</v>
      </c>
      <c r="E1939" s="221"/>
      <c r="F1939" s="221">
        <v>5754</v>
      </c>
      <c r="G1939" s="221" t="s">
        <v>20325</v>
      </c>
      <c r="H1939" s="442"/>
      <c r="I1939" s="221"/>
      <c r="J1939" s="221"/>
      <c r="K1939" s="221"/>
      <c r="L1939" s="415"/>
      <c r="M1939" s="221"/>
      <c r="N1939" s="442"/>
      <c r="O1939" s="442"/>
      <c r="P1939" s="442"/>
      <c r="Q1939" s="442"/>
      <c r="R1939" s="442"/>
    </row>
    <row r="1940" spans="1:18">
      <c r="A1940" s="220">
        <v>5756</v>
      </c>
      <c r="B1940" s="442"/>
      <c r="C1940" s="442"/>
      <c r="D1940" s="428" t="s">
        <v>13802</v>
      </c>
      <c r="E1940" s="221"/>
      <c r="F1940" s="221">
        <v>5756</v>
      </c>
      <c r="G1940" s="221" t="s">
        <v>20365</v>
      </c>
      <c r="H1940" s="442"/>
      <c r="I1940" s="221"/>
      <c r="J1940" s="221"/>
      <c r="K1940" s="221"/>
      <c r="L1940" s="415"/>
      <c r="M1940" s="221"/>
      <c r="N1940" s="442"/>
      <c r="O1940" s="442"/>
      <c r="P1940" s="442"/>
      <c r="Q1940" s="442"/>
      <c r="R1940" s="442"/>
    </row>
    <row r="1941" spans="1:18">
      <c r="A1941" s="220">
        <v>6100</v>
      </c>
      <c r="B1941" s="442"/>
      <c r="C1941" s="442"/>
      <c r="D1941" s="428" t="s">
        <v>2536</v>
      </c>
      <c r="E1941" s="221"/>
      <c r="F1941" s="221">
        <v>6100</v>
      </c>
      <c r="G1941" s="221" t="s">
        <v>20294</v>
      </c>
      <c r="H1941" s="442"/>
      <c r="I1941" s="221"/>
      <c r="J1941" s="221"/>
      <c r="K1941" s="221"/>
      <c r="L1941" s="415"/>
      <c r="M1941" s="221"/>
      <c r="N1941" s="442"/>
      <c r="O1941" s="442"/>
      <c r="P1941" s="442"/>
      <c r="Q1941" s="442"/>
      <c r="R1941" s="442"/>
    </row>
    <row r="1942" spans="1:18">
      <c r="A1942" s="220">
        <v>6101</v>
      </c>
      <c r="B1942" s="442"/>
      <c r="C1942" s="442"/>
      <c r="D1942" s="428" t="s">
        <v>2536</v>
      </c>
      <c r="E1942" s="221"/>
      <c r="F1942" s="221">
        <v>6101</v>
      </c>
      <c r="G1942" s="221" t="s">
        <v>20297</v>
      </c>
      <c r="H1942" s="442"/>
      <c r="I1942" s="221"/>
      <c r="J1942" s="221"/>
      <c r="K1942" s="221"/>
      <c r="L1942" s="415"/>
      <c r="M1942" s="221"/>
      <c r="N1942" s="442"/>
      <c r="O1942" s="442"/>
      <c r="P1942" s="442"/>
      <c r="Q1942" s="442"/>
      <c r="R1942" s="442"/>
    </row>
    <row r="1943" spans="1:18">
      <c r="A1943" s="220">
        <v>6102</v>
      </c>
      <c r="B1943" s="442"/>
      <c r="C1943" s="442"/>
      <c r="D1943" s="428" t="s">
        <v>2536</v>
      </c>
      <c r="E1943" s="221"/>
      <c r="F1943" s="221">
        <v>6102</v>
      </c>
      <c r="G1943" s="221" t="s">
        <v>20299</v>
      </c>
      <c r="H1943" s="442"/>
      <c r="I1943" s="221"/>
      <c r="J1943" s="221"/>
      <c r="K1943" s="221"/>
      <c r="L1943" s="415"/>
      <c r="M1943" s="221"/>
      <c r="N1943" s="442"/>
      <c r="O1943" s="442"/>
      <c r="P1943" s="442"/>
      <c r="Q1943" s="442"/>
      <c r="R1943" s="442"/>
    </row>
    <row r="1944" spans="1:18">
      <c r="A1944" s="220">
        <v>6103</v>
      </c>
      <c r="B1944" s="442"/>
      <c r="C1944" s="442"/>
      <c r="D1944" s="428" t="s">
        <v>2536</v>
      </c>
      <c r="E1944" s="221"/>
      <c r="F1944" s="221">
        <v>6103</v>
      </c>
      <c r="G1944" s="221" t="s">
        <v>20330</v>
      </c>
      <c r="H1944" s="442"/>
      <c r="I1944" s="221"/>
      <c r="J1944" s="221"/>
      <c r="K1944" s="221"/>
      <c r="L1944" s="415"/>
      <c r="M1944" s="221"/>
      <c r="N1944" s="442"/>
      <c r="O1944" s="442"/>
      <c r="P1944" s="442"/>
      <c r="Q1944" s="442"/>
      <c r="R1944" s="442"/>
    </row>
    <row r="1945" spans="1:18">
      <c r="A1945" s="220">
        <v>6327</v>
      </c>
      <c r="B1945" s="442"/>
      <c r="C1945" s="442"/>
      <c r="D1945" s="428" t="s">
        <v>170</v>
      </c>
      <c r="E1945" s="221"/>
      <c r="F1945" s="221">
        <v>6327</v>
      </c>
      <c r="G1945" s="221" t="s">
        <v>20180</v>
      </c>
      <c r="H1945" s="442"/>
      <c r="I1945" s="221"/>
      <c r="J1945" s="221"/>
      <c r="K1945" s="221"/>
      <c r="L1945" s="415"/>
      <c r="M1945" s="221"/>
      <c r="N1945" s="442"/>
      <c r="O1945" s="442"/>
      <c r="P1945" s="442"/>
      <c r="Q1945" s="442"/>
      <c r="R1945" s="442"/>
    </row>
    <row r="1946" spans="1:18">
      <c r="A1946" s="220">
        <v>6051</v>
      </c>
      <c r="B1946" s="442"/>
      <c r="C1946" s="442"/>
      <c r="D1946" s="428" t="s">
        <v>170</v>
      </c>
      <c r="E1946" s="221"/>
      <c r="F1946" s="221">
        <v>6051</v>
      </c>
      <c r="G1946" s="221" t="s">
        <v>20182</v>
      </c>
      <c r="H1946" s="442"/>
      <c r="I1946" s="221"/>
      <c r="J1946" s="221"/>
      <c r="K1946" s="221"/>
      <c r="L1946" s="415"/>
      <c r="M1946" s="221"/>
      <c r="N1946" s="442"/>
      <c r="O1946" s="442"/>
      <c r="P1946" s="442"/>
      <c r="Q1946" s="442"/>
      <c r="R1946" s="442"/>
    </row>
    <row r="1947" spans="1:18">
      <c r="A1947" s="220">
        <v>6104</v>
      </c>
      <c r="B1947" s="442"/>
      <c r="C1947" s="442"/>
      <c r="D1947" s="428" t="s">
        <v>13813</v>
      </c>
      <c r="E1947" s="221"/>
      <c r="F1947" s="221">
        <v>6104</v>
      </c>
      <c r="G1947" s="221" t="s">
        <v>20301</v>
      </c>
      <c r="H1947" s="442"/>
      <c r="I1947" s="221"/>
      <c r="J1947" s="221"/>
      <c r="K1947" s="221"/>
      <c r="L1947" s="415"/>
      <c r="M1947" s="221"/>
      <c r="N1947" s="442"/>
      <c r="O1947" s="442"/>
      <c r="P1947" s="442"/>
      <c r="Q1947" s="442"/>
      <c r="R1947" s="442"/>
    </row>
    <row r="1948" spans="1:18">
      <c r="A1948" s="220">
        <v>4288</v>
      </c>
      <c r="B1948" s="442"/>
      <c r="C1948" s="442"/>
      <c r="D1948" s="428" t="s">
        <v>6712</v>
      </c>
      <c r="E1948" s="221"/>
      <c r="F1948" s="221">
        <v>4288</v>
      </c>
      <c r="G1948" s="221" t="s">
        <v>15573</v>
      </c>
      <c r="H1948" s="442"/>
      <c r="I1948" s="221"/>
      <c r="J1948" s="221"/>
      <c r="K1948" s="221"/>
      <c r="L1948" s="415"/>
      <c r="M1948" s="221"/>
      <c r="N1948" s="442"/>
      <c r="O1948" s="442"/>
      <c r="P1948" s="442"/>
      <c r="Q1948" s="442"/>
      <c r="R1948" s="442"/>
    </row>
    <row r="1949" spans="1:18">
      <c r="A1949" s="220">
        <v>4612</v>
      </c>
      <c r="B1949" s="442"/>
      <c r="C1949" s="442"/>
      <c r="D1949" s="428" t="s">
        <v>8721</v>
      </c>
      <c r="E1949" s="221"/>
      <c r="F1949" s="221">
        <v>4612</v>
      </c>
      <c r="G1949" s="221" t="s">
        <v>20177</v>
      </c>
      <c r="H1949" s="442"/>
      <c r="I1949" s="221"/>
      <c r="J1949" s="221"/>
      <c r="K1949" s="221"/>
      <c r="L1949" s="415"/>
      <c r="M1949" s="221"/>
      <c r="N1949" s="442"/>
      <c r="O1949" s="442"/>
      <c r="P1949" s="442"/>
      <c r="Q1949" s="442"/>
      <c r="R1949" s="442"/>
    </row>
    <row r="1950" spans="1:18">
      <c r="A1950" s="220">
        <v>5163</v>
      </c>
      <c r="B1950" s="442"/>
      <c r="C1950" s="442"/>
      <c r="D1950" s="428" t="s">
        <v>7994</v>
      </c>
      <c r="E1950" s="221"/>
      <c r="F1950" s="221">
        <v>5163</v>
      </c>
      <c r="G1950" s="221" t="s">
        <v>20384</v>
      </c>
      <c r="H1950" s="442"/>
      <c r="I1950" s="221"/>
      <c r="J1950" s="221"/>
      <c r="K1950" s="221"/>
      <c r="L1950" s="415"/>
      <c r="M1950" s="221"/>
      <c r="N1950" s="442"/>
      <c r="O1950" s="442"/>
      <c r="P1950" s="442"/>
      <c r="Q1950" s="442"/>
      <c r="R1950" s="442"/>
    </row>
    <row r="1951" spans="1:18">
      <c r="A1951" s="220">
        <v>4617</v>
      </c>
      <c r="B1951" s="442"/>
      <c r="C1951" s="442"/>
      <c r="D1951" s="428" t="s">
        <v>8707</v>
      </c>
      <c r="E1951" s="221"/>
      <c r="F1951" s="221">
        <v>4617</v>
      </c>
      <c r="G1951" s="221" t="s">
        <v>20271</v>
      </c>
      <c r="H1951" s="442"/>
      <c r="I1951" s="221"/>
      <c r="J1951" s="221"/>
      <c r="K1951" s="221"/>
      <c r="L1951" s="415"/>
      <c r="M1951" s="221"/>
      <c r="N1951" s="442"/>
      <c r="O1951" s="442"/>
      <c r="P1951" s="442"/>
      <c r="Q1951" s="442"/>
      <c r="R1951" s="442"/>
    </row>
    <row r="1952" spans="1:18">
      <c r="A1952" s="220">
        <v>6878</v>
      </c>
      <c r="B1952" s="442"/>
      <c r="C1952" s="442"/>
      <c r="D1952" s="428" t="s">
        <v>8683</v>
      </c>
      <c r="E1952" s="221"/>
      <c r="F1952" s="221">
        <v>6878</v>
      </c>
      <c r="G1952" s="221" t="s">
        <v>20158</v>
      </c>
      <c r="H1952" s="442"/>
      <c r="I1952" s="221"/>
      <c r="J1952" s="221"/>
      <c r="K1952" s="221"/>
      <c r="L1952" s="415"/>
      <c r="M1952" s="221"/>
      <c r="N1952" s="442"/>
      <c r="O1952" s="442"/>
      <c r="P1952" s="442"/>
      <c r="Q1952" s="442"/>
      <c r="R1952" s="442"/>
    </row>
    <row r="1953" spans="1:18">
      <c r="A1953" s="220">
        <v>6714</v>
      </c>
      <c r="B1953" s="442"/>
      <c r="C1953" s="442"/>
      <c r="D1953" s="428" t="s">
        <v>167</v>
      </c>
      <c r="E1953" s="221"/>
      <c r="F1953" s="221">
        <v>6714</v>
      </c>
      <c r="G1953" s="221" t="s">
        <v>20085</v>
      </c>
      <c r="H1953" s="442"/>
      <c r="I1953" s="221"/>
      <c r="J1953" s="221"/>
      <c r="K1953" s="221"/>
      <c r="L1953" s="415"/>
      <c r="M1953" s="221"/>
      <c r="N1953" s="442"/>
      <c r="O1953" s="442"/>
      <c r="P1953" s="442"/>
      <c r="Q1953" s="442"/>
      <c r="R1953" s="442"/>
    </row>
    <row r="1954" spans="1:18">
      <c r="A1954" s="244">
        <v>6540</v>
      </c>
      <c r="B1954" s="447"/>
      <c r="C1954" s="447"/>
      <c r="D1954" s="244" t="s">
        <v>1531</v>
      </c>
      <c r="E1954" s="244"/>
      <c r="F1954" s="244">
        <v>6540</v>
      </c>
      <c r="G1954" s="244" t="s">
        <v>20577</v>
      </c>
      <c r="H1954" s="447"/>
      <c r="I1954" s="244"/>
      <c r="J1954" s="244"/>
      <c r="K1954" s="244"/>
      <c r="L1954" s="448"/>
      <c r="M1954" s="244"/>
      <c r="N1954" s="447"/>
      <c r="O1954" s="447"/>
      <c r="P1954" s="447"/>
      <c r="Q1954" s="447"/>
      <c r="R1954" s="447"/>
    </row>
    <row r="1955" spans="1:18">
      <c r="A1955" s="244">
        <v>6722</v>
      </c>
      <c r="B1955" s="447"/>
      <c r="C1955" s="447"/>
      <c r="D1955" s="244" t="s">
        <v>1531</v>
      </c>
      <c r="E1955" s="244"/>
      <c r="F1955" s="244">
        <v>6722</v>
      </c>
      <c r="G1955" s="244" t="s">
        <v>20623</v>
      </c>
      <c r="H1955" s="447"/>
      <c r="I1955" s="244"/>
      <c r="J1955" s="244"/>
      <c r="K1955" s="244"/>
      <c r="L1955" s="448"/>
      <c r="M1955" s="244"/>
      <c r="N1955" s="447"/>
      <c r="O1955" s="447"/>
      <c r="P1955" s="447"/>
      <c r="Q1955" s="447"/>
      <c r="R1955" s="447"/>
    </row>
    <row r="1956" spans="1:18">
      <c r="A1956" s="244">
        <v>5136</v>
      </c>
      <c r="B1956" s="447"/>
      <c r="C1956" s="447"/>
      <c r="D1956" s="244" t="s">
        <v>3000</v>
      </c>
      <c r="E1956" s="244"/>
      <c r="F1956" s="244">
        <v>5136</v>
      </c>
      <c r="G1956" s="244" t="s">
        <v>20356</v>
      </c>
      <c r="H1956" s="447"/>
      <c r="I1956" s="244"/>
      <c r="J1956" s="244"/>
      <c r="K1956" s="244"/>
      <c r="L1956" s="448"/>
      <c r="M1956" s="244"/>
      <c r="N1956" s="447"/>
      <c r="O1956" s="447"/>
      <c r="P1956" s="447"/>
      <c r="Q1956" s="447"/>
      <c r="R1956" s="447"/>
    </row>
    <row r="1957" spans="1:18">
      <c r="A1957" s="244">
        <v>6242</v>
      </c>
      <c r="B1957" s="447"/>
      <c r="C1957" s="447"/>
      <c r="D1957" s="244" t="s">
        <v>2400</v>
      </c>
      <c r="E1957" s="244"/>
      <c r="F1957" s="244">
        <v>6242</v>
      </c>
      <c r="G1957" s="244" t="s">
        <v>20123</v>
      </c>
      <c r="H1957" s="447"/>
      <c r="I1957" s="244"/>
      <c r="J1957" s="244"/>
      <c r="K1957" s="244"/>
      <c r="L1957" s="448"/>
      <c r="M1957" s="244"/>
      <c r="N1957" s="447"/>
      <c r="O1957" s="447"/>
      <c r="P1957" s="447"/>
      <c r="Q1957" s="447"/>
      <c r="R1957" s="447"/>
    </row>
    <row r="1958" spans="1:18">
      <c r="A1958" s="244">
        <v>6896</v>
      </c>
      <c r="B1958" s="447"/>
      <c r="C1958" s="447"/>
      <c r="D1958" s="244" t="s">
        <v>1661</v>
      </c>
      <c r="E1958" s="244"/>
      <c r="F1958" s="244">
        <v>6896</v>
      </c>
      <c r="G1958" s="244" t="s">
        <v>20571</v>
      </c>
      <c r="H1958" s="447"/>
      <c r="I1958" s="244"/>
      <c r="J1958" s="244"/>
      <c r="K1958" s="244"/>
      <c r="L1958" s="448"/>
      <c r="M1958" s="244"/>
      <c r="N1958" s="447"/>
      <c r="O1958" s="447"/>
      <c r="P1958" s="447"/>
      <c r="Q1958" s="447"/>
      <c r="R1958" s="447"/>
    </row>
    <row r="1959" spans="1:18">
      <c r="A1959" s="244">
        <v>5755</v>
      </c>
      <c r="B1959" s="447"/>
      <c r="C1959" s="447"/>
      <c r="D1959" s="244" t="s">
        <v>13802</v>
      </c>
      <c r="E1959" s="244"/>
      <c r="F1959" s="244">
        <v>5755</v>
      </c>
      <c r="G1959" s="244" t="s">
        <v>20328</v>
      </c>
      <c r="H1959" s="447"/>
      <c r="I1959" s="244"/>
      <c r="J1959" s="244"/>
      <c r="K1959" s="244"/>
      <c r="L1959" s="448"/>
      <c r="M1959" s="244"/>
      <c r="N1959" s="447"/>
      <c r="O1959" s="447"/>
      <c r="P1959" s="447"/>
      <c r="Q1959" s="447"/>
      <c r="R1959" s="447"/>
    </row>
    <row r="1960" spans="1:18">
      <c r="A1960" s="244">
        <v>4603</v>
      </c>
      <c r="B1960" s="447"/>
      <c r="C1960" s="447"/>
      <c r="D1960" s="244" t="s">
        <v>8311</v>
      </c>
      <c r="E1960" s="244"/>
      <c r="F1960" s="244">
        <v>4603</v>
      </c>
      <c r="G1960" s="244" t="s">
        <v>19904</v>
      </c>
      <c r="H1960" s="447"/>
      <c r="I1960" s="244"/>
      <c r="J1960" s="244"/>
      <c r="K1960" s="244"/>
      <c r="L1960" s="448"/>
      <c r="M1960" s="244"/>
      <c r="N1960" s="447"/>
      <c r="O1960" s="447"/>
      <c r="P1960" s="447"/>
      <c r="Q1960" s="447"/>
      <c r="R1960" s="447"/>
    </row>
    <row r="1961" spans="1:18">
      <c r="A1961" s="244">
        <v>6107</v>
      </c>
      <c r="B1961" s="447"/>
      <c r="C1961" s="447"/>
      <c r="D1961" s="244" t="s">
        <v>8295</v>
      </c>
      <c r="E1961" s="244"/>
      <c r="F1961" s="244">
        <v>6107</v>
      </c>
      <c r="G1961" s="244" t="s">
        <v>20543</v>
      </c>
      <c r="H1961" s="447"/>
      <c r="I1961" s="244"/>
      <c r="J1961" s="244"/>
      <c r="K1961" s="244"/>
      <c r="L1961" s="448"/>
      <c r="M1961" s="244"/>
      <c r="N1961" s="447"/>
      <c r="O1961" s="447"/>
      <c r="P1961" s="447"/>
      <c r="Q1961" s="447"/>
      <c r="R1961" s="447"/>
    </row>
    <row r="1962" spans="1:18">
      <c r="A1962" s="244">
        <v>6109</v>
      </c>
      <c r="B1962" s="447"/>
      <c r="C1962" s="447"/>
      <c r="D1962" s="244" t="s">
        <v>8295</v>
      </c>
      <c r="E1962" s="244"/>
      <c r="F1962" s="244">
        <v>6109</v>
      </c>
      <c r="G1962" s="244" t="s">
        <v>20453</v>
      </c>
      <c r="H1962" s="447"/>
      <c r="I1962" s="244"/>
      <c r="J1962" s="244"/>
      <c r="K1962" s="244"/>
      <c r="L1962" s="448"/>
      <c r="M1962" s="244"/>
      <c r="N1962" s="447"/>
      <c r="O1962" s="447"/>
      <c r="P1962" s="447"/>
      <c r="Q1962" s="447"/>
      <c r="R1962" s="447"/>
    </row>
    <row r="1963" spans="1:18">
      <c r="A1963" s="244">
        <v>6110</v>
      </c>
      <c r="B1963" s="447"/>
      <c r="C1963" s="447"/>
      <c r="D1963" s="244" t="s">
        <v>8295</v>
      </c>
      <c r="E1963" s="244"/>
      <c r="F1963" s="244">
        <v>6110</v>
      </c>
      <c r="G1963" s="244" t="s">
        <v>20547</v>
      </c>
      <c r="H1963" s="447"/>
      <c r="I1963" s="244"/>
      <c r="J1963" s="244"/>
      <c r="K1963" s="244"/>
      <c r="L1963" s="448"/>
      <c r="M1963" s="244"/>
      <c r="N1963" s="447"/>
      <c r="O1963" s="447"/>
      <c r="P1963" s="447"/>
      <c r="Q1963" s="447"/>
      <c r="R1963" s="447"/>
    </row>
    <row r="1964" spans="1:18">
      <c r="A1964" s="244">
        <v>6111</v>
      </c>
      <c r="B1964" s="447"/>
      <c r="C1964" s="447"/>
      <c r="D1964" s="244" t="s">
        <v>8295</v>
      </c>
      <c r="E1964" s="244"/>
      <c r="F1964" s="244">
        <v>6111</v>
      </c>
      <c r="G1964" s="244" t="s">
        <v>20601</v>
      </c>
      <c r="H1964" s="447"/>
      <c r="I1964" s="244"/>
      <c r="J1964" s="244"/>
      <c r="K1964" s="244"/>
      <c r="L1964" s="448"/>
      <c r="M1964" s="244"/>
      <c r="N1964" s="447"/>
      <c r="O1964" s="447"/>
      <c r="P1964" s="447"/>
      <c r="Q1964" s="447"/>
      <c r="R1964" s="447"/>
    </row>
    <row r="1965" spans="1:18">
      <c r="A1965" s="244">
        <v>6717</v>
      </c>
      <c r="B1965" s="447"/>
      <c r="C1965" s="447"/>
      <c r="D1965" s="244" t="s">
        <v>167</v>
      </c>
      <c r="E1965" s="244"/>
      <c r="F1965" s="244">
        <v>6717</v>
      </c>
      <c r="G1965" s="244" t="s">
        <v>20599</v>
      </c>
      <c r="H1965" s="447"/>
      <c r="I1965" s="244"/>
      <c r="J1965" s="244"/>
      <c r="K1965" s="244"/>
      <c r="L1965" s="448"/>
      <c r="M1965" s="244"/>
      <c r="N1965" s="447"/>
      <c r="O1965" s="447"/>
      <c r="P1965" s="447"/>
      <c r="Q1965" s="447"/>
      <c r="R1965" s="447"/>
    </row>
    <row r="1966" spans="1:18">
      <c r="A1966" s="244">
        <v>6288</v>
      </c>
      <c r="B1966" s="447"/>
      <c r="C1966" s="447"/>
      <c r="D1966" s="244" t="s">
        <v>13934</v>
      </c>
      <c r="E1966" s="244"/>
      <c r="F1966" s="244">
        <v>6288</v>
      </c>
      <c r="G1966" s="244" t="s">
        <v>20567</v>
      </c>
      <c r="H1966" s="447"/>
      <c r="I1966" s="244"/>
      <c r="J1966" s="244"/>
      <c r="K1966" s="244"/>
      <c r="L1966" s="448"/>
      <c r="M1966" s="244"/>
      <c r="N1966" s="447"/>
      <c r="O1966" s="447"/>
      <c r="P1966" s="447"/>
      <c r="Q1966" s="447"/>
      <c r="R1966" s="44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2013-12-30T18:48:02Z</dcterms:modified>
</cp:coreProperties>
</file>