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30_Optimization\"/>
    </mc:Choice>
  </mc:AlternateContent>
  <xr:revisionPtr revIDLastSave="0" documentId="13_ncr:1_{C7BD8B0A-3677-4A58-BDEA-6761308DA910}" xr6:coauthVersionLast="47" xr6:coauthVersionMax="47" xr10:uidLastSave="{00000000-0000-0000-0000-000000000000}"/>
  <bookViews>
    <workbookView xWindow="-110" yWindow="-110" windowWidth="25820" windowHeight="15500" tabRatio="887" activeTab="14" xr2:uid="{00000000-000D-0000-FFFF-FFFF00000000}"/>
  </bookViews>
  <sheets>
    <sheet name="1" sheetId="3" r:id="rId1"/>
    <sheet name="2" sheetId="6" r:id="rId2"/>
    <sheet name="3" sheetId="9" r:id="rId3"/>
    <sheet name="4" sheetId="7" r:id="rId4"/>
    <sheet name="5" sheetId="5" r:id="rId5"/>
    <sheet name="6" sheetId="2" r:id="rId6"/>
    <sheet name="7" sheetId="13" r:id="rId7"/>
    <sheet name="8" sheetId="15" r:id="rId8"/>
    <sheet name="9" sheetId="31" r:id="rId9"/>
    <sheet name="10" sheetId="16" r:id="rId10"/>
    <sheet name="11" sheetId="22" r:id="rId11"/>
    <sheet name="12" sheetId="23" r:id="rId12"/>
    <sheet name="13" sheetId="20" r:id="rId13"/>
    <sheet name="14" sheetId="32" r:id="rId14"/>
    <sheet name="15" sheetId="28" r:id="rId15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28" l="1"/>
  <c r="C9" i="28"/>
  <c r="C14" i="32"/>
  <c r="A2" i="20"/>
  <c r="B31" i="23"/>
  <c r="B32" i="23"/>
  <c r="B33" i="23"/>
  <c r="B34" i="23"/>
  <c r="B35" i="23"/>
  <c r="B30" i="23"/>
  <c r="C5" i="23"/>
  <c r="F17" i="31"/>
  <c r="C11" i="31"/>
  <c r="E11" i="31"/>
  <c r="D11" i="31"/>
  <c r="A2" i="3"/>
  <c r="D14" i="32"/>
  <c r="E14" i="32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6" i="16"/>
  <c r="F12" i="31"/>
  <c r="F13" i="31"/>
  <c r="F14" i="31"/>
  <c r="F15" i="31"/>
  <c r="F16" i="31"/>
  <c r="F11" i="31"/>
  <c r="E12" i="31"/>
  <c r="E13" i="31"/>
  <c r="E14" i="31"/>
  <c r="E15" i="31"/>
  <c r="E16" i="31"/>
  <c r="E17" i="31"/>
  <c r="D12" i="31"/>
  <c r="D13" i="31"/>
  <c r="D14" i="31"/>
  <c r="D15" i="31"/>
  <c r="D16" i="31"/>
  <c r="D17" i="31"/>
  <c r="C12" i="31"/>
  <c r="C13" i="31"/>
  <c r="C14" i="31"/>
  <c r="C15" i="31"/>
  <c r="C16" i="31"/>
  <c r="C17" i="31"/>
  <c r="B10" i="15"/>
  <c r="B11" i="15"/>
  <c r="B12" i="15"/>
  <c r="B13" i="15"/>
  <c r="B14" i="15"/>
  <c r="B15" i="15"/>
  <c r="B16" i="15"/>
  <c r="B17" i="15"/>
  <c r="B18" i="15"/>
  <c r="B19" i="15"/>
  <c r="B9" i="15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A2" i="13"/>
  <c r="B28" i="6"/>
  <c r="B12" i="6"/>
  <c r="B11" i="6"/>
  <c r="B13" i="6"/>
  <c r="B14" i="6"/>
  <c r="B10" i="6"/>
  <c r="A6" i="3"/>
  <c r="C12" i="28" l="1" a="1"/>
  <c r="C12" i="28" s="1"/>
  <c r="B15" i="6"/>
  <c r="A6" i="5"/>
  <c r="B16" i="6" l="1"/>
  <c r="B17" i="6" s="1"/>
  <c r="B18" i="6" l="1"/>
  <c r="B19" i="6" l="1"/>
  <c r="B20" i="6" l="1"/>
  <c r="B21" i="6" l="1"/>
  <c r="B22" i="6" l="1"/>
  <c r="B24" i="6" l="1"/>
  <c r="B23" i="6"/>
  <c r="B25" i="6" l="1"/>
  <c r="B26" i="6" l="1"/>
  <c r="B27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<sst xmlns="http://schemas.openxmlformats.org/spreadsheetml/2006/main" count="255" uniqueCount="217">
  <si>
    <t>Restriction: You must not type them out by hand.</t>
  </si>
  <si>
    <t>Restriction: You may not type them out by hand.</t>
  </si>
  <si>
    <t>In cell A2, type the number 1, and press enter.</t>
  </si>
  <si>
    <t>In cell A5, type the number 1, and press enter.</t>
  </si>
  <si>
    <t>In cell A8, type the number 1, and press enter.</t>
  </si>
  <si>
    <t>Restriction: Do not type them by hand, or copy them one-by-one.</t>
  </si>
  <si>
    <t>Notice that the text in these instructions are much wider than column A.</t>
  </si>
  <si>
    <t>b</t>
  </si>
  <si>
    <t>c</t>
  </si>
  <si>
    <t>d</t>
  </si>
  <si>
    <t>Finally, notice that the text in E7 and F7 are a little wider than their columns.</t>
  </si>
  <si>
    <t>Also notice that the text in B7, C7, and D7 are thinner than those columns.</t>
  </si>
  <si>
    <t>Also, make cell E7 and F7 wrap around to 2 lines of text</t>
  </si>
  <si>
    <t>In cell A2, create a function that will average all the numbers below.</t>
  </si>
  <si>
    <t>In cell A11, type the number 1, and press enter.</t>
  </si>
  <si>
    <t>Also, notice cell G7 looks like #####.  Explain why, and fix it.</t>
  </si>
  <si>
    <t>Look at formulas in the cells below by clicking the cells.</t>
  </si>
  <si>
    <t>Restriction: Cell formatting isn't sufficient. The actual value of the cell, regardless of formatting, should be rounded. Hint: Use an Excel function.</t>
  </si>
  <si>
    <t>Instead of being formulas, we want these cells to be actual dates, so they won't change.</t>
  </si>
  <si>
    <t>Modify the data so they aren't formulas any more.</t>
  </si>
  <si>
    <t>Hint: Try Paste Special</t>
  </si>
  <si>
    <t>In cell B9, create a function that calculates the correct earnings from A9, given the hourly wage in cell B6.</t>
  </si>
  <si>
    <t>Hourly Wage:</t>
  </si>
  <si>
    <t>Hours worked</t>
  </si>
  <si>
    <t>Earnings</t>
  </si>
  <si>
    <t>Name</t>
  </si>
  <si>
    <t>Game Length</t>
  </si>
  <si>
    <t>Score</t>
  </si>
  <si>
    <t>Do you know how ctrl+d can help you fill down?</t>
  </si>
  <si>
    <t>Wisconsin</t>
  </si>
  <si>
    <t>WI</t>
  </si>
  <si>
    <t>California</t>
  </si>
  <si>
    <t>CA</t>
  </si>
  <si>
    <t>New York</t>
  </si>
  <si>
    <t>NY</t>
  </si>
  <si>
    <t>AZ</t>
  </si>
  <si>
    <t>NC</t>
  </si>
  <si>
    <t>North Carolina</t>
  </si>
  <si>
    <t>PA</t>
  </si>
  <si>
    <t>AK</t>
  </si>
  <si>
    <t>Alaska</t>
  </si>
  <si>
    <t>Arizona</t>
  </si>
  <si>
    <t>AR</t>
  </si>
  <si>
    <t>Arkansas</t>
  </si>
  <si>
    <t>State</t>
  </si>
  <si>
    <t>Postal Code</t>
  </si>
  <si>
    <t>Alabama</t>
  </si>
  <si>
    <t>AL</t>
  </si>
  <si>
    <t>American Samoa</t>
  </si>
  <si>
    <t>AS</t>
  </si>
  <si>
    <t>Colorado</t>
  </si>
  <si>
    <t>CO</t>
  </si>
  <si>
    <t>Connecticut</t>
  </si>
  <si>
    <t>CT</t>
  </si>
  <si>
    <t>Delaware</t>
  </si>
  <si>
    <t>DE</t>
  </si>
  <si>
    <t>Dist.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</si>
  <si>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</si>
  <si>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</si>
  <si>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</si>
  <si>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</si>
  <si>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</si>
  <si>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</si>
  <si>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</si>
  <si>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</si>
  <si>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</si>
  <si>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</si>
  <si>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</si>
  <si>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</si>
  <si>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</si>
  <si>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</si>
  <si>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</si>
  <si>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</si>
  <si>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</si>
  <si>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</si>
  <si>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</si>
  <si>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</si>
  <si>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</si>
  <si>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</si>
  <si>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</si>
  <si>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</si>
  <si>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</si>
  <si>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</si>
  <si>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</si>
  <si>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Marshall Islands</t>
  </si>
  <si>
    <t>MH</t>
  </si>
  <si>
    <t>Massachusetts</t>
  </si>
  <si>
    <t>MA</t>
  </si>
  <si>
    <t>Michigan</t>
  </si>
  <si>
    <t>MI</t>
  </si>
  <si>
    <t>Micronesia</t>
  </si>
  <si>
    <t>FM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</si>
  <si>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</si>
  <si>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</si>
  <si>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</si>
  <si>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</si>
  <si>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</si>
  <si>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</si>
  <si>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</si>
  <si>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</si>
  <si>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</si>
  <si>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</si>
  <si>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</si>
  <si>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</si>
  <si>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</si>
  <si>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</si>
  <si>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</si>
  <si>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</si>
  <si>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</si>
  <si>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</si>
  <si>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North Dakota</t>
  </si>
  <si>
    <t>ND</t>
  </si>
  <si>
    <t>Northern Marianas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</si>
  <si>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</si>
  <si>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</si>
  <si>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</si>
  <si>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</si>
  <si>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</si>
  <si>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</si>
  <si>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</si>
  <si>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</si>
  <si>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</si>
  <si>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</si>
  <si>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</si>
  <si>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</si>
  <si>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</si>
  <si>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</si>
  <si>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</si>
  <si>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</si>
  <si>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</si>
  <si>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</si>
  <si>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</si>
  <si>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</si>
  <si>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</si>
  <si>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</si>
  <si>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</si>
  <si>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</si>
  <si>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</si>
  <si>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</si>
  <si>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</si>
  <si>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</si>
  <si>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</si>
  <si>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</si>
  <si>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</si>
  <si>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</si>
  <si>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</si>
  <si>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</si>
  <si>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Wyoming</t>
  </si>
  <si>
    <t>WY</t>
  </si>
  <si>
    <t>List</t>
  </si>
  <si>
    <t>Then, use Fill Down to fill the formula into all the cells B9 through B19.</t>
  </si>
  <si>
    <t>Make sure the formula does not get messed up as you fill down.  Explain how you make this happen.</t>
  </si>
  <si>
    <t xml:space="preserve">Do you know how to fill down using a "double click"? </t>
  </si>
  <si>
    <t>Use the postal code key in the first two columns to look-up the names in the list on the right and complete the table.</t>
  </si>
  <si>
    <t>In cell A2, create a formula that counts how many numbers in the first column are greater than 0.5</t>
  </si>
  <si>
    <t>Find the potential outliers visually by highlighting all of the numbers in the top 5% green and bottom 5% red.</t>
  </si>
  <si>
    <t xml:space="preserve">Make a scatterplot of the following data. Then plot a linear regression line that goes through the origin. </t>
  </si>
  <si>
    <t>Finally, use that regression line to predict the values in cells B30-B35</t>
  </si>
  <si>
    <t>Calories Burned</t>
  </si>
  <si>
    <t>Hours Exercised</t>
  </si>
  <si>
    <t>In cell A6, create a function that will average all the numbers below, then round to the nearest whole number.</t>
  </si>
  <si>
    <t>In cell A14, explain why they all look different, and then make them all look like A2 using format painter</t>
  </si>
  <si>
    <t>In cells C5:C42, create formulas that returns a 1 if the two numbers to the left are within .1 of eachother, but a zero otherwise</t>
  </si>
  <si>
    <t>#</t>
  </si>
  <si>
    <t>Fib Sequence</t>
  </si>
  <si>
    <t>Year</t>
  </si>
  <si>
    <t>Skylah</t>
  </si>
  <si>
    <t>Bert</t>
  </si>
  <si>
    <t>Raymond</t>
  </si>
  <si>
    <t>Aisha</t>
  </si>
  <si>
    <t>Wendy</t>
  </si>
  <si>
    <t>Marsha</t>
  </si>
  <si>
    <t>Huxley</t>
  </si>
  <si>
    <t>Fleur</t>
  </si>
  <si>
    <t>Mikael</t>
  </si>
  <si>
    <t>Vinny</t>
  </si>
  <si>
    <t>Row Index</t>
  </si>
  <si>
    <t>Column Index</t>
  </si>
  <si>
    <t>Input Name and Year in Blue</t>
  </si>
  <si>
    <t>Sales</t>
  </si>
  <si>
    <t>Sales History Chart</t>
  </si>
  <si>
    <t xml:space="preserve">Put "match" formulas in the grey cells, and an "index" formula in the orange cell so that if you type in a </t>
  </si>
  <si>
    <t>name and year in the blue cells, the orange cell shows the sales for that person in that year (e.g., Marsha in 2015 should return "65" in the orange cell)</t>
  </si>
  <si>
    <r>
      <rPr>
        <b/>
        <sz val="11"/>
        <color theme="1"/>
        <rFont val="Calibri"/>
        <family val="2"/>
        <scheme val="minor"/>
      </rPr>
      <t>Bonus:</t>
    </r>
    <r>
      <rPr>
        <sz val="11"/>
        <color theme="1"/>
        <rFont val="Calibri"/>
        <family val="2"/>
        <scheme val="minor"/>
      </rPr>
      <t xml:space="preserve"> Turn the blue cells into dropdown menus.</t>
    </r>
  </si>
  <si>
    <t xml:space="preserve">Then, fill the formula into all the blue cells. </t>
  </si>
  <si>
    <t>Finally, click the bottom right cell and add the "trace precedents" arrow to verify that it indeed uses Saturday's hours and Week 4's hourly wage.</t>
  </si>
  <si>
    <t>Week1</t>
  </si>
  <si>
    <t>Week2</t>
  </si>
  <si>
    <t>Week3</t>
  </si>
  <si>
    <t>Week4</t>
  </si>
  <si>
    <t>Daily Hours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</si>
  <si>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</si>
  <si>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</si>
  <si>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</si>
  <si>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</si>
  <si>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</si>
  <si>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</si>
  <si>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</si>
  <si>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Use the sumproduct function to calculate the total cost to ship all the units from each plant to each city. </t>
  </si>
  <si>
    <t xml:space="preserve">Use goalseek to find the number of units shipped from plant 1 to city 1 that makes the total cost 1700. </t>
  </si>
  <si>
    <t>Unit shipping costs</t>
  </si>
  <si>
    <t>City1</t>
  </si>
  <si>
    <t>City2</t>
  </si>
  <si>
    <t>City3</t>
  </si>
  <si>
    <t>Plant1</t>
  </si>
  <si>
    <t>Plant2</t>
  </si>
  <si>
    <t>Plant3</t>
  </si>
  <si>
    <t>Units shipped</t>
  </si>
  <si>
    <t>Total cost</t>
  </si>
  <si>
    <t>Complete the Fibonacci Sequence (You can google it) using formulas and fill down. What is the 25th number?</t>
  </si>
  <si>
    <t>Copy all the dates from the previous challenge, and change them to a horizontal row of dates, with the first date in A5, the next date in B5, then C5, etc.</t>
  </si>
  <si>
    <t>In the green cell, create a function that calculates the correct earnings.</t>
  </si>
  <si>
    <t xml:space="preserve">Make sure the formula does not get messed up as you fill.  Explain how you make this happen. </t>
  </si>
  <si>
    <t>In cell A2, create a function that adds up the scores for every game that lasted longer than 500 seconds.  Do not reorder the list. (Hint, use "SUMIF")</t>
  </si>
  <si>
    <t>Make this one wider, then wrap the cell so you can make it narrower while still seeing the text</t>
  </si>
  <si>
    <t>Without manually resizing the columns, make columns A, B, C, and D the correct width by double-clicking between columns.</t>
  </si>
  <si>
    <t>Different number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</si>
</sst>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44" fontId="0" fillId="0" borderId="0" xfId="7" applyFont="1" applyFill="1"/>
    <xf numFmtId="44" fontId="0" fillId="0" borderId="0" xfId="7" applyFont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3" borderId="9" xfId="0" applyFill="1" applyBorder="1"/>
    <xf numFmtId="0" fontId="0" fillId="2" borderId="2" xfId="0" applyFill="1" applyBorder="1" applyAlignment="1">
      <alignment horizontal="right"/>
    </xf>
    <xf numFmtId="0" fontId="0" fillId="4" borderId="9" xfId="0" applyFill="1" applyBorder="1"/>
    <xf numFmtId="0" fontId="0" fillId="0" borderId="10" xfId="0" applyBorder="1"/>
    <xf numFmtId="44" fontId="0" fillId="0" borderId="8" xfId="7" applyFont="1" applyBorder="1" applyAlignment="1">
      <alignment horizontal="center"/>
    </xf>
    <xf numFmtId="44" fontId="0" fillId="0" borderId="4" xfId="7" applyFont="1" applyBorder="1" applyAlignment="1">
      <alignment horizontal="center"/>
    </xf>
    <xf numFmtId="0" fontId="0" fillId="0" borderId="11" xfId="0" applyBorder="1"/>
    <xf numFmtId="0" fontId="0" fillId="5" borderId="0" xfId="0" applyFill="1"/>
    <xf numFmtId="44" fontId="0" fillId="6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8">
    <cellStyle name="Currency" xfId="7" builtinId="4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'12'!$B$4</c:f>
              <c:strCache>
                <c:ptCount val="1"/>
                <c:pt idx="0">
                  <c:v>Calories Burned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5.4953412073490811E-2"/>
                  <c:y val="-0.13004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'12'!$A$5:$A$35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'12'!$B$5:$B$35</c:f>
              <c:numCache>
                <c:formatCode>0</c:formatCode>
                <c:ptCount val="31"/>
                <c:pt idx="0">
                  <c:v>634.51876963631389</c:v>
                </c:pt>
                <c:pt idx="1">
                  <c:v>1370.4900416577714</c:v>
                </c:pt>
                <c:pt idx="2">
                  <c:v>1648.9605673996891</c:v>
                </c:pt>
                <c:pt idx="3">
                  <c:v>1611.2358058473285</c:v>
                </c:pt>
                <c:pt idx="4">
                  <c:v>2728.6523178193061</c:v>
                </c:pt>
                <c:pt idx="5">
                  <c:v>2900.7891166763852</c:v>
                </c:pt>
                <c:pt idx="6">
                  <c:v>3223.5905444894033</c:v>
                </c:pt>
                <c:pt idx="7">
                  <c:v>4130.696096878316</c:v>
                </c:pt>
                <c:pt idx="8">
                  <c:v>5082.602305899879</c:v>
                </c:pt>
                <c:pt idx="9">
                  <c:v>6133.3373980776596</c:v>
                </c:pt>
                <c:pt idx="10">
                  <c:v>6884.4377974135477</c:v>
                </c:pt>
                <c:pt idx="11">
                  <c:v>4950.9423705706649</c:v>
                </c:pt>
                <c:pt idx="12">
                  <c:v>8533.4435808540802</c:v>
                </c:pt>
                <c:pt idx="13">
                  <c:v>8403.0297282566826</c:v>
                </c:pt>
                <c:pt idx="14">
                  <c:v>7128.4729197403058</c:v>
                </c:pt>
                <c:pt idx="15">
                  <c:v>9614.9920183415052</c:v>
                </c:pt>
                <c:pt idx="16">
                  <c:v>10037.995813356412</c:v>
                </c:pt>
                <c:pt idx="17">
                  <c:v>9583.5272148336298</c:v>
                </c:pt>
                <c:pt idx="18">
                  <c:v>10628.044207689974</c:v>
                </c:pt>
                <c:pt idx="19">
                  <c:v>12835.064475078472</c:v>
                </c:pt>
                <c:pt idx="20">
                  <c:v>9284.1669542733434</c:v>
                </c:pt>
                <c:pt idx="21">
                  <c:v>12664.144140034465</c:v>
                </c:pt>
                <c:pt idx="22">
                  <c:v>11793.920606900409</c:v>
                </c:pt>
                <c:pt idx="23">
                  <c:v>13804.300401402505</c:v>
                </c:pt>
                <c:pt idx="24">
                  <c:v>12706.861521103354</c:v>
                </c:pt>
                <c:pt idx="25" formatCode="General">
                  <c:v>14252.16</c:v>
                </c:pt>
                <c:pt idx="26" formatCode="General">
                  <c:v>14800.32</c:v>
                </c:pt>
                <c:pt idx="27" formatCode="General">
                  <c:v>15348.48</c:v>
                </c:pt>
                <c:pt idx="28" formatCode="General">
                  <c:v>15896.64</c:v>
                </c:pt>
                <c:pt idx="29" formatCode="General">
                  <c:v>16444.8</c:v>
                </c:pt>
                <c:pt idx="30" formatCode="General">
                  <c:v>16992.96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3B-45C8-B263-C9361B806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01775"/>
        <c:axId val="17617727"/>
      </c:scatterChart>
      <c:valAx>
        <c:axId val="20780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7727"/>
        <c:crosses val="autoZero"/>
        <c:crossBetween val="midCat"/>
      </c:valAx>
      <c:valAx>
        <c:axId val="176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0</xdr:row>
      <xdr:rowOff>95250</xdr:rowOff>
    </xdr:from>
    <xdr:to>
      <xdr:col>24</xdr:col>
      <xdr:colOff>438150</xdr:colOff>
      <xdr:row>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13FBF8-15A1-41B6-886D-063DFD192733}"/>
            </a:ext>
          </a:extLst>
        </xdr:cNvPr>
        <xdr:cNvSpPr txBox="1"/>
      </xdr:nvSpPr>
      <xdr:spPr>
        <a:xfrm>
          <a:off x="8582025" y="95250"/>
          <a:ext cx="6562725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Notice that the text in these instructions are much wider than column A.</a:t>
          </a:r>
        </a:p>
        <a:p>
          <a:r>
            <a:rPr lang="en-US" sz="1100"/>
            <a:t>Also notice that the text in B7, C7, and D7 are thinner than those columns.</a:t>
          </a:r>
        </a:p>
        <a:p>
          <a:r>
            <a:rPr lang="en-US" sz="1100"/>
            <a:t>Finally, notice that the text in E7 and F7 are a little wider than their columns.</a:t>
          </a:r>
        </a:p>
        <a:p>
          <a:endParaRPr lang="en-US" sz="1100"/>
        </a:p>
        <a:p>
          <a:r>
            <a:rPr lang="en-US" sz="1100"/>
            <a:t>Without manually resizing the columns, make columns A, B, C, and D the correct width by double-clicking between columns.</a:t>
          </a:r>
        </a:p>
        <a:p>
          <a:r>
            <a:rPr lang="en-US" sz="1100"/>
            <a:t>Also, make cell E7 and F7 wrap around to 2 lines of text.</a:t>
          </a:r>
        </a:p>
        <a:p>
          <a:r>
            <a:rPr lang="en-US" sz="1100"/>
            <a:t>Also, notice cell G7 looks like #####.  Explain why, and fix it.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7</xdr:row>
      <xdr:rowOff>120650</xdr:rowOff>
    </xdr:from>
    <xdr:to>
      <xdr:col>10</xdr:col>
      <xdr:colOff>180975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B19D65-B62A-DFC3-7F04-69E60635A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workbookViewId="0">
      <selection activeCell="A3" sqref="A3"/>
    </sheetView>
  </sheetViews>
  <sheetFormatPr defaultColWidth="8.81640625" defaultRowHeight="14.5" x14ac:dyDescent="0.35"/>
  <sheetData>
    <row r="1" spans="1:1" x14ac:dyDescent="0.35">
      <c r="A1" s="3" t="s">
        <v>13</v>
      </c>
    </row>
    <row r="2" spans="1:1" x14ac:dyDescent="0.35">
      <c r="A2">
        <f>AVERAGE(A8:A40)</f>
        <v>3.8181818181818183</v>
      </c>
    </row>
    <row r="4" spans="1:1" x14ac:dyDescent="0.35">
      <c r="A4" s="3" t="s">
        <v>160</v>
      </c>
    </row>
    <row r="5" spans="1:1" x14ac:dyDescent="0.35">
      <c r="A5" t="s">
        <v>17</v>
      </c>
    </row>
    <row r="6" spans="1:1" x14ac:dyDescent="0.35">
      <c r="A6">
        <f>ROUND(AVERAGE(A8:A40), 0)</f>
        <v>4</v>
      </c>
    </row>
    <row r="8" spans="1:1" x14ac:dyDescent="0.35">
      <c r="A8">
        <v>-47</v>
      </c>
    </row>
    <row r="9" spans="1:1" x14ac:dyDescent="0.35">
      <c r="A9">
        <v>21</v>
      </c>
    </row>
    <row r="10" spans="1:1" x14ac:dyDescent="0.35">
      <c r="A10">
        <v>82</v>
      </c>
    </row>
    <row r="11" spans="1:1" x14ac:dyDescent="0.35">
      <c r="A11">
        <v>-77</v>
      </c>
    </row>
    <row r="12" spans="1:1" x14ac:dyDescent="0.35">
      <c r="A12">
        <v>7</v>
      </c>
    </row>
    <row r="13" spans="1:1" x14ac:dyDescent="0.35">
      <c r="A13">
        <v>83</v>
      </c>
    </row>
    <row r="14" spans="1:1" x14ac:dyDescent="0.35">
      <c r="A14">
        <v>-40</v>
      </c>
    </row>
    <row r="15" spans="1:1" x14ac:dyDescent="0.35">
      <c r="A15">
        <v>43</v>
      </c>
    </row>
    <row r="16" spans="1:1" x14ac:dyDescent="0.35">
      <c r="A16">
        <v>28</v>
      </c>
    </row>
    <row r="17" spans="1:1" x14ac:dyDescent="0.35">
      <c r="A17">
        <v>31</v>
      </c>
    </row>
    <row r="18" spans="1:1" x14ac:dyDescent="0.35">
      <c r="A18">
        <v>-85</v>
      </c>
    </row>
    <row r="19" spans="1:1" x14ac:dyDescent="0.35">
      <c r="A19">
        <v>35</v>
      </c>
    </row>
    <row r="20" spans="1:1" x14ac:dyDescent="0.35">
      <c r="A20">
        <v>26</v>
      </c>
    </row>
    <row r="21" spans="1:1" x14ac:dyDescent="0.35">
      <c r="A21">
        <v>-3</v>
      </c>
    </row>
    <row r="22" spans="1:1" x14ac:dyDescent="0.35">
      <c r="A22">
        <v>-73</v>
      </c>
    </row>
    <row r="23" spans="1:1" x14ac:dyDescent="0.35">
      <c r="A23">
        <v>8</v>
      </c>
    </row>
    <row r="24" spans="1:1" x14ac:dyDescent="0.35">
      <c r="A24">
        <v>-3</v>
      </c>
    </row>
    <row r="25" spans="1:1" x14ac:dyDescent="0.35">
      <c r="A25">
        <v>7</v>
      </c>
    </row>
    <row r="26" spans="1:1" x14ac:dyDescent="0.35">
      <c r="A26">
        <v>36</v>
      </c>
    </row>
    <row r="27" spans="1:1" x14ac:dyDescent="0.35">
      <c r="A27">
        <v>36</v>
      </c>
    </row>
    <row r="28" spans="1:1" x14ac:dyDescent="0.35">
      <c r="A28">
        <v>-76</v>
      </c>
    </row>
    <row r="29" spans="1:1" x14ac:dyDescent="0.35">
      <c r="A29">
        <v>-48</v>
      </c>
    </row>
    <row r="30" spans="1:1" x14ac:dyDescent="0.35">
      <c r="A30">
        <v>81</v>
      </c>
    </row>
    <row r="31" spans="1:1" x14ac:dyDescent="0.35">
      <c r="A31">
        <v>57</v>
      </c>
    </row>
    <row r="32" spans="1:1" x14ac:dyDescent="0.35">
      <c r="A32">
        <v>25</v>
      </c>
    </row>
    <row r="33" spans="1:1" x14ac:dyDescent="0.35">
      <c r="A33">
        <v>85</v>
      </c>
    </row>
    <row r="34" spans="1:1" x14ac:dyDescent="0.35">
      <c r="A34">
        <v>17</v>
      </c>
    </row>
    <row r="35" spans="1:1" x14ac:dyDescent="0.35">
      <c r="A35">
        <v>-29</v>
      </c>
    </row>
    <row r="36" spans="1:1" x14ac:dyDescent="0.35">
      <c r="A36">
        <v>-3</v>
      </c>
    </row>
    <row r="37" spans="1:1" x14ac:dyDescent="0.35">
      <c r="A37">
        <v>-75</v>
      </c>
    </row>
    <row r="38" spans="1:1" x14ac:dyDescent="0.35">
      <c r="A38">
        <v>-94</v>
      </c>
    </row>
    <row r="39" spans="1:1" x14ac:dyDescent="0.35">
      <c r="A39">
        <v>-25</v>
      </c>
    </row>
    <row r="40" spans="1:1" x14ac:dyDescent="0.35">
      <c r="A4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workbookViewId="0">
      <selection activeCell="B29" sqref="B29"/>
    </sheetView>
  </sheetViews>
  <sheetFormatPr defaultColWidth="8.81640625" defaultRowHeight="14.5" x14ac:dyDescent="0.35"/>
  <sheetData>
    <row r="1" spans="1:2" x14ac:dyDescent="0.35">
      <c r="A1" t="s">
        <v>209</v>
      </c>
    </row>
    <row r="2" spans="1:2" x14ac:dyDescent="0.35">
      <c r="A2" t="s">
        <v>0</v>
      </c>
    </row>
    <row r="3" spans="1:2" x14ac:dyDescent="0.35">
      <c r="A3" t="s">
        <v>163</v>
      </c>
      <c r="B3" t="s">
        <v>164</v>
      </c>
    </row>
    <row r="4" spans="1:2" x14ac:dyDescent="0.35">
      <c r="A4">
        <v>1</v>
      </c>
      <c r="B4">
        <v>0</v>
      </c>
    </row>
    <row r="5" spans="1:2" x14ac:dyDescent="0.35">
      <c r="A5">
        <v>2</v>
      </c>
      <c r="B5">
        <v>1</v>
      </c>
    </row>
    <row r="6" spans="1:2" x14ac:dyDescent="0.35">
      <c r="A6">
        <v>3</v>
      </c>
      <c r="B6">
        <v>1</v>
      </c>
    </row>
    <row r="7" spans="1:2" x14ac:dyDescent="0.35">
      <c r="A7">
        <v>4</v>
      </c>
      <c r="B7">
        <v>2</v>
      </c>
    </row>
    <row r="8" spans="1:2" x14ac:dyDescent="0.35">
      <c r="A8">
        <v>5</v>
      </c>
      <c r="B8">
        <v>3</v>
      </c>
    </row>
    <row r="9" spans="1:2" x14ac:dyDescent="0.35">
      <c r="A9">
        <v>6</v>
      </c>
      <c r="B9">
        <v>5</v>
      </c>
    </row>
    <row r="10" spans="1:2" x14ac:dyDescent="0.35">
      <c r="A10">
        <v>7</v>
      </c>
      <c r="B10">
        <f>B8+B9</f>
        <v>8</v>
      </c>
    </row>
    <row r="11" spans="1:2" x14ac:dyDescent="0.35">
      <c r="A11">
        <v>8</v>
      </c>
      <c r="B11">
        <f>B9+B10</f>
        <v>13</v>
      </c>
    </row>
    <row r="12" spans="1:2" x14ac:dyDescent="0.35">
      <c r="A12">
        <v>9</v>
      </c>
      <c r="B12">
        <f>B10+B11</f>
        <v>21</v>
      </c>
    </row>
    <row r="13" spans="1:2" x14ac:dyDescent="0.35">
      <c r="A13">
        <v>10</v>
      </c>
      <c r="B13">
        <f t="shared" ref="B13:B27" si="0">B11+B12</f>
        <v>34</v>
      </c>
    </row>
    <row r="14" spans="1:2" x14ac:dyDescent="0.35">
      <c r="A14">
        <v>11</v>
      </c>
      <c r="B14">
        <f t="shared" si="0"/>
        <v>55</v>
      </c>
    </row>
    <row r="15" spans="1:2" x14ac:dyDescent="0.35">
      <c r="A15">
        <v>12</v>
      </c>
      <c r="B15">
        <f t="shared" si="0"/>
        <v>89</v>
      </c>
    </row>
    <row r="16" spans="1:2" x14ac:dyDescent="0.35">
      <c r="A16">
        <v>13</v>
      </c>
      <c r="B16">
        <f t="shared" si="0"/>
        <v>144</v>
      </c>
    </row>
    <row r="17" spans="1:2" x14ac:dyDescent="0.35">
      <c r="A17">
        <v>14</v>
      </c>
      <c r="B17">
        <f t="shared" si="0"/>
        <v>233</v>
      </c>
    </row>
    <row r="18" spans="1:2" x14ac:dyDescent="0.35">
      <c r="A18">
        <v>15</v>
      </c>
      <c r="B18">
        <f t="shared" si="0"/>
        <v>377</v>
      </c>
    </row>
    <row r="19" spans="1:2" x14ac:dyDescent="0.35">
      <c r="A19">
        <v>16</v>
      </c>
      <c r="B19">
        <f t="shared" si="0"/>
        <v>610</v>
      </c>
    </row>
    <row r="20" spans="1:2" x14ac:dyDescent="0.35">
      <c r="A20">
        <v>17</v>
      </c>
      <c r="B20">
        <f t="shared" si="0"/>
        <v>987</v>
      </c>
    </row>
    <row r="21" spans="1:2" x14ac:dyDescent="0.35">
      <c r="A21">
        <v>18</v>
      </c>
      <c r="B21">
        <f t="shared" si="0"/>
        <v>1597</v>
      </c>
    </row>
    <row r="22" spans="1:2" x14ac:dyDescent="0.35">
      <c r="A22">
        <v>19</v>
      </c>
      <c r="B22">
        <f t="shared" si="0"/>
        <v>2584</v>
      </c>
    </row>
    <row r="23" spans="1:2" x14ac:dyDescent="0.35">
      <c r="A23">
        <v>20</v>
      </c>
      <c r="B23">
        <f t="shared" si="0"/>
        <v>4181</v>
      </c>
    </row>
    <row r="24" spans="1:2" x14ac:dyDescent="0.35">
      <c r="A24">
        <v>21</v>
      </c>
      <c r="B24">
        <f t="shared" si="0"/>
        <v>6765</v>
      </c>
    </row>
    <row r="25" spans="1:2" x14ac:dyDescent="0.35">
      <c r="A25">
        <v>22</v>
      </c>
      <c r="B25">
        <f t="shared" si="0"/>
        <v>10946</v>
      </c>
    </row>
    <row r="26" spans="1:2" x14ac:dyDescent="0.35">
      <c r="A26">
        <v>23</v>
      </c>
      <c r="B26">
        <f t="shared" si="0"/>
        <v>17711</v>
      </c>
    </row>
    <row r="27" spans="1:2" x14ac:dyDescent="0.35">
      <c r="A27">
        <v>24</v>
      </c>
      <c r="B27">
        <f t="shared" si="0"/>
        <v>28657</v>
      </c>
    </row>
    <row r="28" spans="1:2" x14ac:dyDescent="0.35">
      <c r="A28">
        <v>25</v>
      </c>
      <c r="B28">
        <f>B26+B27</f>
        <v>46368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O16" sqref="O16"/>
    </sheetView>
  </sheetViews>
  <sheetFormatPr defaultColWidth="8.81640625" defaultRowHeight="14.5" x14ac:dyDescent="0.35"/>
  <cols>
    <col min="1" max="1" width="105.1796875" bestFit="1" customWidth="1"/>
    <col min="2" max="2" width="1.90625" bestFit="1" customWidth="1"/>
    <col min="3" max="3" width="1.6328125" bestFit="1" customWidth="1"/>
    <col min="4" max="4" width="1.90625" bestFit="1" customWidth="1"/>
    <col min="5" max="6" width="12.54296875" bestFit="1" customWidth="1"/>
    <col min="7" max="7" width="26" bestFit="1" customWidth="1"/>
  </cols>
  <sheetData>
    <row r="1" spans="1:7" x14ac:dyDescent="0.35">
      <c r="A1" t="s">
        <v>6</v>
      </c>
    </row>
    <row r="2" spans="1:7" x14ac:dyDescent="0.35">
      <c r="A2" t="s">
        <v>11</v>
      </c>
    </row>
    <row r="3" spans="1:7" x14ac:dyDescent="0.35">
      <c r="A3" t="s">
        <v>10</v>
      </c>
    </row>
    <row r="4" spans="1:7" x14ac:dyDescent="0.35">
      <c r="A4" t="s">
        <v>215</v>
      </c>
    </row>
    <row r="5" spans="1:7" x14ac:dyDescent="0.35">
      <c r="A5" t="s">
        <v>12</v>
      </c>
    </row>
    <row r="6" spans="1:7" x14ac:dyDescent="0.35">
      <c r="A6" t="s">
        <v>15</v>
      </c>
    </row>
    <row r="7" spans="1:7" ht="130.5" x14ac:dyDescent="0.35">
      <c r="B7" t="s">
        <v>7</v>
      </c>
      <c r="C7" t="s">
        <v>8</v>
      </c>
      <c r="D7" t="s">
        <v>9</v>
      </c>
      <c r="E7" s="29" t="s">
        <v>214</v>
      </c>
      <c r="F7" s="29" t="s">
        <v>214</v>
      </c>
      <c r="G7" s="2">
        <v>40828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4"/>
  <sheetViews>
    <sheetView workbookViewId="0">
      <selection activeCell="C19" sqref="C19"/>
    </sheetView>
  </sheetViews>
  <sheetFormatPr defaultColWidth="8.81640625" defaultRowHeight="14.5" x14ac:dyDescent="0.35"/>
  <cols>
    <col min="1" max="1" width="9.7265625" customWidth="1"/>
  </cols>
  <sheetData>
    <row r="1" spans="1:1" x14ac:dyDescent="0.35">
      <c r="A1" t="s">
        <v>2</v>
      </c>
    </row>
    <row r="2" spans="1:1" x14ac:dyDescent="0.35">
      <c r="A2">
        <v>1</v>
      </c>
    </row>
    <row r="4" spans="1:1" x14ac:dyDescent="0.35">
      <c r="A4" t="s">
        <v>3</v>
      </c>
    </row>
    <row r="5" spans="1:1" x14ac:dyDescent="0.35">
      <c r="A5">
        <v>1</v>
      </c>
    </row>
    <row r="7" spans="1:1" x14ac:dyDescent="0.35">
      <c r="A7" t="s">
        <v>4</v>
      </c>
    </row>
    <row r="8" spans="1:1" x14ac:dyDescent="0.35">
      <c r="A8">
        <v>1</v>
      </c>
    </row>
    <row r="10" spans="1:1" x14ac:dyDescent="0.35">
      <c r="A10" t="s">
        <v>14</v>
      </c>
    </row>
    <row r="11" spans="1:1" x14ac:dyDescent="0.35">
      <c r="A11">
        <v>1</v>
      </c>
    </row>
    <row r="13" spans="1:1" x14ac:dyDescent="0.35">
      <c r="A13" t="s">
        <v>161</v>
      </c>
    </row>
    <row r="14" spans="1:1" ht="43.5" x14ac:dyDescent="0.35">
      <c r="A14" s="29" t="s">
        <v>216</v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topLeftCell="A13" workbookViewId="0">
      <selection activeCell="E42" sqref="E42"/>
    </sheetView>
  </sheetViews>
  <sheetFormatPr defaultColWidth="8.81640625" defaultRowHeight="14.5" x14ac:dyDescent="0.35"/>
  <cols>
    <col min="1" max="1" width="10.7265625" bestFit="1" customWidth="1"/>
    <col min="4" max="4" width="10.453125" bestFit="1" customWidth="1"/>
  </cols>
  <sheetData>
    <row r="1" spans="1:4" x14ac:dyDescent="0.35">
      <c r="A1" t="s">
        <v>16</v>
      </c>
    </row>
    <row r="2" spans="1:4" x14ac:dyDescent="0.35">
      <c r="A2" t="s">
        <v>18</v>
      </c>
    </row>
    <row r="3" spans="1:4" x14ac:dyDescent="0.35">
      <c r="A3" t="s">
        <v>19</v>
      </c>
    </row>
    <row r="4" spans="1:4" x14ac:dyDescent="0.35">
      <c r="A4" t="s">
        <v>1</v>
      </c>
    </row>
    <row r="5" spans="1:4" x14ac:dyDescent="0.35">
      <c r="A5" t="s">
        <v>20</v>
      </c>
    </row>
    <row r="6" spans="1:4" x14ac:dyDescent="0.35">
      <c r="A6" s="1">
        <f ca="1">TODAY()</f>
        <v>45575</v>
      </c>
    </row>
    <row r="7" spans="1:4" x14ac:dyDescent="0.35">
      <c r="A7" s="1">
        <v>45575</v>
      </c>
      <c r="D7" s="1">
        <v>45575</v>
      </c>
    </row>
    <row r="8" spans="1:4" x14ac:dyDescent="0.35">
      <c r="A8" s="1">
        <v>45576</v>
      </c>
      <c r="D8" s="1">
        <v>45576</v>
      </c>
    </row>
    <row r="9" spans="1:4" x14ac:dyDescent="0.35">
      <c r="A9" s="1">
        <v>45577</v>
      </c>
      <c r="D9" s="1">
        <v>45577</v>
      </c>
    </row>
    <row r="10" spans="1:4" x14ac:dyDescent="0.35">
      <c r="A10" s="1">
        <v>45578</v>
      </c>
      <c r="D10" s="1">
        <v>45578</v>
      </c>
    </row>
    <row r="11" spans="1:4" x14ac:dyDescent="0.35">
      <c r="A11" s="1">
        <v>45579</v>
      </c>
      <c r="D11" s="1">
        <v>45579</v>
      </c>
    </row>
    <row r="12" spans="1:4" x14ac:dyDescent="0.35">
      <c r="A12" s="1">
        <v>45580</v>
      </c>
      <c r="D12" s="1">
        <v>45580</v>
      </c>
    </row>
    <row r="13" spans="1:4" x14ac:dyDescent="0.35">
      <c r="A13" s="1">
        <v>45581</v>
      </c>
      <c r="D13" s="1">
        <v>45581</v>
      </c>
    </row>
    <row r="14" spans="1:4" x14ac:dyDescent="0.35">
      <c r="A14" s="1">
        <v>45582</v>
      </c>
      <c r="D14" s="1">
        <v>45582</v>
      </c>
    </row>
    <row r="15" spans="1:4" x14ac:dyDescent="0.35">
      <c r="A15" s="1">
        <v>45583</v>
      </c>
      <c r="D15" s="1">
        <v>45583</v>
      </c>
    </row>
    <row r="16" spans="1:4" x14ac:dyDescent="0.35">
      <c r="A16" s="1">
        <v>45584</v>
      </c>
      <c r="D16" s="1">
        <v>45584</v>
      </c>
    </row>
    <row r="17" spans="1:4" x14ac:dyDescent="0.35">
      <c r="A17" s="1">
        <v>45585</v>
      </c>
      <c r="D17" s="1">
        <v>45585</v>
      </c>
    </row>
    <row r="18" spans="1:4" x14ac:dyDescent="0.35">
      <c r="A18" s="1">
        <v>45586</v>
      </c>
      <c r="D18" s="1">
        <v>45586</v>
      </c>
    </row>
    <row r="19" spans="1:4" x14ac:dyDescent="0.35">
      <c r="A19" s="1">
        <v>45587</v>
      </c>
      <c r="D19" s="1">
        <v>45587</v>
      </c>
    </row>
    <row r="20" spans="1:4" x14ac:dyDescent="0.35">
      <c r="A20" s="1">
        <v>45588</v>
      </c>
      <c r="D20" s="1">
        <v>45588</v>
      </c>
    </row>
    <row r="21" spans="1:4" x14ac:dyDescent="0.35">
      <c r="A21" s="1">
        <v>45589</v>
      </c>
      <c r="D21" s="1">
        <v>45589</v>
      </c>
    </row>
    <row r="22" spans="1:4" x14ac:dyDescent="0.35">
      <c r="A22" s="1">
        <v>45590</v>
      </c>
      <c r="D22" s="1">
        <v>45590</v>
      </c>
    </row>
    <row r="23" spans="1:4" x14ac:dyDescent="0.35">
      <c r="A23" s="1">
        <v>45591</v>
      </c>
      <c r="D23" s="1">
        <v>45591</v>
      </c>
    </row>
    <row r="24" spans="1:4" x14ac:dyDescent="0.35">
      <c r="A24" s="1">
        <v>45592</v>
      </c>
      <c r="D24" s="1">
        <v>45592</v>
      </c>
    </row>
    <row r="25" spans="1:4" x14ac:dyDescent="0.35">
      <c r="A25" s="1">
        <v>45593</v>
      </c>
      <c r="D25" s="1">
        <v>45593</v>
      </c>
    </row>
    <row r="26" spans="1:4" x14ac:dyDescent="0.35">
      <c r="A26" s="1">
        <v>45594</v>
      </c>
      <c r="D26" s="1">
        <v>45594</v>
      </c>
    </row>
    <row r="27" spans="1:4" x14ac:dyDescent="0.35">
      <c r="A27" s="1">
        <v>45595</v>
      </c>
      <c r="D27" s="1">
        <v>45595</v>
      </c>
    </row>
    <row r="28" spans="1:4" x14ac:dyDescent="0.35">
      <c r="A28" s="1">
        <v>45596</v>
      </c>
      <c r="D28" s="1">
        <v>45596</v>
      </c>
    </row>
    <row r="29" spans="1:4" x14ac:dyDescent="0.35">
      <c r="A29" s="1">
        <v>45597</v>
      </c>
      <c r="D29" s="1">
        <v>45597</v>
      </c>
    </row>
    <row r="30" spans="1:4" x14ac:dyDescent="0.35">
      <c r="A30" s="1">
        <v>45598</v>
      </c>
      <c r="D30" s="1">
        <v>45598</v>
      </c>
    </row>
    <row r="31" spans="1:4" x14ac:dyDescent="0.35">
      <c r="A31" s="1">
        <v>45599</v>
      </c>
      <c r="D31" s="1">
        <v>45599</v>
      </c>
    </row>
    <row r="32" spans="1:4" x14ac:dyDescent="0.35">
      <c r="A32" s="1">
        <v>45600</v>
      </c>
      <c r="D32" s="1">
        <v>45600</v>
      </c>
    </row>
    <row r="33" spans="1:4" x14ac:dyDescent="0.35">
      <c r="A33" s="1">
        <v>45601</v>
      </c>
      <c r="D33" s="1">
        <v>45601</v>
      </c>
    </row>
    <row r="34" spans="1:4" x14ac:dyDescent="0.35">
      <c r="A34" s="1">
        <v>45602</v>
      </c>
      <c r="D34" s="1">
        <v>45602</v>
      </c>
    </row>
    <row r="35" spans="1:4" x14ac:dyDescent="0.35">
      <c r="A35" s="1">
        <v>45603</v>
      </c>
      <c r="D35" s="1">
        <v>45603</v>
      </c>
    </row>
    <row r="36" spans="1:4" x14ac:dyDescent="0.35">
      <c r="A36" s="1">
        <v>45604</v>
      </c>
      <c r="D36" s="1">
        <v>45604</v>
      </c>
    </row>
    <row r="37" spans="1:4" x14ac:dyDescent="0.35">
      <c r="A37" s="1">
        <v>45605</v>
      </c>
      <c r="D37" s="1">
        <v>45605</v>
      </c>
    </row>
    <row r="38" spans="1:4" x14ac:dyDescent="0.35">
      <c r="A38" s="1">
        <v>45606</v>
      </c>
      <c r="D38" s="1">
        <v>45606</v>
      </c>
    </row>
    <row r="39" spans="1:4" x14ac:dyDescent="0.35">
      <c r="A39" s="1">
        <v>45607</v>
      </c>
      <c r="D39" s="1">
        <v>45607</v>
      </c>
    </row>
    <row r="40" spans="1:4" x14ac:dyDescent="0.35">
      <c r="A40" s="1">
        <v>45608</v>
      </c>
      <c r="D40" s="1">
        <v>45608</v>
      </c>
    </row>
    <row r="41" spans="1:4" x14ac:dyDescent="0.35">
      <c r="A41" s="1">
        <v>45609</v>
      </c>
      <c r="D41" s="1">
        <v>45609</v>
      </c>
    </row>
    <row r="42" spans="1:4" x14ac:dyDescent="0.35">
      <c r="A42" s="1">
        <v>45610</v>
      </c>
      <c r="D42" s="1">
        <v>45610</v>
      </c>
    </row>
    <row r="43" spans="1:4" x14ac:dyDescent="0.35">
      <c r="A43" s="1">
        <v>45611</v>
      </c>
      <c r="D43" s="1">
        <v>45611</v>
      </c>
    </row>
    <row r="44" spans="1:4" x14ac:dyDescent="0.35">
      <c r="A44" s="1">
        <v>45612</v>
      </c>
      <c r="D44" s="1">
        <v>45612</v>
      </c>
    </row>
    <row r="45" spans="1:4" x14ac:dyDescent="0.35">
      <c r="A45" s="1">
        <v>45613</v>
      </c>
      <c r="D45" s="1">
        <v>45613</v>
      </c>
    </row>
    <row r="46" spans="1:4" x14ac:dyDescent="0.35">
      <c r="A46" s="1">
        <v>45614</v>
      </c>
      <c r="D46" s="1">
        <v>45614</v>
      </c>
    </row>
    <row r="47" spans="1:4" x14ac:dyDescent="0.35">
      <c r="A47" s="1">
        <v>45615</v>
      </c>
      <c r="D47" s="1">
        <v>45615</v>
      </c>
    </row>
    <row r="48" spans="1:4" x14ac:dyDescent="0.35">
      <c r="A48" s="1">
        <v>45616</v>
      </c>
      <c r="D48" s="1">
        <v>45616</v>
      </c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"/>
  <sheetViews>
    <sheetView workbookViewId="0">
      <selection activeCell="B9" sqref="B9"/>
    </sheetView>
  </sheetViews>
  <sheetFormatPr defaultColWidth="8.81640625" defaultRowHeight="14.5" x14ac:dyDescent="0.35"/>
  <cols>
    <col min="1" max="1" width="13.26953125" customWidth="1"/>
    <col min="2" max="37" width="11.6328125" customWidth="1"/>
    <col min="38" max="42" width="10.453125" bestFit="1" customWidth="1"/>
  </cols>
  <sheetData>
    <row r="1" spans="1:42" x14ac:dyDescent="0.35">
      <c r="A1" t="s">
        <v>210</v>
      </c>
    </row>
    <row r="2" spans="1:42" x14ac:dyDescent="0.35">
      <c r="A2" t="s">
        <v>5</v>
      </c>
    </row>
    <row r="5" spans="1:42" x14ac:dyDescent="0.35">
      <c r="A5" s="1">
        <v>45575</v>
      </c>
      <c r="B5" s="1">
        <v>45576</v>
      </c>
      <c r="C5" s="1">
        <v>45577</v>
      </c>
      <c r="D5" s="1">
        <v>45578</v>
      </c>
      <c r="E5" s="1">
        <v>45579</v>
      </c>
      <c r="F5" s="1">
        <v>45580</v>
      </c>
      <c r="G5" s="1">
        <v>45581</v>
      </c>
      <c r="H5" s="1">
        <v>45582</v>
      </c>
      <c r="I5" s="1">
        <v>45583</v>
      </c>
      <c r="J5" s="1">
        <v>45584</v>
      </c>
      <c r="K5" s="1">
        <v>45585</v>
      </c>
      <c r="L5" s="1">
        <v>45586</v>
      </c>
      <c r="M5" s="1">
        <v>45587</v>
      </c>
      <c r="N5" s="1">
        <v>45588</v>
      </c>
      <c r="O5" s="1">
        <v>45589</v>
      </c>
      <c r="P5" s="1">
        <v>45590</v>
      </c>
      <c r="Q5" s="1">
        <v>45591</v>
      </c>
      <c r="R5" s="1">
        <v>45592</v>
      </c>
      <c r="S5" s="1">
        <v>45593</v>
      </c>
      <c r="T5" s="1">
        <v>45594</v>
      </c>
      <c r="U5" s="1">
        <v>45595</v>
      </c>
      <c r="V5" s="1">
        <v>45596</v>
      </c>
      <c r="W5" s="1">
        <v>45597</v>
      </c>
      <c r="X5" s="1">
        <v>45598</v>
      </c>
      <c r="Y5" s="1">
        <v>45599</v>
      </c>
      <c r="Z5" s="1">
        <v>45600</v>
      </c>
      <c r="AA5" s="1">
        <v>45601</v>
      </c>
      <c r="AB5" s="1">
        <v>45602</v>
      </c>
      <c r="AC5" s="1">
        <v>45603</v>
      </c>
      <c r="AD5" s="1">
        <v>45604</v>
      </c>
      <c r="AE5" s="1">
        <v>45605</v>
      </c>
      <c r="AF5" s="1">
        <v>45606</v>
      </c>
      <c r="AG5" s="1">
        <v>45607</v>
      </c>
      <c r="AH5" s="1">
        <v>45608</v>
      </c>
      <c r="AI5" s="1">
        <v>45609</v>
      </c>
      <c r="AJ5" s="1">
        <v>45610</v>
      </c>
      <c r="AK5" s="1">
        <v>45611</v>
      </c>
      <c r="AL5" s="1">
        <v>45612</v>
      </c>
      <c r="AM5" s="1">
        <v>45613</v>
      </c>
      <c r="AN5" s="1">
        <v>45614</v>
      </c>
      <c r="AO5" s="1">
        <v>45615</v>
      </c>
      <c r="AP5" s="1">
        <v>45616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2"/>
  <sheetViews>
    <sheetView workbookViewId="0">
      <selection activeCell="C6" sqref="C6"/>
    </sheetView>
  </sheetViews>
  <sheetFormatPr defaultColWidth="8.81640625" defaultRowHeight="14.5" x14ac:dyDescent="0.35"/>
  <sheetData>
    <row r="1" spans="1:3" x14ac:dyDescent="0.35">
      <c r="A1" t="s">
        <v>154</v>
      </c>
    </row>
    <row r="2" spans="1:3" x14ac:dyDescent="0.35">
      <c r="A2">
        <f>COUNTIF(A5:A42, "&gt;0.5")</f>
        <v>21</v>
      </c>
    </row>
    <row r="3" spans="1:3" x14ac:dyDescent="0.35">
      <c r="A3" t="s">
        <v>162</v>
      </c>
    </row>
    <row r="5" spans="1:3" x14ac:dyDescent="0.35">
      <c r="A5">
        <v>0.7803307993441404</v>
      </c>
      <c r="B5">
        <v>0.50304584631722593</v>
      </c>
      <c r="C5">
        <f>IF(ABS(A5-B5)&lt;=0.1, 1, 0)</f>
        <v>0</v>
      </c>
    </row>
    <row r="6" spans="1:3" x14ac:dyDescent="0.35">
      <c r="A6">
        <v>0.55699045438361172</v>
      </c>
      <c r="B6">
        <v>0.88838487237883867</v>
      </c>
      <c r="C6">
        <f t="shared" ref="C6:C42" si="0">IF(ABS(A6-B6)&lt;=0.1, 1, 0)</f>
        <v>0</v>
      </c>
    </row>
    <row r="7" spans="1:3" x14ac:dyDescent="0.35">
      <c r="A7">
        <v>0.62691478438522985</v>
      </c>
      <c r="B7">
        <v>0.13972797290932293</v>
      </c>
      <c r="C7">
        <f t="shared" si="0"/>
        <v>0</v>
      </c>
    </row>
    <row r="8" spans="1:3" x14ac:dyDescent="0.35">
      <c r="A8">
        <v>0.81439179748362411</v>
      </c>
      <c r="B8">
        <v>0.94103293206855287</v>
      </c>
      <c r="C8">
        <f t="shared" si="0"/>
        <v>0</v>
      </c>
    </row>
    <row r="9" spans="1:3" x14ac:dyDescent="0.35">
      <c r="A9">
        <v>0.68481811885496757</v>
      </c>
      <c r="B9">
        <v>0.24220184408400147</v>
      </c>
      <c r="C9">
        <f t="shared" si="0"/>
        <v>0</v>
      </c>
    </row>
    <row r="10" spans="1:3" x14ac:dyDescent="0.35">
      <c r="A10">
        <v>0.12530076996971085</v>
      </c>
      <c r="B10">
        <v>0.15571377485068494</v>
      </c>
      <c r="C10">
        <f t="shared" si="0"/>
        <v>1</v>
      </c>
    </row>
    <row r="11" spans="1:3" x14ac:dyDescent="0.35">
      <c r="A11">
        <v>0.37574592394977469</v>
      </c>
      <c r="B11">
        <v>0.24221198108388609</v>
      </c>
      <c r="C11">
        <f t="shared" si="0"/>
        <v>0</v>
      </c>
    </row>
    <row r="12" spans="1:3" x14ac:dyDescent="0.35">
      <c r="A12">
        <v>0.68622490767864242</v>
      </c>
      <c r="B12">
        <v>0.59469092769347676</v>
      </c>
      <c r="C12">
        <f t="shared" si="0"/>
        <v>1</v>
      </c>
    </row>
    <row r="13" spans="1:3" x14ac:dyDescent="0.35">
      <c r="A13">
        <v>0.15724644671664323</v>
      </c>
      <c r="B13">
        <v>0.52530604471449294</v>
      </c>
      <c r="C13">
        <f t="shared" si="0"/>
        <v>0</v>
      </c>
    </row>
    <row r="14" spans="1:3" x14ac:dyDescent="0.35">
      <c r="A14">
        <v>0.59482345854788221</v>
      </c>
      <c r="B14">
        <v>0.75193399456297905</v>
      </c>
      <c r="C14">
        <f t="shared" si="0"/>
        <v>0</v>
      </c>
    </row>
    <row r="15" spans="1:3" x14ac:dyDescent="0.35">
      <c r="A15">
        <v>0.6681392776966999</v>
      </c>
      <c r="B15">
        <v>0.30528012135221017</v>
      </c>
      <c r="C15">
        <f t="shared" si="0"/>
        <v>0</v>
      </c>
    </row>
    <row r="16" spans="1:3" x14ac:dyDescent="0.35">
      <c r="A16">
        <v>0.47802495084660923</v>
      </c>
      <c r="B16">
        <v>0.47183501310791987</v>
      </c>
      <c r="C16">
        <f t="shared" si="0"/>
        <v>1</v>
      </c>
    </row>
    <row r="17" spans="1:3" x14ac:dyDescent="0.35">
      <c r="A17">
        <v>0.96460177424710536</v>
      </c>
      <c r="B17">
        <v>0.23668673186106182</v>
      </c>
      <c r="C17">
        <f t="shared" si="0"/>
        <v>0</v>
      </c>
    </row>
    <row r="18" spans="1:3" x14ac:dyDescent="0.35">
      <c r="A18">
        <v>0.19728141040230174</v>
      </c>
      <c r="B18">
        <v>0.48369755715554497</v>
      </c>
      <c r="C18">
        <f t="shared" si="0"/>
        <v>0</v>
      </c>
    </row>
    <row r="19" spans="1:3" x14ac:dyDescent="0.35">
      <c r="A19">
        <v>0.62873575809910598</v>
      </c>
      <c r="B19">
        <v>0.46902713511468253</v>
      </c>
      <c r="C19">
        <f t="shared" si="0"/>
        <v>0</v>
      </c>
    </row>
    <row r="20" spans="1:3" x14ac:dyDescent="0.35">
      <c r="A20">
        <v>9.0388702311290814E-2</v>
      </c>
      <c r="B20">
        <v>0.69516565809742115</v>
      </c>
      <c r="C20">
        <f t="shared" si="0"/>
        <v>0</v>
      </c>
    </row>
    <row r="21" spans="1:3" x14ac:dyDescent="0.35">
      <c r="A21">
        <v>0.31704885788247328</v>
      </c>
      <c r="B21">
        <v>0.73436796801089543</v>
      </c>
      <c r="C21">
        <f t="shared" si="0"/>
        <v>0</v>
      </c>
    </row>
    <row r="22" spans="1:3" x14ac:dyDescent="0.35">
      <c r="A22">
        <v>0.27299007749557003</v>
      </c>
      <c r="B22">
        <v>5.1993164003007686E-2</v>
      </c>
      <c r="C22">
        <f t="shared" si="0"/>
        <v>0</v>
      </c>
    </row>
    <row r="23" spans="1:3" x14ac:dyDescent="0.35">
      <c r="A23">
        <v>0.32082417892738513</v>
      </c>
      <c r="B23">
        <v>0.60110653772499978</v>
      </c>
      <c r="C23">
        <f t="shared" si="0"/>
        <v>0</v>
      </c>
    </row>
    <row r="24" spans="1:3" x14ac:dyDescent="0.35">
      <c r="A24">
        <v>0.44936677484076704</v>
      </c>
      <c r="B24">
        <v>0.25931441041033254</v>
      </c>
      <c r="C24">
        <f t="shared" si="0"/>
        <v>0</v>
      </c>
    </row>
    <row r="25" spans="1:3" x14ac:dyDescent="0.35">
      <c r="A25">
        <v>5.3612621288037676E-2</v>
      </c>
      <c r="B25">
        <v>0.57233724294557142</v>
      </c>
      <c r="C25">
        <f t="shared" si="0"/>
        <v>0</v>
      </c>
    </row>
    <row r="26" spans="1:3" x14ac:dyDescent="0.35">
      <c r="A26">
        <v>0.61778847791625791</v>
      </c>
      <c r="B26">
        <v>0.47385823131615257</v>
      </c>
      <c r="C26">
        <f t="shared" si="0"/>
        <v>0</v>
      </c>
    </row>
    <row r="27" spans="1:3" x14ac:dyDescent="0.35">
      <c r="A27">
        <v>0.86203336881170123</v>
      </c>
      <c r="B27">
        <v>0.75528254891313984</v>
      </c>
      <c r="C27">
        <f t="shared" si="0"/>
        <v>0</v>
      </c>
    </row>
    <row r="28" spans="1:3" x14ac:dyDescent="0.35">
      <c r="A28">
        <v>0.61724287980393822</v>
      </c>
      <c r="B28">
        <v>0.93716088690522781</v>
      </c>
      <c r="C28">
        <f t="shared" si="0"/>
        <v>0</v>
      </c>
    </row>
    <row r="29" spans="1:3" x14ac:dyDescent="0.35">
      <c r="A29">
        <v>0.83640790518335373</v>
      </c>
      <c r="B29">
        <v>0.12787531452456058</v>
      </c>
      <c r="C29">
        <f t="shared" si="0"/>
        <v>0</v>
      </c>
    </row>
    <row r="30" spans="1:3" x14ac:dyDescent="0.35">
      <c r="A30">
        <v>0.77388843419556563</v>
      </c>
      <c r="B30">
        <v>0.82448875078976269</v>
      </c>
      <c r="C30">
        <f t="shared" si="0"/>
        <v>1</v>
      </c>
    </row>
    <row r="31" spans="1:3" x14ac:dyDescent="0.35">
      <c r="A31">
        <v>0.13608880294515446</v>
      </c>
      <c r="B31">
        <v>4.465848191558619E-2</v>
      </c>
      <c r="C31">
        <f t="shared" si="0"/>
        <v>1</v>
      </c>
    </row>
    <row r="32" spans="1:3" x14ac:dyDescent="0.35">
      <c r="A32">
        <v>0.15045528078625281</v>
      </c>
      <c r="B32">
        <v>0.79133548851334345</v>
      </c>
      <c r="C32">
        <f t="shared" si="0"/>
        <v>0</v>
      </c>
    </row>
    <row r="33" spans="1:3" x14ac:dyDescent="0.35">
      <c r="A33">
        <v>0.9055079343377791</v>
      </c>
      <c r="B33">
        <v>0.32278831104023287</v>
      </c>
      <c r="C33">
        <f t="shared" si="0"/>
        <v>0</v>
      </c>
    </row>
    <row r="34" spans="1:3" x14ac:dyDescent="0.35">
      <c r="A34">
        <v>0.23227405388977829</v>
      </c>
      <c r="B34">
        <v>5.844255060147574E-2</v>
      </c>
      <c r="C34">
        <f t="shared" si="0"/>
        <v>0</v>
      </c>
    </row>
    <row r="35" spans="1:3" x14ac:dyDescent="0.35">
      <c r="A35">
        <v>0.98693481102015468</v>
      </c>
      <c r="B35">
        <v>0.43379803622597057</v>
      </c>
      <c r="C35">
        <f t="shared" si="0"/>
        <v>0</v>
      </c>
    </row>
    <row r="36" spans="1:3" x14ac:dyDescent="0.35">
      <c r="A36">
        <v>0.80425801143955467</v>
      </c>
      <c r="B36">
        <v>0.20071364290029337</v>
      </c>
      <c r="C36">
        <f t="shared" si="0"/>
        <v>0</v>
      </c>
    </row>
    <row r="37" spans="1:3" x14ac:dyDescent="0.35">
      <c r="A37">
        <v>0.89403466646840524</v>
      </c>
      <c r="B37">
        <v>1.0107510202444714E-2</v>
      </c>
      <c r="C37">
        <f t="shared" si="0"/>
        <v>0</v>
      </c>
    </row>
    <row r="38" spans="1:3" x14ac:dyDescent="0.35">
      <c r="A38">
        <v>6.3566997430614225E-2</v>
      </c>
      <c r="B38">
        <v>0.34312347358832829</v>
      </c>
      <c r="C38">
        <f t="shared" si="0"/>
        <v>0</v>
      </c>
    </row>
    <row r="39" spans="1:3" x14ac:dyDescent="0.35">
      <c r="A39">
        <v>7.0550919584516203E-2</v>
      </c>
      <c r="B39">
        <v>9.8403072222837507E-2</v>
      </c>
      <c r="C39">
        <f t="shared" si="0"/>
        <v>1</v>
      </c>
    </row>
    <row r="40" spans="1:3" x14ac:dyDescent="0.35">
      <c r="A40">
        <v>0.95756395377434878</v>
      </c>
      <c r="B40">
        <v>8.2039939468354639E-2</v>
      </c>
      <c r="C40">
        <f t="shared" si="0"/>
        <v>0</v>
      </c>
    </row>
    <row r="41" spans="1:3" x14ac:dyDescent="0.35">
      <c r="A41">
        <v>0.36771006973990494</v>
      </c>
      <c r="B41">
        <v>0.7581830303172179</v>
      </c>
      <c r="C41">
        <f t="shared" si="0"/>
        <v>0</v>
      </c>
    </row>
    <row r="42" spans="1:3" x14ac:dyDescent="0.35">
      <c r="A42">
        <v>0.80588621325191312</v>
      </c>
      <c r="B42">
        <v>0.21670687560025936</v>
      </c>
      <c r="C42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9"/>
  <sheetViews>
    <sheetView workbookViewId="0">
      <selection activeCell="D10" sqref="D10"/>
    </sheetView>
  </sheetViews>
  <sheetFormatPr defaultColWidth="8.81640625" defaultRowHeight="14.5" x14ac:dyDescent="0.35"/>
  <cols>
    <col min="1" max="1" width="11.7265625" customWidth="1"/>
  </cols>
  <sheetData>
    <row r="1" spans="1:2" x14ac:dyDescent="0.35">
      <c r="A1" t="s">
        <v>21</v>
      </c>
    </row>
    <row r="2" spans="1:2" x14ac:dyDescent="0.35">
      <c r="A2" t="s">
        <v>150</v>
      </c>
    </row>
    <row r="3" spans="1:2" x14ac:dyDescent="0.35">
      <c r="A3" t="s">
        <v>151</v>
      </c>
    </row>
    <row r="4" spans="1:2" x14ac:dyDescent="0.35">
      <c r="A4" t="s">
        <v>152</v>
      </c>
    </row>
    <row r="5" spans="1:2" x14ac:dyDescent="0.35">
      <c r="A5" t="s">
        <v>28</v>
      </c>
    </row>
    <row r="6" spans="1:2" x14ac:dyDescent="0.35">
      <c r="A6" t="s">
        <v>22</v>
      </c>
      <c r="B6" s="4">
        <v>7</v>
      </c>
    </row>
    <row r="8" spans="1:2" x14ac:dyDescent="0.35">
      <c r="A8" t="s">
        <v>23</v>
      </c>
      <c r="B8" t="s">
        <v>24</v>
      </c>
    </row>
    <row r="9" spans="1:2" x14ac:dyDescent="0.35">
      <c r="A9">
        <v>3</v>
      </c>
      <c r="B9">
        <f>A9*$B$6</f>
        <v>21</v>
      </c>
    </row>
    <row r="10" spans="1:2" x14ac:dyDescent="0.35">
      <c r="A10">
        <v>8</v>
      </c>
      <c r="B10">
        <f t="shared" ref="B10:B19" si="0">A10*$B$6</f>
        <v>56</v>
      </c>
    </row>
    <row r="11" spans="1:2" x14ac:dyDescent="0.35">
      <c r="A11">
        <v>8</v>
      </c>
      <c r="B11">
        <f t="shared" si="0"/>
        <v>56</v>
      </c>
    </row>
    <row r="12" spans="1:2" x14ac:dyDescent="0.35">
      <c r="A12">
        <v>4</v>
      </c>
      <c r="B12">
        <f t="shared" si="0"/>
        <v>28</v>
      </c>
    </row>
    <row r="13" spans="1:2" x14ac:dyDescent="0.35">
      <c r="A13">
        <v>8</v>
      </c>
      <c r="B13">
        <f t="shared" si="0"/>
        <v>56</v>
      </c>
    </row>
    <row r="14" spans="1:2" x14ac:dyDescent="0.35">
      <c r="A14">
        <v>9</v>
      </c>
      <c r="B14">
        <f t="shared" si="0"/>
        <v>63</v>
      </c>
    </row>
    <row r="15" spans="1:2" x14ac:dyDescent="0.35">
      <c r="A15">
        <v>6</v>
      </c>
      <c r="B15">
        <f t="shared" si="0"/>
        <v>42</v>
      </c>
    </row>
    <row r="16" spans="1:2" x14ac:dyDescent="0.35">
      <c r="A16">
        <v>6</v>
      </c>
      <c r="B16">
        <f t="shared" si="0"/>
        <v>42</v>
      </c>
    </row>
    <row r="17" spans="1:2" x14ac:dyDescent="0.35">
      <c r="A17">
        <v>5</v>
      </c>
      <c r="B17">
        <f t="shared" si="0"/>
        <v>35</v>
      </c>
    </row>
    <row r="18" spans="1:2" x14ac:dyDescent="0.35">
      <c r="A18">
        <v>3</v>
      </c>
      <c r="B18">
        <f t="shared" si="0"/>
        <v>21</v>
      </c>
    </row>
    <row r="19" spans="1:2" x14ac:dyDescent="0.35">
      <c r="A19">
        <v>7</v>
      </c>
      <c r="B19">
        <f t="shared" si="0"/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7"/>
  <sheetViews>
    <sheetView workbookViewId="0">
      <selection activeCell="E2" sqref="E2"/>
    </sheetView>
  </sheetViews>
  <sheetFormatPr defaultColWidth="8.81640625" defaultRowHeight="14.5" x14ac:dyDescent="0.35"/>
  <cols>
    <col min="1" max="1" width="14.26953125" customWidth="1"/>
    <col min="2" max="2" width="12.81640625" bestFit="1" customWidth="1"/>
    <col min="4" max="4" width="10.54296875" bestFit="1" customWidth="1"/>
    <col min="5" max="5" width="11.54296875" bestFit="1" customWidth="1"/>
    <col min="6" max="6" width="11.08984375" bestFit="1" customWidth="1"/>
  </cols>
  <sheetData>
    <row r="1" spans="1:6" x14ac:dyDescent="0.35">
      <c r="A1" t="s">
        <v>211</v>
      </c>
    </row>
    <row r="2" spans="1:6" x14ac:dyDescent="0.35">
      <c r="A2" t="s">
        <v>184</v>
      </c>
    </row>
    <row r="3" spans="1:6" x14ac:dyDescent="0.35">
      <c r="A3" t="s">
        <v>212</v>
      </c>
    </row>
    <row r="4" spans="1:6" x14ac:dyDescent="0.35">
      <c r="A4" t="s">
        <v>185</v>
      </c>
    </row>
    <row r="5" spans="1:6" ht="15" thickBot="1" x14ac:dyDescent="0.4"/>
    <row r="6" spans="1:6" x14ac:dyDescent="0.35">
      <c r="B6" s="10"/>
      <c r="C6" s="15" t="s">
        <v>186</v>
      </c>
      <c r="D6" s="15" t="s">
        <v>187</v>
      </c>
      <c r="E6" s="15" t="s">
        <v>188</v>
      </c>
      <c r="F6" s="11" t="s">
        <v>189</v>
      </c>
    </row>
    <row r="7" spans="1:6" ht="15" thickBot="1" x14ac:dyDescent="0.4">
      <c r="B7" s="12" t="s">
        <v>22</v>
      </c>
      <c r="C7" s="24">
        <v>7</v>
      </c>
      <c r="D7" s="24">
        <v>7.25</v>
      </c>
      <c r="E7" s="24">
        <v>7.25</v>
      </c>
      <c r="F7" s="25">
        <v>8</v>
      </c>
    </row>
    <row r="8" spans="1:6" ht="15" thickBot="1" x14ac:dyDescent="0.4"/>
    <row r="9" spans="1:6" x14ac:dyDescent="0.35">
      <c r="A9" s="10"/>
      <c r="B9" s="15"/>
      <c r="C9" s="15" t="s">
        <v>24</v>
      </c>
      <c r="D9" s="15"/>
      <c r="E9" s="15"/>
      <c r="F9" s="11"/>
    </row>
    <row r="10" spans="1:6" x14ac:dyDescent="0.35">
      <c r="A10" s="16"/>
      <c r="B10" s="23" t="s">
        <v>190</v>
      </c>
      <c r="C10" s="23" t="s">
        <v>186</v>
      </c>
      <c r="D10" s="23" t="s">
        <v>187</v>
      </c>
      <c r="E10" s="23" t="s">
        <v>188</v>
      </c>
      <c r="F10" s="26" t="s">
        <v>189</v>
      </c>
    </row>
    <row r="11" spans="1:6" x14ac:dyDescent="0.35">
      <c r="A11" s="16" t="s">
        <v>191</v>
      </c>
      <c r="B11">
        <v>2</v>
      </c>
      <c r="C11" s="28">
        <f>B11*$C$7</f>
        <v>14</v>
      </c>
      <c r="D11" s="28">
        <f>B11*$D$7</f>
        <v>14.5</v>
      </c>
      <c r="E11" s="28">
        <f>B11*$E$7</f>
        <v>14.5</v>
      </c>
      <c r="F11" s="28">
        <f>B11*$F$7</f>
        <v>16</v>
      </c>
    </row>
    <row r="12" spans="1:6" x14ac:dyDescent="0.35">
      <c r="A12" s="16" t="s">
        <v>192</v>
      </c>
      <c r="B12">
        <v>5</v>
      </c>
      <c r="C12" s="28">
        <f t="shared" ref="C12:C17" si="0">B12*$C$7</f>
        <v>35</v>
      </c>
      <c r="D12" s="28">
        <f>B12*$D$7</f>
        <v>36.25</v>
      </c>
      <c r="E12" s="28">
        <f t="shared" ref="E12:E17" si="1">B12*$E$7</f>
        <v>36.25</v>
      </c>
      <c r="F12" s="28">
        <f t="shared" ref="F12:F17" si="2">B12*$F$7</f>
        <v>40</v>
      </c>
    </row>
    <row r="13" spans="1:6" x14ac:dyDescent="0.35">
      <c r="A13" s="16" t="s">
        <v>193</v>
      </c>
      <c r="B13">
        <v>8</v>
      </c>
      <c r="C13" s="28">
        <f t="shared" si="0"/>
        <v>56</v>
      </c>
      <c r="D13" s="28">
        <f t="shared" ref="D13:D17" si="3">B13*$D$7</f>
        <v>58</v>
      </c>
      <c r="E13" s="28">
        <f t="shared" si="1"/>
        <v>58</v>
      </c>
      <c r="F13" s="28">
        <f t="shared" si="2"/>
        <v>64</v>
      </c>
    </row>
    <row r="14" spans="1:6" x14ac:dyDescent="0.35">
      <c r="A14" s="16" t="s">
        <v>194</v>
      </c>
      <c r="B14">
        <v>10</v>
      </c>
      <c r="C14" s="28">
        <f t="shared" si="0"/>
        <v>70</v>
      </c>
      <c r="D14" s="28">
        <f t="shared" si="3"/>
        <v>72.5</v>
      </c>
      <c r="E14" s="28">
        <f t="shared" si="1"/>
        <v>72.5</v>
      </c>
      <c r="F14" s="28">
        <f t="shared" si="2"/>
        <v>80</v>
      </c>
    </row>
    <row r="15" spans="1:6" x14ac:dyDescent="0.35">
      <c r="A15" s="16" t="s">
        <v>195</v>
      </c>
      <c r="B15">
        <v>10</v>
      </c>
      <c r="C15" s="28">
        <f t="shared" si="0"/>
        <v>70</v>
      </c>
      <c r="D15" s="28">
        <f t="shared" si="3"/>
        <v>72.5</v>
      </c>
      <c r="E15" s="28">
        <f t="shared" si="1"/>
        <v>72.5</v>
      </c>
      <c r="F15" s="28">
        <f t="shared" si="2"/>
        <v>80</v>
      </c>
    </row>
    <row r="16" spans="1:6" x14ac:dyDescent="0.35">
      <c r="A16" s="16" t="s">
        <v>196</v>
      </c>
      <c r="B16">
        <v>5</v>
      </c>
      <c r="C16" s="28">
        <f t="shared" si="0"/>
        <v>35</v>
      </c>
      <c r="D16" s="28">
        <f t="shared" si="3"/>
        <v>36.25</v>
      </c>
      <c r="E16" s="28">
        <f t="shared" si="1"/>
        <v>36.25</v>
      </c>
      <c r="F16" s="28">
        <f t="shared" si="2"/>
        <v>40</v>
      </c>
    </row>
    <row r="17" spans="1:6" ht="15" thickBot="1" x14ac:dyDescent="0.4">
      <c r="A17" s="12" t="s">
        <v>197</v>
      </c>
      <c r="B17" s="18">
        <v>2</v>
      </c>
      <c r="C17" s="28">
        <f t="shared" si="0"/>
        <v>14</v>
      </c>
      <c r="D17" s="28">
        <f t="shared" si="3"/>
        <v>14.5</v>
      </c>
      <c r="E17" s="28">
        <f t="shared" si="1"/>
        <v>14.5</v>
      </c>
      <c r="F17" s="28">
        <f>B17*$F$7</f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4"/>
  <sheetViews>
    <sheetView workbookViewId="0">
      <selection activeCell="H11" sqref="H11"/>
    </sheetView>
  </sheetViews>
  <sheetFormatPr defaultColWidth="8.81640625" defaultRowHeight="14.5" x14ac:dyDescent="0.35"/>
  <cols>
    <col min="1" max="1" width="11.453125" bestFit="1" customWidth="1"/>
    <col min="6" max="6" width="17.81640625" bestFit="1" customWidth="1"/>
  </cols>
  <sheetData>
    <row r="1" spans="1:6" x14ac:dyDescent="0.35">
      <c r="A1" t="s">
        <v>153</v>
      </c>
    </row>
    <row r="5" spans="1:6" x14ac:dyDescent="0.35">
      <c r="A5" t="s">
        <v>45</v>
      </c>
      <c r="B5" t="s">
        <v>44</v>
      </c>
      <c r="E5" t="s">
        <v>149</v>
      </c>
      <c r="F5" t="s">
        <v>25</v>
      </c>
    </row>
    <row r="6" spans="1:6" x14ac:dyDescent="0.35">
      <c r="A6" t="s">
        <v>47</v>
      </c>
      <c r="B6" t="s">
        <v>46</v>
      </c>
      <c r="E6" t="s">
        <v>67</v>
      </c>
      <c r="F6" t="str">
        <f>VLOOKUP(E6,$A$6:$B$64,2, FALSE)</f>
        <v>Idaho</v>
      </c>
    </row>
    <row r="7" spans="1:6" x14ac:dyDescent="0.35">
      <c r="A7" t="s">
        <v>39</v>
      </c>
      <c r="B7" t="s">
        <v>40</v>
      </c>
      <c r="E7" t="s">
        <v>69</v>
      </c>
      <c r="F7" t="str">
        <f t="shared" ref="F7:F26" si="0">VLOOKUP(E7,$A$6:$B$64,2, FALSE)</f>
        <v>Illinois</v>
      </c>
    </row>
    <row r="8" spans="1:6" x14ac:dyDescent="0.35">
      <c r="A8" t="s">
        <v>49</v>
      </c>
      <c r="B8" t="s">
        <v>48</v>
      </c>
      <c r="E8" t="s">
        <v>71</v>
      </c>
      <c r="F8" t="str">
        <f t="shared" si="0"/>
        <v>Indiana</v>
      </c>
    </row>
    <row r="9" spans="1:6" x14ac:dyDescent="0.35">
      <c r="A9" t="s">
        <v>35</v>
      </c>
      <c r="B9" t="s">
        <v>41</v>
      </c>
      <c r="E9" t="s">
        <v>73</v>
      </c>
      <c r="F9" t="str">
        <f t="shared" si="0"/>
        <v>Iowa</v>
      </c>
    </row>
    <row r="10" spans="1:6" x14ac:dyDescent="0.35">
      <c r="A10" t="s">
        <v>42</v>
      </c>
      <c r="B10" t="s">
        <v>43</v>
      </c>
      <c r="E10" t="s">
        <v>101</v>
      </c>
      <c r="F10" t="str">
        <f t="shared" si="0"/>
        <v>Nebraska</v>
      </c>
    </row>
    <row r="11" spans="1:6" x14ac:dyDescent="0.35">
      <c r="A11" t="s">
        <v>32</v>
      </c>
      <c r="B11" t="s">
        <v>31</v>
      </c>
      <c r="E11" t="s">
        <v>71</v>
      </c>
      <c r="F11" t="str">
        <f t="shared" si="0"/>
        <v>Indiana</v>
      </c>
    </row>
    <row r="12" spans="1:6" x14ac:dyDescent="0.35">
      <c r="A12" t="s">
        <v>51</v>
      </c>
      <c r="B12" t="s">
        <v>50</v>
      </c>
      <c r="E12" t="s">
        <v>75</v>
      </c>
      <c r="F12" t="str">
        <f t="shared" si="0"/>
        <v>Kansas</v>
      </c>
    </row>
    <row r="13" spans="1:6" x14ac:dyDescent="0.35">
      <c r="A13" t="s">
        <v>53</v>
      </c>
      <c r="B13" t="s">
        <v>52</v>
      </c>
      <c r="E13" t="s">
        <v>77</v>
      </c>
      <c r="F13" t="str">
        <f t="shared" si="0"/>
        <v>Kentucky</v>
      </c>
    </row>
    <row r="14" spans="1:6" x14ac:dyDescent="0.35">
      <c r="A14" t="s">
        <v>55</v>
      </c>
      <c r="B14" t="s">
        <v>54</v>
      </c>
      <c r="E14" t="s">
        <v>103</v>
      </c>
      <c r="F14" t="str">
        <f t="shared" si="0"/>
        <v>Nevada</v>
      </c>
    </row>
    <row r="15" spans="1:6" x14ac:dyDescent="0.35">
      <c r="A15" t="s">
        <v>57</v>
      </c>
      <c r="B15" t="s">
        <v>56</v>
      </c>
      <c r="E15" t="s">
        <v>111</v>
      </c>
      <c r="F15" t="str">
        <f t="shared" si="0"/>
        <v>North Dakota</v>
      </c>
    </row>
    <row r="16" spans="1:6" x14ac:dyDescent="0.35">
      <c r="A16" t="s">
        <v>59</v>
      </c>
      <c r="B16" t="s">
        <v>58</v>
      </c>
      <c r="E16" t="s">
        <v>113</v>
      </c>
      <c r="F16" t="str">
        <f t="shared" si="0"/>
        <v>Northern Marianas</v>
      </c>
    </row>
    <row r="17" spans="1:6" x14ac:dyDescent="0.35">
      <c r="A17" t="s">
        <v>61</v>
      </c>
      <c r="B17" t="s">
        <v>60</v>
      </c>
      <c r="E17" t="s">
        <v>119</v>
      </c>
      <c r="F17" t="str">
        <f t="shared" si="0"/>
        <v>Oregon</v>
      </c>
    </row>
    <row r="18" spans="1:6" x14ac:dyDescent="0.35">
      <c r="A18" t="s">
        <v>63</v>
      </c>
      <c r="B18" t="s">
        <v>62</v>
      </c>
      <c r="E18" t="s">
        <v>124</v>
      </c>
      <c r="F18" t="str">
        <f t="shared" si="0"/>
        <v>Puerto Rico</v>
      </c>
    </row>
    <row r="19" spans="1:6" x14ac:dyDescent="0.35">
      <c r="A19" t="s">
        <v>65</v>
      </c>
      <c r="B19" t="s">
        <v>64</v>
      </c>
      <c r="E19" t="s">
        <v>126</v>
      </c>
      <c r="F19" t="str">
        <f t="shared" si="0"/>
        <v>Rhode Island</v>
      </c>
    </row>
    <row r="20" spans="1:6" x14ac:dyDescent="0.35">
      <c r="A20" t="s">
        <v>67</v>
      </c>
      <c r="B20" t="s">
        <v>66</v>
      </c>
      <c r="E20" t="s">
        <v>128</v>
      </c>
      <c r="F20" t="str">
        <f t="shared" si="0"/>
        <v>South Carolina</v>
      </c>
    </row>
    <row r="21" spans="1:6" x14ac:dyDescent="0.35">
      <c r="A21" t="s">
        <v>69</v>
      </c>
      <c r="B21" t="s">
        <v>68</v>
      </c>
      <c r="E21" t="s">
        <v>36</v>
      </c>
      <c r="F21" t="str">
        <f t="shared" si="0"/>
        <v>North Carolina</v>
      </c>
    </row>
    <row r="22" spans="1:6" x14ac:dyDescent="0.35">
      <c r="A22" t="s">
        <v>71</v>
      </c>
      <c r="B22" t="s">
        <v>70</v>
      </c>
      <c r="E22" t="s">
        <v>30</v>
      </c>
      <c r="F22" t="str">
        <f t="shared" si="0"/>
        <v>Wisconsin</v>
      </c>
    </row>
    <row r="23" spans="1:6" x14ac:dyDescent="0.35">
      <c r="A23" t="s">
        <v>73</v>
      </c>
      <c r="B23" t="s">
        <v>72</v>
      </c>
      <c r="E23" t="s">
        <v>30</v>
      </c>
      <c r="F23" t="str">
        <f t="shared" si="0"/>
        <v>Wisconsin</v>
      </c>
    </row>
    <row r="24" spans="1:6" x14ac:dyDescent="0.35">
      <c r="A24" t="s">
        <v>75</v>
      </c>
      <c r="B24" t="s">
        <v>74</v>
      </c>
      <c r="E24" t="s">
        <v>144</v>
      </c>
      <c r="F24" t="str">
        <f t="shared" si="0"/>
        <v>Washington</v>
      </c>
    </row>
    <row r="25" spans="1:6" x14ac:dyDescent="0.35">
      <c r="A25" t="s">
        <v>77</v>
      </c>
      <c r="B25" t="s">
        <v>76</v>
      </c>
      <c r="E25" t="s">
        <v>73</v>
      </c>
      <c r="F25" t="str">
        <f t="shared" si="0"/>
        <v>Iowa</v>
      </c>
    </row>
    <row r="26" spans="1:6" x14ac:dyDescent="0.35">
      <c r="A26" t="s">
        <v>79</v>
      </c>
      <c r="B26" t="s">
        <v>78</v>
      </c>
      <c r="E26" t="s">
        <v>65</v>
      </c>
      <c r="F26" t="str">
        <f t="shared" si="0"/>
        <v>Hawaii</v>
      </c>
    </row>
    <row r="27" spans="1:6" x14ac:dyDescent="0.35">
      <c r="A27" t="s">
        <v>81</v>
      </c>
      <c r="B27" t="s">
        <v>80</v>
      </c>
    </row>
    <row r="28" spans="1:6" x14ac:dyDescent="0.35">
      <c r="A28" t="s">
        <v>83</v>
      </c>
      <c r="B28" t="s">
        <v>82</v>
      </c>
    </row>
    <row r="29" spans="1:6" x14ac:dyDescent="0.35">
      <c r="A29" t="s">
        <v>85</v>
      </c>
      <c r="B29" t="s">
        <v>84</v>
      </c>
    </row>
    <row r="30" spans="1:6" x14ac:dyDescent="0.35">
      <c r="A30" t="s">
        <v>87</v>
      </c>
      <c r="B30" t="s">
        <v>86</v>
      </c>
    </row>
    <row r="31" spans="1:6" x14ac:dyDescent="0.35">
      <c r="A31" t="s">
        <v>89</v>
      </c>
      <c r="B31" t="s">
        <v>88</v>
      </c>
    </row>
    <row r="32" spans="1:6" x14ac:dyDescent="0.35">
      <c r="A32" t="s">
        <v>91</v>
      </c>
      <c r="B32" t="s">
        <v>90</v>
      </c>
    </row>
    <row r="33" spans="1:2" x14ac:dyDescent="0.35">
      <c r="A33" t="s">
        <v>93</v>
      </c>
      <c r="B33" t="s">
        <v>92</v>
      </c>
    </row>
    <row r="34" spans="1:2" x14ac:dyDescent="0.35">
      <c r="A34" t="s">
        <v>95</v>
      </c>
      <c r="B34" t="s">
        <v>94</v>
      </c>
    </row>
    <row r="35" spans="1:2" x14ac:dyDescent="0.35">
      <c r="A35" t="s">
        <v>97</v>
      </c>
      <c r="B35" t="s">
        <v>96</v>
      </c>
    </row>
    <row r="36" spans="1:2" x14ac:dyDescent="0.35">
      <c r="A36" t="s">
        <v>99</v>
      </c>
      <c r="B36" t="s">
        <v>98</v>
      </c>
    </row>
    <row r="37" spans="1:2" x14ac:dyDescent="0.35">
      <c r="A37" t="s">
        <v>101</v>
      </c>
      <c r="B37" t="s">
        <v>100</v>
      </c>
    </row>
    <row r="38" spans="1:2" x14ac:dyDescent="0.35">
      <c r="A38" t="s">
        <v>103</v>
      </c>
      <c r="B38" t="s">
        <v>102</v>
      </c>
    </row>
    <row r="39" spans="1:2" x14ac:dyDescent="0.35">
      <c r="A39" t="s">
        <v>105</v>
      </c>
      <c r="B39" t="s">
        <v>104</v>
      </c>
    </row>
    <row r="40" spans="1:2" x14ac:dyDescent="0.35">
      <c r="A40" t="s">
        <v>107</v>
      </c>
      <c r="B40" t="s">
        <v>106</v>
      </c>
    </row>
    <row r="41" spans="1:2" x14ac:dyDescent="0.35">
      <c r="A41" t="s">
        <v>109</v>
      </c>
      <c r="B41" t="s">
        <v>108</v>
      </c>
    </row>
    <row r="42" spans="1:2" x14ac:dyDescent="0.35">
      <c r="A42" t="s">
        <v>34</v>
      </c>
      <c r="B42" t="s">
        <v>33</v>
      </c>
    </row>
    <row r="43" spans="1:2" x14ac:dyDescent="0.35">
      <c r="A43" t="s">
        <v>36</v>
      </c>
      <c r="B43" t="s">
        <v>37</v>
      </c>
    </row>
    <row r="44" spans="1:2" x14ac:dyDescent="0.35">
      <c r="A44" t="s">
        <v>111</v>
      </c>
      <c r="B44" t="s">
        <v>110</v>
      </c>
    </row>
    <row r="45" spans="1:2" x14ac:dyDescent="0.35">
      <c r="A45" t="s">
        <v>113</v>
      </c>
      <c r="B45" t="s">
        <v>112</v>
      </c>
    </row>
    <row r="46" spans="1:2" x14ac:dyDescent="0.35">
      <c r="A46" t="s">
        <v>115</v>
      </c>
      <c r="B46" t="s">
        <v>114</v>
      </c>
    </row>
    <row r="47" spans="1:2" x14ac:dyDescent="0.35">
      <c r="A47" t="s">
        <v>117</v>
      </c>
      <c r="B47" t="s">
        <v>116</v>
      </c>
    </row>
    <row r="48" spans="1:2" x14ac:dyDescent="0.35">
      <c r="A48" t="s">
        <v>119</v>
      </c>
      <c r="B48" t="s">
        <v>118</v>
      </c>
    </row>
    <row r="49" spans="1:2" x14ac:dyDescent="0.35">
      <c r="A49" t="s">
        <v>121</v>
      </c>
      <c r="B49" t="s">
        <v>120</v>
      </c>
    </row>
    <row r="50" spans="1:2" x14ac:dyDescent="0.35">
      <c r="A50" t="s">
        <v>38</v>
      </c>
      <c r="B50" t="s">
        <v>122</v>
      </c>
    </row>
    <row r="51" spans="1:2" x14ac:dyDescent="0.35">
      <c r="A51" t="s">
        <v>124</v>
      </c>
      <c r="B51" t="s">
        <v>123</v>
      </c>
    </row>
    <row r="52" spans="1:2" x14ac:dyDescent="0.35">
      <c r="A52" t="s">
        <v>126</v>
      </c>
      <c r="B52" t="s">
        <v>125</v>
      </c>
    </row>
    <row r="53" spans="1:2" x14ac:dyDescent="0.35">
      <c r="A53" t="s">
        <v>128</v>
      </c>
      <c r="B53" t="s">
        <v>127</v>
      </c>
    </row>
    <row r="54" spans="1:2" x14ac:dyDescent="0.35">
      <c r="A54" t="s">
        <v>130</v>
      </c>
      <c r="B54" t="s">
        <v>129</v>
      </c>
    </row>
    <row r="55" spans="1:2" x14ac:dyDescent="0.35">
      <c r="A55" t="s">
        <v>132</v>
      </c>
      <c r="B55" t="s">
        <v>131</v>
      </c>
    </row>
    <row r="56" spans="1:2" x14ac:dyDescent="0.35">
      <c r="A56" t="s">
        <v>134</v>
      </c>
      <c r="B56" t="s">
        <v>133</v>
      </c>
    </row>
    <row r="57" spans="1:2" x14ac:dyDescent="0.35">
      <c r="A57" t="s">
        <v>136</v>
      </c>
      <c r="B57" t="s">
        <v>135</v>
      </c>
    </row>
    <row r="58" spans="1:2" x14ac:dyDescent="0.35">
      <c r="A58" t="s">
        <v>138</v>
      </c>
      <c r="B58" t="s">
        <v>137</v>
      </c>
    </row>
    <row r="59" spans="1:2" x14ac:dyDescent="0.35">
      <c r="A59" t="s">
        <v>140</v>
      </c>
      <c r="B59" t="s">
        <v>139</v>
      </c>
    </row>
    <row r="60" spans="1:2" x14ac:dyDescent="0.35">
      <c r="A60" t="s">
        <v>142</v>
      </c>
      <c r="B60" t="s">
        <v>141</v>
      </c>
    </row>
    <row r="61" spans="1:2" x14ac:dyDescent="0.35">
      <c r="A61" t="s">
        <v>144</v>
      </c>
      <c r="B61" t="s">
        <v>143</v>
      </c>
    </row>
    <row r="62" spans="1:2" x14ac:dyDescent="0.35">
      <c r="A62" t="s">
        <v>146</v>
      </c>
      <c r="B62" t="s">
        <v>145</v>
      </c>
    </row>
    <row r="63" spans="1:2" x14ac:dyDescent="0.35">
      <c r="A63" t="s">
        <v>30</v>
      </c>
      <c r="B63" t="s">
        <v>29</v>
      </c>
    </row>
    <row r="64" spans="1:2" x14ac:dyDescent="0.35">
      <c r="A64" t="s">
        <v>148</v>
      </c>
      <c r="B64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2"/>
  <sheetViews>
    <sheetView workbookViewId="0">
      <selection activeCell="N26" sqref="N26"/>
    </sheetView>
  </sheetViews>
  <sheetFormatPr defaultRowHeight="14.5" x14ac:dyDescent="0.35"/>
  <sheetData>
    <row r="1" spans="1:13" x14ac:dyDescent="0.35">
      <c r="A1" t="s">
        <v>155</v>
      </c>
    </row>
    <row r="6" spans="1:13" x14ac:dyDescent="0.35">
      <c r="A6">
        <v>91.016616607562597</v>
      </c>
      <c r="B6">
        <v>78.061841117470635</v>
      </c>
      <c r="C6">
        <v>92.375079708000669</v>
      </c>
      <c r="D6">
        <v>129.22759453865808</v>
      </c>
      <c r="E6">
        <v>115.67945033953333</v>
      </c>
      <c r="F6">
        <v>102.5735625637066</v>
      </c>
      <c r="G6">
        <v>99.26420785739829</v>
      </c>
      <c r="H6">
        <v>110.23089790996085</v>
      </c>
      <c r="I6">
        <v>92.957098301374316</v>
      </c>
      <c r="J6">
        <v>95.969525934415728</v>
      </c>
      <c r="K6">
        <v>124.49448940497052</v>
      </c>
      <c r="L6">
        <v>100.73679272623815</v>
      </c>
      <c r="M6">
        <v>79.293497539158579</v>
      </c>
    </row>
    <row r="7" spans="1:13" x14ac:dyDescent="0.35">
      <c r="A7">
        <v>96.185119326269131</v>
      </c>
      <c r="B7">
        <v>77.348204706146348</v>
      </c>
      <c r="C7">
        <v>100.58948833981142</v>
      </c>
      <c r="D7">
        <v>133.52224116348344</v>
      </c>
      <c r="E7">
        <v>87.726173837155486</v>
      </c>
      <c r="F7">
        <v>104.07139874638658</v>
      </c>
      <c r="G7">
        <v>78.153982992534381</v>
      </c>
      <c r="H7">
        <v>96.354841505440632</v>
      </c>
      <c r="I7">
        <v>103.84377796279541</v>
      </c>
      <c r="J7">
        <v>74.21841409267185</v>
      </c>
      <c r="K7">
        <v>82.492492421806276</v>
      </c>
      <c r="L7">
        <v>108.51364254884018</v>
      </c>
      <c r="M7">
        <v>131.1348678705466</v>
      </c>
    </row>
    <row r="8" spans="1:13" x14ac:dyDescent="0.35">
      <c r="A8">
        <v>114.67065033296703</v>
      </c>
      <c r="B8">
        <v>91.628172016905211</v>
      </c>
      <c r="C8">
        <v>101.42735962479378</v>
      </c>
      <c r="D8">
        <v>135.33329752125832</v>
      </c>
      <c r="E8">
        <v>104.71657037010773</v>
      </c>
      <c r="F8">
        <v>90.959953805978714</v>
      </c>
      <c r="G8">
        <v>103.14838767295811</v>
      </c>
      <c r="H8">
        <v>78.547928488523866</v>
      </c>
      <c r="I8">
        <v>98.345820773563872</v>
      </c>
      <c r="J8">
        <v>111.25270651892154</v>
      </c>
      <c r="K8">
        <v>106.43048250574167</v>
      </c>
      <c r="L8">
        <v>104.01456880240021</v>
      </c>
      <c r="M8">
        <v>118.52145540212405</v>
      </c>
    </row>
    <row r="9" spans="1:13" x14ac:dyDescent="0.35">
      <c r="A9">
        <v>112.02312661692933</v>
      </c>
      <c r="B9">
        <v>107.91966096662404</v>
      </c>
      <c r="C9">
        <v>114.13339267027143</v>
      </c>
      <c r="D9">
        <v>107.41279198147696</v>
      </c>
      <c r="E9">
        <v>112.29264172317396</v>
      </c>
      <c r="F9">
        <v>58.366320026570477</v>
      </c>
      <c r="G9">
        <v>111.58280183008814</v>
      </c>
      <c r="H9">
        <v>75.671460838392363</v>
      </c>
      <c r="I9">
        <v>113.71968739174167</v>
      </c>
      <c r="J9">
        <v>110.42741154002402</v>
      </c>
      <c r="K9">
        <v>122.4217062741116</v>
      </c>
      <c r="L9">
        <v>94.211546995050327</v>
      </c>
      <c r="M9">
        <v>77.812578600356346</v>
      </c>
    </row>
    <row r="10" spans="1:13" x14ac:dyDescent="0.35">
      <c r="A10">
        <v>100.53802169627946</v>
      </c>
      <c r="B10">
        <v>115.98843214767672</v>
      </c>
      <c r="C10">
        <v>105.05720447377982</v>
      </c>
      <c r="D10">
        <v>80.152097419744834</v>
      </c>
      <c r="E10">
        <v>129.03703203441157</v>
      </c>
      <c r="F10">
        <v>91.111633047541801</v>
      </c>
      <c r="G10">
        <v>61.882623110265214</v>
      </c>
      <c r="H10">
        <v>101.23968781938137</v>
      </c>
      <c r="I10">
        <v>63.680701019554178</v>
      </c>
      <c r="J10">
        <v>115.70991978644822</v>
      </c>
      <c r="K10">
        <v>129.34846880509861</v>
      </c>
      <c r="L10">
        <v>117.50484475338543</v>
      </c>
      <c r="M10">
        <v>128.39981792426323</v>
      </c>
    </row>
    <row r="11" spans="1:13" x14ac:dyDescent="0.35">
      <c r="A11">
        <v>109.05716627001962</v>
      </c>
      <c r="B11">
        <v>102.18511432858946</v>
      </c>
      <c r="C11">
        <v>74.221545684534817</v>
      </c>
      <c r="D11">
        <v>131.05249027646812</v>
      </c>
      <c r="E11">
        <v>104.98076659549851</v>
      </c>
      <c r="F11">
        <v>82.365980523102508</v>
      </c>
      <c r="G11">
        <v>102.83740876292399</v>
      </c>
      <c r="H11">
        <v>85.937330442517919</v>
      </c>
      <c r="I11">
        <v>98.120205459059648</v>
      </c>
      <c r="J11">
        <v>120.59006330554553</v>
      </c>
      <c r="K11">
        <v>113.92075242209387</v>
      </c>
      <c r="L11">
        <v>126.887596907115</v>
      </c>
      <c r="M11">
        <v>81.030767998723235</v>
      </c>
    </row>
    <row r="12" spans="1:13" x14ac:dyDescent="0.35">
      <c r="A12">
        <v>131.30307899736869</v>
      </c>
      <c r="B12">
        <v>93.730778750857112</v>
      </c>
      <c r="C12">
        <v>116.25760006369546</v>
      </c>
      <c r="D12">
        <v>103.68038294552854</v>
      </c>
      <c r="E12">
        <v>129.34041118392346</v>
      </c>
      <c r="F12">
        <v>120.72858906396161</v>
      </c>
      <c r="G12">
        <v>72.512027455050344</v>
      </c>
      <c r="H12">
        <v>83.792976756387148</v>
      </c>
      <c r="I12">
        <v>95.394540519915083</v>
      </c>
      <c r="J12">
        <v>96.726486718989761</v>
      </c>
      <c r="K12">
        <v>126.29239193706641</v>
      </c>
      <c r="L12">
        <v>91.509283103082737</v>
      </c>
      <c r="M12">
        <v>118.4497871740119</v>
      </c>
    </row>
    <row r="13" spans="1:13" x14ac:dyDescent="0.35">
      <c r="A13">
        <v>118.11506641938098</v>
      </c>
      <c r="B13">
        <v>84.83491256259191</v>
      </c>
      <c r="C13">
        <v>97.534219071915345</v>
      </c>
      <c r="D13">
        <v>81.696973367228608</v>
      </c>
      <c r="E13">
        <v>102.12510653058668</v>
      </c>
      <c r="F13">
        <v>98.453913127619629</v>
      </c>
      <c r="G13">
        <v>107.27882986922396</v>
      </c>
      <c r="H13">
        <v>88.673603576224693</v>
      </c>
      <c r="I13">
        <v>55.719004548509602</v>
      </c>
      <c r="J13">
        <v>72.719703127865685</v>
      </c>
      <c r="K13">
        <v>93.929756346842609</v>
      </c>
      <c r="L13">
        <v>119.10475572766326</v>
      </c>
      <c r="M13">
        <v>84.224465950377677</v>
      </c>
    </row>
    <row r="14" spans="1:13" x14ac:dyDescent="0.35">
      <c r="A14">
        <v>131.71683713870425</v>
      </c>
      <c r="B14">
        <v>108.75931858161829</v>
      </c>
      <c r="C14">
        <v>122.44145760687206</v>
      </c>
      <c r="D14">
        <v>91.897530485893611</v>
      </c>
      <c r="E14">
        <v>127.03353202760424</v>
      </c>
      <c r="F14">
        <v>88.645082349012355</v>
      </c>
      <c r="G14">
        <v>111.33288082640593</v>
      </c>
      <c r="H14">
        <v>127.2343374616356</v>
      </c>
      <c r="I14">
        <v>82.748496126546399</v>
      </c>
      <c r="J14">
        <v>79.9155007777577</v>
      </c>
      <c r="K14">
        <v>126.37500534534271</v>
      </c>
      <c r="L14">
        <v>84.920132274253078</v>
      </c>
      <c r="M14">
        <v>122.57933556617994</v>
      </c>
    </row>
    <row r="15" spans="1:13" x14ac:dyDescent="0.35">
      <c r="A15">
        <v>115.74847302664631</v>
      </c>
      <c r="B15">
        <v>94.554120464719276</v>
      </c>
      <c r="C15">
        <v>97.077210544868635</v>
      </c>
      <c r="D15">
        <v>100.61130512248479</v>
      </c>
      <c r="E15">
        <v>86.584713851149019</v>
      </c>
      <c r="F15">
        <v>96.891632639578987</v>
      </c>
      <c r="G15">
        <v>86.655685435245701</v>
      </c>
      <c r="H15">
        <v>77.203229181391379</v>
      </c>
      <c r="I15">
        <v>121.54970593204804</v>
      </c>
      <c r="J15">
        <v>82.65225608340279</v>
      </c>
      <c r="K15">
        <v>101.46110708600487</v>
      </c>
      <c r="L15">
        <v>63.566691131281829</v>
      </c>
      <c r="M15">
        <v>59.294760329970863</v>
      </c>
    </row>
    <row r="16" spans="1:13" x14ac:dyDescent="0.35">
      <c r="A16">
        <v>97.350015586799259</v>
      </c>
      <c r="B16">
        <v>91.149394072726167</v>
      </c>
      <c r="C16">
        <v>142.30580668818669</v>
      </c>
      <c r="D16">
        <v>124.1243942719445</v>
      </c>
      <c r="E16">
        <v>94.259348155351049</v>
      </c>
      <c r="F16">
        <v>129.14734871229112</v>
      </c>
      <c r="G16">
        <v>101.81324184701994</v>
      </c>
      <c r="H16">
        <v>63.935552957040741</v>
      </c>
      <c r="I16">
        <v>122.60288154463308</v>
      </c>
      <c r="J16">
        <v>118.370614138598</v>
      </c>
      <c r="K16">
        <v>125.68691893950937</v>
      </c>
      <c r="L16">
        <v>122.23297049626734</v>
      </c>
      <c r="M16">
        <v>93.711463132173392</v>
      </c>
    </row>
    <row r="17" spans="1:13" x14ac:dyDescent="0.35">
      <c r="A17">
        <v>81.682809946488476</v>
      </c>
      <c r="B17">
        <v>82.361769081665585</v>
      </c>
      <c r="C17">
        <v>104.80869763253233</v>
      </c>
      <c r="D17">
        <v>109.09108160214554</v>
      </c>
      <c r="E17">
        <v>113.58948872535247</v>
      </c>
      <c r="F17">
        <v>76.494562060821821</v>
      </c>
      <c r="G17">
        <v>100.5954590602019</v>
      </c>
      <c r="H17">
        <v>102.38844006924245</v>
      </c>
      <c r="I17">
        <v>103.34124701536724</v>
      </c>
      <c r="J17">
        <v>107.95764893112893</v>
      </c>
      <c r="K17">
        <v>106.22531628167116</v>
      </c>
      <c r="L17">
        <v>134.17987907433172</v>
      </c>
      <c r="M17">
        <v>88.859060515203026</v>
      </c>
    </row>
    <row r="18" spans="1:13" x14ac:dyDescent="0.35">
      <c r="A18">
        <v>105.66314050321263</v>
      </c>
      <c r="B18">
        <v>88.745364687715337</v>
      </c>
      <c r="C18">
        <v>83.193745852827718</v>
      </c>
      <c r="D18">
        <v>72.346126116392469</v>
      </c>
      <c r="E18">
        <v>104.84071968995455</v>
      </c>
      <c r="F18">
        <v>107.884204028799</v>
      </c>
      <c r="G18">
        <v>93.794614145703363</v>
      </c>
      <c r="H18">
        <v>109.77288344275075</v>
      </c>
      <c r="I18">
        <v>74.807632293356704</v>
      </c>
      <c r="J18">
        <v>122.52279293164571</v>
      </c>
      <c r="K18">
        <v>147.5975043145927</v>
      </c>
      <c r="L18">
        <v>89.406470198187776</v>
      </c>
      <c r="M18">
        <v>104.74638948042565</v>
      </c>
    </row>
    <row r="19" spans="1:13" x14ac:dyDescent="0.35">
      <c r="A19">
        <v>97.685851958599642</v>
      </c>
      <c r="B19">
        <v>82.930476553243381</v>
      </c>
      <c r="C19">
        <v>108.48993406543323</v>
      </c>
      <c r="D19">
        <v>95.416024814682487</v>
      </c>
      <c r="E19">
        <v>100.03134233176164</v>
      </c>
      <c r="F19">
        <v>94.25008780686251</v>
      </c>
      <c r="G19">
        <v>85.138060523270184</v>
      </c>
      <c r="H19">
        <v>109.33356078682733</v>
      </c>
      <c r="I19">
        <v>98.526647373248181</v>
      </c>
      <c r="J19">
        <v>56.78962228923826</v>
      </c>
      <c r="K19">
        <v>120.08963884664539</v>
      </c>
      <c r="L19">
        <v>80.791865547473407</v>
      </c>
      <c r="M19">
        <v>100.53705906727691</v>
      </c>
    </row>
    <row r="20" spans="1:13" x14ac:dyDescent="0.35">
      <c r="A20">
        <v>45.409589350621921</v>
      </c>
      <c r="B20">
        <v>101.38160947082551</v>
      </c>
      <c r="C20">
        <v>80.097249911957121</v>
      </c>
      <c r="D20">
        <v>106.24896069862319</v>
      </c>
      <c r="E20">
        <v>102.13494929655187</v>
      </c>
      <c r="F20">
        <v>108.00251213259577</v>
      </c>
      <c r="G20">
        <v>109.86865722172257</v>
      </c>
      <c r="H20">
        <v>103.03884498620775</v>
      </c>
      <c r="I20">
        <v>51.416528211891645</v>
      </c>
      <c r="J20">
        <v>84.547276525669332</v>
      </c>
      <c r="K20">
        <v>118.52105447945766</v>
      </c>
      <c r="L20">
        <v>90.939821827839168</v>
      </c>
      <c r="M20">
        <v>67.977487261042171</v>
      </c>
    </row>
    <row r="21" spans="1:13" x14ac:dyDescent="0.35">
      <c r="A21">
        <v>98.235423149086969</v>
      </c>
      <c r="B21">
        <v>114.62969625227052</v>
      </c>
      <c r="C21">
        <v>113.16454447568167</v>
      </c>
      <c r="D21">
        <v>96.947909065895274</v>
      </c>
      <c r="E21">
        <v>115.72872745603856</v>
      </c>
      <c r="F21">
        <v>100.33724917512977</v>
      </c>
      <c r="G21">
        <v>96.769623990702087</v>
      </c>
      <c r="H21">
        <v>116.90996489474011</v>
      </c>
      <c r="I21">
        <v>87.250769563162237</v>
      </c>
      <c r="J21">
        <v>90.623216197399955</v>
      </c>
      <c r="K21">
        <v>85.544932708344518</v>
      </c>
      <c r="L21">
        <v>98.254467875393374</v>
      </c>
      <c r="M21">
        <v>99.95218536292063</v>
      </c>
    </row>
    <row r="22" spans="1:13" x14ac:dyDescent="0.35">
      <c r="A22">
        <v>96.067125490990037</v>
      </c>
      <c r="B22">
        <v>123.32514354037971</v>
      </c>
      <c r="C22">
        <v>102.24193411746671</v>
      </c>
      <c r="D22">
        <v>117.01826584315548</v>
      </c>
      <c r="E22">
        <v>113.329724334223</v>
      </c>
      <c r="F22">
        <v>143.24914761850442</v>
      </c>
      <c r="G22">
        <v>118.08830171012448</v>
      </c>
      <c r="H22">
        <v>102.60174149154363</v>
      </c>
      <c r="I22">
        <v>80.778453786475538</v>
      </c>
      <c r="J22">
        <v>118.72838556434273</v>
      </c>
      <c r="K22">
        <v>121.15730757838732</v>
      </c>
      <c r="L22">
        <v>56.448554355588065</v>
      </c>
      <c r="M22">
        <v>97.198263218570844</v>
      </c>
    </row>
    <row r="23" spans="1:13" x14ac:dyDescent="0.35">
      <c r="A23">
        <v>143.23917664412159</v>
      </c>
      <c r="B23">
        <v>88.466975368178353</v>
      </c>
      <c r="C23">
        <v>104.923098398448</v>
      </c>
      <c r="D23">
        <v>137.77513011412643</v>
      </c>
      <c r="E23">
        <v>108.0010121363739</v>
      </c>
      <c r="F23">
        <v>70.128809199870872</v>
      </c>
      <c r="G23">
        <v>83.140704443246349</v>
      </c>
      <c r="H23">
        <v>71.525947809119828</v>
      </c>
      <c r="I23">
        <v>72.183999966010475</v>
      </c>
      <c r="J23">
        <v>88.113829705500478</v>
      </c>
      <c r="K23">
        <v>78.530810009801343</v>
      </c>
      <c r="L23">
        <v>67.822457500189444</v>
      </c>
      <c r="M23">
        <v>101.68980930697616</v>
      </c>
    </row>
    <row r="24" spans="1:13" x14ac:dyDescent="0.35">
      <c r="A24">
        <v>106.16896052308083</v>
      </c>
      <c r="B24">
        <v>97.008714666290629</v>
      </c>
      <c r="C24">
        <v>117.83015637814037</v>
      </c>
      <c r="D24">
        <v>94.038716887090615</v>
      </c>
      <c r="E24">
        <v>89.796339760999501</v>
      </c>
      <c r="F24">
        <v>77.508097782615167</v>
      </c>
      <c r="G24">
        <v>98.38139896721448</v>
      </c>
      <c r="H24">
        <v>105.2563584300871</v>
      </c>
      <c r="I24">
        <v>74.596325643852168</v>
      </c>
      <c r="J24">
        <v>99.452455025513629</v>
      </c>
      <c r="K24">
        <v>100.81163365378785</v>
      </c>
      <c r="L24">
        <v>124.28355279642746</v>
      </c>
      <c r="M24">
        <v>111.798472952361</v>
      </c>
    </row>
    <row r="25" spans="1:13" x14ac:dyDescent="0.35">
      <c r="A25">
        <v>106.97190455116468</v>
      </c>
      <c r="B25">
        <v>73.25660492559669</v>
      </c>
      <c r="C25">
        <v>84.723831812394877</v>
      </c>
      <c r="D25">
        <v>95.423675629005871</v>
      </c>
      <c r="E25">
        <v>91.694099090417652</v>
      </c>
      <c r="F25">
        <v>106.09071289208437</v>
      </c>
      <c r="G25">
        <v>90.021309478979546</v>
      </c>
      <c r="H25">
        <v>116.24182832888854</v>
      </c>
      <c r="I25">
        <v>101.01218369186101</v>
      </c>
      <c r="J25">
        <v>109.21617805485806</v>
      </c>
      <c r="K25">
        <v>111.93802075999817</v>
      </c>
      <c r="L25">
        <v>94.557214655648949</v>
      </c>
      <c r="M25">
        <v>96.179398250103404</v>
      </c>
    </row>
    <row r="26" spans="1:13" x14ac:dyDescent="0.35">
      <c r="A26">
        <v>79.809030993227921</v>
      </c>
      <c r="B26">
        <v>68.086593097271091</v>
      </c>
      <c r="C26">
        <v>98.796852728480218</v>
      </c>
      <c r="D26">
        <v>42.221866693723761</v>
      </c>
      <c r="E26">
        <v>99.181209545103073</v>
      </c>
      <c r="F26">
        <v>90.993170419251669</v>
      </c>
      <c r="G26">
        <v>131.61580939271602</v>
      </c>
      <c r="H26">
        <v>94.708356953288529</v>
      </c>
      <c r="I26">
        <v>97.33093368645595</v>
      </c>
      <c r="J26">
        <v>122.83060808733612</v>
      </c>
      <c r="K26">
        <v>117.06883865294171</v>
      </c>
      <c r="L26">
        <v>114.00497121159761</v>
      </c>
      <c r="M26">
        <v>102.16011505312024</v>
      </c>
    </row>
    <row r="27" spans="1:13" x14ac:dyDescent="0.35">
      <c r="A27">
        <v>99.794861644491505</v>
      </c>
      <c r="B27">
        <v>77.732327249365014</v>
      </c>
      <c r="C27">
        <v>76.611240421021677</v>
      </c>
      <c r="D27">
        <v>99.55796315292001</v>
      </c>
      <c r="E27">
        <v>88.438157052692247</v>
      </c>
      <c r="F27">
        <v>99.583951412891992</v>
      </c>
      <c r="G27">
        <v>69.210398234905057</v>
      </c>
      <c r="H27">
        <v>95.721076538800318</v>
      </c>
      <c r="I27">
        <v>86.372353448151543</v>
      </c>
      <c r="J27">
        <v>89.601598000482383</v>
      </c>
      <c r="K27">
        <v>118.0681126130503</v>
      </c>
      <c r="L27">
        <v>90.663482585928719</v>
      </c>
      <c r="M27">
        <v>113.43385572116568</v>
      </c>
    </row>
    <row r="28" spans="1:13" x14ac:dyDescent="0.35">
      <c r="A28">
        <v>130.56600668969952</v>
      </c>
      <c r="B28">
        <v>77.370622235278859</v>
      </c>
      <c r="C28">
        <v>96.38332577380649</v>
      </c>
      <c r="D28">
        <v>98.852678116174062</v>
      </c>
      <c r="E28">
        <v>112.38552943722995</v>
      </c>
      <c r="F28">
        <v>142.86083662075637</v>
      </c>
      <c r="G28">
        <v>114.85615456867956</v>
      </c>
      <c r="H28">
        <v>83.922182475748301</v>
      </c>
      <c r="I28">
        <v>117.65316697668125</v>
      </c>
      <c r="J28">
        <v>82.99876788533021</v>
      </c>
      <c r="K28">
        <v>99.412201959152142</v>
      </c>
      <c r="L28">
        <v>93.664040115233647</v>
      </c>
      <c r="M28">
        <v>88.244784667814386</v>
      </c>
    </row>
    <row r="29" spans="1:13" x14ac:dyDescent="0.35">
      <c r="A29">
        <v>108.19684029029185</v>
      </c>
      <c r="B29">
        <v>86.426798895535271</v>
      </c>
      <c r="C29">
        <v>110.06550543668493</v>
      </c>
      <c r="D29">
        <v>116.21052215200982</v>
      </c>
      <c r="E29">
        <v>73.895570265722199</v>
      </c>
      <c r="F29">
        <v>92.887338581983315</v>
      </c>
      <c r="G29">
        <v>89.744946461396552</v>
      </c>
      <c r="H29">
        <v>135.31362752483949</v>
      </c>
      <c r="I29">
        <v>104.95914364613878</v>
      </c>
      <c r="J29">
        <v>116.64715027203972</v>
      </c>
      <c r="K29">
        <v>132.23886885486507</v>
      </c>
      <c r="L29">
        <v>128.08268789650498</v>
      </c>
      <c r="M29">
        <v>63.977870968014948</v>
      </c>
    </row>
    <row r="30" spans="1:13" x14ac:dyDescent="0.35">
      <c r="A30">
        <v>86.157252679171876</v>
      </c>
      <c r="B30">
        <v>107.25061386517022</v>
      </c>
      <c r="C30">
        <v>89.109631497091044</v>
      </c>
      <c r="D30">
        <v>80.679504974408331</v>
      </c>
      <c r="E30">
        <v>114.6165607045934</v>
      </c>
      <c r="F30">
        <v>91.158824138213873</v>
      </c>
      <c r="G30">
        <v>92.228441428803777</v>
      </c>
      <c r="H30">
        <v>70.243652806555374</v>
      </c>
      <c r="I30">
        <v>103.32628793809529</v>
      </c>
      <c r="J30">
        <v>119.89477603544817</v>
      </c>
      <c r="K30">
        <v>83.58721195570736</v>
      </c>
      <c r="L30">
        <v>124.44430409733815</v>
      </c>
      <c r="M30">
        <v>134.18958492557599</v>
      </c>
    </row>
    <row r="31" spans="1:13" x14ac:dyDescent="0.35">
      <c r="A31">
        <v>96.710227438437997</v>
      </c>
      <c r="B31">
        <v>99.042078727278223</v>
      </c>
      <c r="C31">
        <v>52.223975614577924</v>
      </c>
      <c r="D31">
        <v>100.20627877349784</v>
      </c>
      <c r="E31">
        <v>87.244914089507475</v>
      </c>
      <c r="F31">
        <v>119.50482555785754</v>
      </c>
      <c r="G31">
        <v>115.65988475256016</v>
      </c>
      <c r="H31">
        <v>67.83447005170899</v>
      </c>
      <c r="I31">
        <v>116.46904620535921</v>
      </c>
      <c r="J31">
        <v>104.10765312202737</v>
      </c>
      <c r="K31">
        <v>120.58404219528882</v>
      </c>
      <c r="L31">
        <v>98.031212785799596</v>
      </c>
      <c r="M31">
        <v>92.772816353961332</v>
      </c>
    </row>
    <row r="32" spans="1:13" x14ac:dyDescent="0.35">
      <c r="A32">
        <v>110.81429145131365</v>
      </c>
      <c r="B32">
        <v>95.734856139279998</v>
      </c>
      <c r="C32">
        <v>105.43982154054818</v>
      </c>
      <c r="D32">
        <v>107.96738976362182</v>
      </c>
      <c r="E32">
        <v>103.23829808549404</v>
      </c>
      <c r="F32">
        <v>96.419820700946303</v>
      </c>
      <c r="G32">
        <v>136.33585066486955</v>
      </c>
      <c r="H32">
        <v>92.562047434276025</v>
      </c>
      <c r="I32">
        <v>124.00936255923843</v>
      </c>
      <c r="J32">
        <v>87.143555456987826</v>
      </c>
      <c r="K32">
        <v>107.03467740806497</v>
      </c>
      <c r="L32">
        <v>95.802172296438187</v>
      </c>
      <c r="M32">
        <v>127.18984752604524</v>
      </c>
    </row>
  </sheetData>
  <conditionalFormatting sqref="A6:M32">
    <cfRule type="top10" dxfId="5" priority="2" percent="1" rank="5"/>
    <cfRule type="top10" dxfId="6" priority="1" percent="1" bottom="1" rank="5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5"/>
  <sheetViews>
    <sheetView workbookViewId="0">
      <selection activeCell="H27" sqref="H27"/>
    </sheetView>
  </sheetViews>
  <sheetFormatPr defaultRowHeight="14.5" x14ac:dyDescent="0.35"/>
  <cols>
    <col min="1" max="1" width="15.453125" customWidth="1"/>
    <col min="2" max="2" width="15.1796875" customWidth="1"/>
  </cols>
  <sheetData>
    <row r="1" spans="1:3" x14ac:dyDescent="0.35">
      <c r="A1" t="s">
        <v>156</v>
      </c>
    </row>
    <row r="2" spans="1:3" x14ac:dyDescent="0.35">
      <c r="A2" t="s">
        <v>157</v>
      </c>
    </row>
    <row r="4" spans="1:3" x14ac:dyDescent="0.35">
      <c r="A4" t="s">
        <v>159</v>
      </c>
      <c r="B4" t="s">
        <v>158</v>
      </c>
    </row>
    <row r="5" spans="1:3" x14ac:dyDescent="0.35">
      <c r="A5">
        <v>1</v>
      </c>
      <c r="B5" s="6">
        <v>634.51876963631389</v>
      </c>
      <c r="C5">
        <f>SLOPE(B5:B29,A5:A29)</f>
        <v>546.49801541528632</v>
      </c>
    </row>
    <row r="6" spans="1:3" x14ac:dyDescent="0.35">
      <c r="A6">
        <v>2</v>
      </c>
      <c r="B6" s="6">
        <v>1370.4900416577714</v>
      </c>
    </row>
    <row r="7" spans="1:3" x14ac:dyDescent="0.35">
      <c r="A7">
        <v>3</v>
      </c>
      <c r="B7" s="6">
        <v>1648.9605673996891</v>
      </c>
    </row>
    <row r="8" spans="1:3" x14ac:dyDescent="0.35">
      <c r="A8">
        <v>4</v>
      </c>
      <c r="B8" s="6">
        <v>1611.2358058473285</v>
      </c>
    </row>
    <row r="9" spans="1:3" x14ac:dyDescent="0.35">
      <c r="A9">
        <v>5</v>
      </c>
      <c r="B9" s="6">
        <v>2728.6523178193061</v>
      </c>
    </row>
    <row r="10" spans="1:3" x14ac:dyDescent="0.35">
      <c r="A10">
        <v>6</v>
      </c>
      <c r="B10" s="6">
        <v>2900.7891166763852</v>
      </c>
    </row>
    <row r="11" spans="1:3" x14ac:dyDescent="0.35">
      <c r="A11">
        <v>7</v>
      </c>
      <c r="B11" s="6">
        <v>3223.5905444894033</v>
      </c>
    </row>
    <row r="12" spans="1:3" x14ac:dyDescent="0.35">
      <c r="A12">
        <v>8</v>
      </c>
      <c r="B12" s="6">
        <v>4130.696096878316</v>
      </c>
    </row>
    <row r="13" spans="1:3" x14ac:dyDescent="0.35">
      <c r="A13">
        <v>9</v>
      </c>
      <c r="B13" s="6">
        <v>5082.602305899879</v>
      </c>
    </row>
    <row r="14" spans="1:3" x14ac:dyDescent="0.35">
      <c r="A14">
        <v>10</v>
      </c>
      <c r="B14" s="6">
        <v>6133.3373980776596</v>
      </c>
    </row>
    <row r="15" spans="1:3" x14ac:dyDescent="0.35">
      <c r="A15">
        <v>11</v>
      </c>
      <c r="B15" s="6">
        <v>6884.4377974135477</v>
      </c>
    </row>
    <row r="16" spans="1:3" x14ac:dyDescent="0.35">
      <c r="A16">
        <v>12</v>
      </c>
      <c r="B16" s="6">
        <v>4950.9423705706649</v>
      </c>
    </row>
    <row r="17" spans="1:2" x14ac:dyDescent="0.35">
      <c r="A17">
        <v>13</v>
      </c>
      <c r="B17" s="6">
        <v>8533.4435808540802</v>
      </c>
    </row>
    <row r="18" spans="1:2" x14ac:dyDescent="0.35">
      <c r="A18">
        <v>14</v>
      </c>
      <c r="B18" s="6">
        <v>8403.0297282566826</v>
      </c>
    </row>
    <row r="19" spans="1:2" x14ac:dyDescent="0.35">
      <c r="A19">
        <v>15</v>
      </c>
      <c r="B19" s="6">
        <v>7128.4729197403058</v>
      </c>
    </row>
    <row r="20" spans="1:2" x14ac:dyDescent="0.35">
      <c r="A20">
        <v>16</v>
      </c>
      <c r="B20" s="6">
        <v>9614.9920183415052</v>
      </c>
    </row>
    <row r="21" spans="1:2" x14ac:dyDescent="0.35">
      <c r="A21">
        <v>17</v>
      </c>
      <c r="B21" s="6">
        <v>10037.995813356412</v>
      </c>
    </row>
    <row r="22" spans="1:2" x14ac:dyDescent="0.35">
      <c r="A22">
        <v>18</v>
      </c>
      <c r="B22" s="6">
        <v>9583.5272148336298</v>
      </c>
    </row>
    <row r="23" spans="1:2" x14ac:dyDescent="0.35">
      <c r="A23">
        <v>19</v>
      </c>
      <c r="B23" s="6">
        <v>10628.044207689974</v>
      </c>
    </row>
    <row r="24" spans="1:2" x14ac:dyDescent="0.35">
      <c r="A24">
        <v>20</v>
      </c>
      <c r="B24" s="6">
        <v>12835.064475078472</v>
      </c>
    </row>
    <row r="25" spans="1:2" x14ac:dyDescent="0.35">
      <c r="A25">
        <v>21</v>
      </c>
      <c r="B25" s="6">
        <v>9284.1669542733434</v>
      </c>
    </row>
    <row r="26" spans="1:2" x14ac:dyDescent="0.35">
      <c r="A26">
        <v>22</v>
      </c>
      <c r="B26" s="6">
        <v>12664.144140034465</v>
      </c>
    </row>
    <row r="27" spans="1:2" x14ac:dyDescent="0.35">
      <c r="A27">
        <v>23</v>
      </c>
      <c r="B27" s="6">
        <v>11793.920606900409</v>
      </c>
    </row>
    <row r="28" spans="1:2" x14ac:dyDescent="0.35">
      <c r="A28">
        <v>24</v>
      </c>
      <c r="B28" s="6">
        <v>13804.300401402505</v>
      </c>
    </row>
    <row r="29" spans="1:2" x14ac:dyDescent="0.35">
      <c r="A29">
        <v>25</v>
      </c>
      <c r="B29" s="6">
        <v>12706.861521103354</v>
      </c>
    </row>
    <row r="30" spans="1:2" x14ac:dyDescent="0.35">
      <c r="A30">
        <v>26</v>
      </c>
      <c r="B30">
        <f>548.16*A30</f>
        <v>14252.16</v>
      </c>
    </row>
    <row r="31" spans="1:2" x14ac:dyDescent="0.35">
      <c r="A31">
        <v>27</v>
      </c>
      <c r="B31">
        <f t="shared" ref="B31:B35" si="0">548.16*A31</f>
        <v>14800.32</v>
      </c>
    </row>
    <row r="32" spans="1:2" x14ac:dyDescent="0.35">
      <c r="A32">
        <v>28</v>
      </c>
      <c r="B32">
        <f t="shared" si="0"/>
        <v>15348.48</v>
      </c>
    </row>
    <row r="33" spans="1:2" x14ac:dyDescent="0.35">
      <c r="A33">
        <v>29</v>
      </c>
      <c r="B33">
        <f t="shared" si="0"/>
        <v>15896.64</v>
      </c>
    </row>
    <row r="34" spans="1:2" x14ac:dyDescent="0.35">
      <c r="A34">
        <v>30</v>
      </c>
      <c r="B34">
        <f t="shared" si="0"/>
        <v>16444.8</v>
      </c>
    </row>
    <row r="35" spans="1:2" x14ac:dyDescent="0.35">
      <c r="A35">
        <v>31</v>
      </c>
      <c r="B35">
        <f t="shared" si="0"/>
        <v>16992.96</v>
      </c>
    </row>
  </sheetData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3"/>
  <sheetViews>
    <sheetView workbookViewId="0">
      <selection activeCell="A3" sqref="A3"/>
    </sheetView>
  </sheetViews>
  <sheetFormatPr defaultColWidth="8.81640625" defaultRowHeight="14.5" x14ac:dyDescent="0.35"/>
  <cols>
    <col min="1" max="1" width="13.26953125" customWidth="1"/>
  </cols>
  <sheetData>
    <row r="1" spans="1:2" x14ac:dyDescent="0.35">
      <c r="A1" t="s">
        <v>213</v>
      </c>
    </row>
    <row r="2" spans="1:2" x14ac:dyDescent="0.35">
      <c r="A2">
        <f>SUMIF(A7:A23, "&gt;500", B7:B23)</f>
        <v>5732</v>
      </c>
    </row>
    <row r="6" spans="1:2" x14ac:dyDescent="0.35">
      <c r="A6" s="9" t="s">
        <v>26</v>
      </c>
      <c r="B6" s="5" t="s">
        <v>27</v>
      </c>
    </row>
    <row r="7" spans="1:2" x14ac:dyDescent="0.35">
      <c r="A7">
        <v>592</v>
      </c>
      <c r="B7">
        <v>814</v>
      </c>
    </row>
    <row r="8" spans="1:2" x14ac:dyDescent="0.35">
      <c r="A8">
        <v>369</v>
      </c>
      <c r="B8">
        <v>690</v>
      </c>
    </row>
    <row r="9" spans="1:2" x14ac:dyDescent="0.35">
      <c r="A9">
        <v>170</v>
      </c>
      <c r="B9">
        <v>298</v>
      </c>
    </row>
    <row r="10" spans="1:2" x14ac:dyDescent="0.35">
      <c r="A10">
        <v>930</v>
      </c>
      <c r="B10">
        <v>950</v>
      </c>
    </row>
    <row r="11" spans="1:2" x14ac:dyDescent="0.35">
      <c r="A11">
        <v>40</v>
      </c>
      <c r="B11">
        <v>77</v>
      </c>
    </row>
    <row r="12" spans="1:2" x14ac:dyDescent="0.35">
      <c r="A12">
        <v>673</v>
      </c>
      <c r="B12">
        <v>928</v>
      </c>
    </row>
    <row r="13" spans="1:2" x14ac:dyDescent="0.35">
      <c r="A13">
        <v>664</v>
      </c>
      <c r="B13">
        <v>31</v>
      </c>
    </row>
    <row r="14" spans="1:2" x14ac:dyDescent="0.35">
      <c r="A14">
        <v>700</v>
      </c>
      <c r="B14">
        <v>74</v>
      </c>
    </row>
    <row r="15" spans="1:2" x14ac:dyDescent="0.35">
      <c r="A15">
        <v>14</v>
      </c>
      <c r="B15">
        <v>630</v>
      </c>
    </row>
    <row r="16" spans="1:2" x14ac:dyDescent="0.35">
      <c r="A16">
        <v>535</v>
      </c>
      <c r="B16">
        <v>886</v>
      </c>
    </row>
    <row r="17" spans="1:2" x14ac:dyDescent="0.35">
      <c r="A17">
        <v>489</v>
      </c>
      <c r="B17">
        <v>608</v>
      </c>
    </row>
    <row r="18" spans="1:2" x14ac:dyDescent="0.35">
      <c r="A18">
        <v>603</v>
      </c>
      <c r="B18">
        <v>638</v>
      </c>
    </row>
    <row r="19" spans="1:2" x14ac:dyDescent="0.35">
      <c r="A19">
        <v>388</v>
      </c>
      <c r="B19">
        <v>59</v>
      </c>
    </row>
    <row r="20" spans="1:2" x14ac:dyDescent="0.35">
      <c r="A20">
        <v>882</v>
      </c>
      <c r="B20">
        <v>664</v>
      </c>
    </row>
    <row r="21" spans="1:2" x14ac:dyDescent="0.35">
      <c r="A21">
        <v>926</v>
      </c>
      <c r="B21">
        <v>472</v>
      </c>
    </row>
    <row r="22" spans="1:2" x14ac:dyDescent="0.35">
      <c r="A22">
        <v>11</v>
      </c>
      <c r="B22">
        <v>673</v>
      </c>
    </row>
    <row r="23" spans="1:2" x14ac:dyDescent="0.35">
      <c r="A23">
        <v>979</v>
      </c>
      <c r="B23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4"/>
  <sheetViews>
    <sheetView workbookViewId="0">
      <selection activeCell="H38" sqref="H38"/>
    </sheetView>
  </sheetViews>
  <sheetFormatPr defaultRowHeight="14.5" x14ac:dyDescent="0.35"/>
  <cols>
    <col min="2" max="2" width="17.81640625" bestFit="1" customWidth="1"/>
  </cols>
  <sheetData>
    <row r="1" spans="1:5" x14ac:dyDescent="0.35">
      <c r="A1" t="s">
        <v>198</v>
      </c>
    </row>
    <row r="2" spans="1:5" x14ac:dyDescent="0.35">
      <c r="A2" t="s">
        <v>199</v>
      </c>
    </row>
    <row r="4" spans="1:5" x14ac:dyDescent="0.35">
      <c r="B4" t="s">
        <v>200</v>
      </c>
      <c r="C4" s="19" t="s">
        <v>201</v>
      </c>
      <c r="D4" s="19" t="s">
        <v>202</v>
      </c>
      <c r="E4" s="19" t="s">
        <v>203</v>
      </c>
    </row>
    <row r="5" spans="1:5" x14ac:dyDescent="0.35">
      <c r="B5" t="s">
        <v>204</v>
      </c>
      <c r="C5" s="7">
        <v>1.25</v>
      </c>
      <c r="D5" s="8">
        <v>1.35</v>
      </c>
      <c r="E5" s="8">
        <v>1.55</v>
      </c>
    </row>
    <row r="6" spans="1:5" x14ac:dyDescent="0.35">
      <c r="B6" t="s">
        <v>205</v>
      </c>
      <c r="C6" s="8">
        <v>1.1499999999999999</v>
      </c>
      <c r="D6" s="8">
        <v>1.45</v>
      </c>
      <c r="E6" s="8">
        <v>1.25</v>
      </c>
    </row>
    <row r="7" spans="1:5" x14ac:dyDescent="0.35">
      <c r="B7" t="s">
        <v>206</v>
      </c>
      <c r="C7" s="8">
        <v>1.35</v>
      </c>
      <c r="D7" s="8">
        <v>1.45</v>
      </c>
      <c r="E7" s="8">
        <v>1.1499999999999999</v>
      </c>
    </row>
    <row r="9" spans="1:5" x14ac:dyDescent="0.35">
      <c r="B9" t="s">
        <v>207</v>
      </c>
      <c r="C9" s="19" t="s">
        <v>201</v>
      </c>
      <c r="D9" s="19" t="s">
        <v>202</v>
      </c>
      <c r="E9" s="19" t="s">
        <v>203</v>
      </c>
    </row>
    <row r="10" spans="1:5" x14ac:dyDescent="0.35">
      <c r="B10" t="s">
        <v>204</v>
      </c>
      <c r="C10" s="27">
        <v>1130</v>
      </c>
      <c r="D10">
        <v>180</v>
      </c>
      <c r="E10">
        <v>0</v>
      </c>
    </row>
    <row r="11" spans="1:5" x14ac:dyDescent="0.35">
      <c r="B11" t="s">
        <v>205</v>
      </c>
      <c r="C11">
        <v>250</v>
      </c>
      <c r="D11">
        <v>130</v>
      </c>
      <c r="E11">
        <v>185</v>
      </c>
    </row>
    <row r="12" spans="1:5" x14ac:dyDescent="0.35">
      <c r="B12" t="s">
        <v>206</v>
      </c>
      <c r="C12">
        <v>0</v>
      </c>
      <c r="D12">
        <v>210</v>
      </c>
      <c r="E12">
        <v>140</v>
      </c>
    </row>
    <row r="14" spans="1:5" x14ac:dyDescent="0.35">
      <c r="B14" t="s">
        <v>208</v>
      </c>
      <c r="C14" s="20">
        <f>SUMPRODUCT(C5:C7,C10:C12)</f>
        <v>1700</v>
      </c>
      <c r="D14" s="20">
        <f>SUMPRODUCT(D5:D7,D10:D12)</f>
        <v>736</v>
      </c>
      <c r="E14" s="20">
        <f t="shared" ref="E14" si="0">SUMPRODUCT(E5:E7,E10:E12)</f>
        <v>392.25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tabSelected="1" workbookViewId="0">
      <selection activeCell="E8" sqref="E8:E17"/>
    </sheetView>
  </sheetViews>
  <sheetFormatPr defaultRowHeight="14.5" x14ac:dyDescent="0.35"/>
  <cols>
    <col min="3" max="3" width="7" bestFit="1" customWidth="1"/>
  </cols>
  <sheetData>
    <row r="1" spans="1:16" x14ac:dyDescent="0.35">
      <c r="A1" t="s">
        <v>181</v>
      </c>
    </row>
    <row r="2" spans="1:16" x14ac:dyDescent="0.35">
      <c r="A2" t="s">
        <v>182</v>
      </c>
    </row>
    <row r="3" spans="1:16" x14ac:dyDescent="0.35">
      <c r="A3" t="s">
        <v>183</v>
      </c>
    </row>
    <row r="5" spans="1:16" ht="15" thickBot="1" x14ac:dyDescent="0.4">
      <c r="B5" s="3" t="s">
        <v>178</v>
      </c>
      <c r="F5" s="32" t="s">
        <v>180</v>
      </c>
      <c r="G5" s="32"/>
      <c r="H5" s="32"/>
      <c r="I5" s="32"/>
      <c r="J5" s="32"/>
      <c r="K5" s="32"/>
      <c r="L5" s="32"/>
      <c r="M5" s="32"/>
      <c r="N5" s="32"/>
      <c r="O5" s="32"/>
      <c r="P5" s="32"/>
    </row>
    <row r="6" spans="1:16" x14ac:dyDescent="0.35">
      <c r="B6" s="10" t="s">
        <v>25</v>
      </c>
      <c r="C6" s="21" t="s">
        <v>172</v>
      </c>
      <c r="D6" s="19"/>
      <c r="G6" s="30" t="s">
        <v>165</v>
      </c>
      <c r="H6" s="30"/>
      <c r="I6" s="30"/>
      <c r="J6" s="30"/>
      <c r="K6" s="30"/>
      <c r="L6" s="30"/>
      <c r="M6" s="30"/>
      <c r="N6" s="30"/>
      <c r="O6" s="30"/>
      <c r="P6" s="30"/>
    </row>
    <row r="7" spans="1:16" ht="15" thickBot="1" x14ac:dyDescent="0.4">
      <c r="B7" s="12" t="s">
        <v>165</v>
      </c>
      <c r="C7" s="14">
        <v>2010</v>
      </c>
      <c r="G7">
        <v>2007</v>
      </c>
      <c r="H7">
        <v>2008</v>
      </c>
      <c r="I7">
        <v>2009</v>
      </c>
      <c r="J7">
        <v>2010</v>
      </c>
      <c r="K7">
        <v>2011</v>
      </c>
      <c r="L7">
        <v>2012</v>
      </c>
      <c r="M7">
        <v>2013</v>
      </c>
      <c r="N7">
        <v>2014</v>
      </c>
      <c r="O7">
        <v>2015</v>
      </c>
      <c r="P7">
        <v>2016</v>
      </c>
    </row>
    <row r="8" spans="1:16" x14ac:dyDescent="0.35">
      <c r="E8" s="31" t="s">
        <v>25</v>
      </c>
      <c r="F8" t="s">
        <v>166</v>
      </c>
      <c r="G8" s="10">
        <v>57</v>
      </c>
      <c r="H8" s="15">
        <v>4</v>
      </c>
      <c r="I8" s="15">
        <v>8</v>
      </c>
      <c r="J8" s="15">
        <v>41</v>
      </c>
      <c r="K8" s="15">
        <v>88</v>
      </c>
      <c r="L8" s="15">
        <v>49</v>
      </c>
      <c r="M8" s="15">
        <v>94</v>
      </c>
      <c r="N8" s="15">
        <v>62</v>
      </c>
      <c r="O8" s="15">
        <v>34</v>
      </c>
      <c r="P8" s="11">
        <v>47</v>
      </c>
    </row>
    <row r="9" spans="1:16" x14ac:dyDescent="0.35">
      <c r="B9" s="19" t="s">
        <v>176</v>
      </c>
      <c r="C9" s="20">
        <f>MATCH(C6,F8:F17,0)</f>
        <v>7</v>
      </c>
      <c r="E9" s="31"/>
      <c r="F9" t="s">
        <v>167</v>
      </c>
      <c r="G9" s="16">
        <v>55</v>
      </c>
      <c r="H9">
        <v>29</v>
      </c>
      <c r="I9">
        <v>10</v>
      </c>
      <c r="J9">
        <v>76</v>
      </c>
      <c r="K9">
        <v>16</v>
      </c>
      <c r="L9">
        <v>12</v>
      </c>
      <c r="M9">
        <v>42</v>
      </c>
      <c r="N9">
        <v>90</v>
      </c>
      <c r="O9">
        <v>42</v>
      </c>
      <c r="P9" s="17">
        <v>37</v>
      </c>
    </row>
    <row r="10" spans="1:16" x14ac:dyDescent="0.35">
      <c r="B10" s="19" t="s">
        <v>177</v>
      </c>
      <c r="C10" s="20">
        <f>MATCH(C7,G7:P7,0)</f>
        <v>4</v>
      </c>
      <c r="E10" s="31"/>
      <c r="F10" t="s">
        <v>168</v>
      </c>
      <c r="G10" s="16">
        <v>25</v>
      </c>
      <c r="H10">
        <v>47</v>
      </c>
      <c r="I10">
        <v>59</v>
      </c>
      <c r="J10">
        <v>82</v>
      </c>
      <c r="K10">
        <v>12</v>
      </c>
      <c r="L10">
        <v>53</v>
      </c>
      <c r="M10">
        <v>42</v>
      </c>
      <c r="N10">
        <v>80</v>
      </c>
      <c r="O10">
        <v>19</v>
      </c>
      <c r="P10" s="17">
        <v>49</v>
      </c>
    </row>
    <row r="11" spans="1:16" x14ac:dyDescent="0.35">
      <c r="E11" s="31"/>
      <c r="F11" t="s">
        <v>169</v>
      </c>
      <c r="G11" s="16">
        <v>50</v>
      </c>
      <c r="H11">
        <v>18</v>
      </c>
      <c r="I11">
        <v>12</v>
      </c>
      <c r="J11">
        <v>51</v>
      </c>
      <c r="K11">
        <v>81</v>
      </c>
      <c r="L11">
        <v>85</v>
      </c>
      <c r="M11">
        <v>27</v>
      </c>
      <c r="N11">
        <v>83</v>
      </c>
      <c r="O11">
        <v>81</v>
      </c>
      <c r="P11" s="17">
        <v>96</v>
      </c>
    </row>
    <row r="12" spans="1:16" x14ac:dyDescent="0.35">
      <c r="B12" s="19" t="s">
        <v>179</v>
      </c>
      <c r="C12" s="22" cm="1">
        <f t="array" ref="C12">INDEX(G8:P17,C9,C10)</f>
        <v>9</v>
      </c>
      <c r="E12" s="31"/>
      <c r="F12" t="s">
        <v>170</v>
      </c>
      <c r="G12" s="16">
        <v>9</v>
      </c>
      <c r="H12">
        <v>2</v>
      </c>
      <c r="I12">
        <v>44</v>
      </c>
      <c r="J12">
        <v>59</v>
      </c>
      <c r="K12">
        <v>25</v>
      </c>
      <c r="L12">
        <v>2</v>
      </c>
      <c r="M12">
        <v>98</v>
      </c>
      <c r="N12">
        <v>50</v>
      </c>
      <c r="O12">
        <v>61</v>
      </c>
      <c r="P12" s="17">
        <v>95</v>
      </c>
    </row>
    <row r="13" spans="1:16" x14ac:dyDescent="0.35">
      <c r="E13" s="31"/>
      <c r="F13" t="s">
        <v>171</v>
      </c>
      <c r="G13" s="16">
        <v>39</v>
      </c>
      <c r="H13">
        <v>18</v>
      </c>
      <c r="I13">
        <v>84</v>
      </c>
      <c r="J13">
        <v>62</v>
      </c>
      <c r="K13">
        <v>85</v>
      </c>
      <c r="L13">
        <v>13</v>
      </c>
      <c r="M13">
        <v>38</v>
      </c>
      <c r="N13">
        <v>45</v>
      </c>
      <c r="O13">
        <v>65</v>
      </c>
      <c r="P13" s="17">
        <v>52</v>
      </c>
    </row>
    <row r="14" spans="1:16" x14ac:dyDescent="0.35">
      <c r="E14" s="31"/>
      <c r="F14" t="s">
        <v>172</v>
      </c>
      <c r="G14" s="16">
        <v>64</v>
      </c>
      <c r="H14">
        <v>55</v>
      </c>
      <c r="I14">
        <v>86</v>
      </c>
      <c r="J14">
        <v>9</v>
      </c>
      <c r="K14">
        <v>18</v>
      </c>
      <c r="L14">
        <v>74</v>
      </c>
      <c r="M14">
        <v>39</v>
      </c>
      <c r="N14">
        <v>27</v>
      </c>
      <c r="O14">
        <v>61</v>
      </c>
      <c r="P14" s="17">
        <v>93</v>
      </c>
    </row>
    <row r="15" spans="1:16" x14ac:dyDescent="0.35">
      <c r="E15" s="31"/>
      <c r="F15" t="s">
        <v>173</v>
      </c>
      <c r="G15" s="16">
        <v>86</v>
      </c>
      <c r="H15">
        <v>29</v>
      </c>
      <c r="I15">
        <v>21</v>
      </c>
      <c r="J15">
        <v>87</v>
      </c>
      <c r="K15">
        <v>23</v>
      </c>
      <c r="L15">
        <v>37</v>
      </c>
      <c r="M15">
        <v>53</v>
      </c>
      <c r="N15">
        <v>47</v>
      </c>
      <c r="O15">
        <v>53</v>
      </c>
      <c r="P15" s="17">
        <v>7</v>
      </c>
    </row>
    <row r="16" spans="1:16" x14ac:dyDescent="0.35">
      <c r="E16" s="31"/>
      <c r="F16" t="s">
        <v>174</v>
      </c>
      <c r="G16" s="16">
        <v>54</v>
      </c>
      <c r="H16">
        <v>74</v>
      </c>
      <c r="I16">
        <v>20</v>
      </c>
      <c r="J16">
        <v>95</v>
      </c>
      <c r="K16">
        <v>42</v>
      </c>
      <c r="L16">
        <v>97</v>
      </c>
      <c r="M16">
        <v>89</v>
      </c>
      <c r="N16">
        <v>18</v>
      </c>
      <c r="O16">
        <v>1</v>
      </c>
      <c r="P16" s="17">
        <v>6</v>
      </c>
    </row>
    <row r="17" spans="5:16" ht="15" thickBot="1" x14ac:dyDescent="0.4">
      <c r="E17" s="31"/>
      <c r="F17" t="s">
        <v>175</v>
      </c>
      <c r="G17" s="12">
        <v>58</v>
      </c>
      <c r="H17" s="18">
        <v>77</v>
      </c>
      <c r="I17" s="18">
        <v>49</v>
      </c>
      <c r="J17" s="18">
        <v>44</v>
      </c>
      <c r="K17" s="18">
        <v>8</v>
      </c>
      <c r="L17" s="18">
        <v>52</v>
      </c>
      <c r="M17" s="18">
        <v>61</v>
      </c>
      <c r="N17" s="18">
        <v>6</v>
      </c>
      <c r="O17" s="18">
        <v>41</v>
      </c>
      <c r="P17" s="13">
        <v>45</v>
      </c>
    </row>
  </sheetData>
  <mergeCells count="3">
    <mergeCell ref="G6:P6"/>
    <mergeCell ref="E8:E17"/>
    <mergeCell ref="F5:P5"/>
  </mergeCells>
  <dataValidations count="2">
    <dataValidation type="list" allowBlank="1" showInputMessage="1" showErrorMessage="1" sqref="C6" xr:uid="{D5ECEFA2-CD88-40E9-9FA8-D89BA42FE272}">
      <formula1>$F$8:$F$17</formula1>
    </dataValidation>
    <dataValidation type="list" allowBlank="1" showInputMessage="1" showErrorMessage="1" sqref="C7" xr:uid="{57B995B4-3422-48B1-AE1F-1FC6CB774477}">
      <formula1>$G$7:$P$7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CARSON MATTHEW BATCHELOR</cp:lastModifiedBy>
  <dcterms:created xsi:type="dcterms:W3CDTF">2011-10-12T04:40:58Z</dcterms:created>
  <dcterms:modified xsi:type="dcterms:W3CDTF">2024-10-10T14:58:33Z</dcterms:modified>
</cp:coreProperties>
</file>