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ublica\PREÇOS DE AÇOS E ACESSORIOS\"/>
    </mc:Choice>
  </mc:AlternateContent>
  <xr:revisionPtr revIDLastSave="0" documentId="13_ncr:1_{8A8606F9-A5F2-4DB4-BE9F-40E764C203BB}" xr6:coauthVersionLast="41" xr6:coauthVersionMax="41" xr10:uidLastSave="{00000000-0000-0000-0000-000000000000}"/>
  <bookViews>
    <workbookView xWindow="0" yWindow="390" windowWidth="20490" windowHeight="11070" activeTab="2" xr2:uid="{00000000-000D-0000-FFFF-FFFF00000000}"/>
  </bookViews>
  <sheets>
    <sheet name="Aço" sheetId="4" r:id="rId1"/>
    <sheet name="Não Ferrosos" sheetId="1" r:id="rId2"/>
    <sheet name="Redondo" sheetId="2" r:id="rId3"/>
    <sheet name="Plan3" sheetId="3" r:id="rId4"/>
  </sheets>
  <calcPr calcId="181029"/>
</workbook>
</file>

<file path=xl/calcChain.xml><?xml version="1.0" encoding="utf-8"?>
<calcChain xmlns="http://schemas.openxmlformats.org/spreadsheetml/2006/main">
  <c r="G60" i="1" l="1"/>
  <c r="O60" i="1" l="1"/>
  <c r="I60" i="1"/>
  <c r="Q60" i="1"/>
  <c r="P60" i="1"/>
  <c r="D13" i="2"/>
  <c r="G34" i="1" l="1"/>
  <c r="I34" i="1" s="1"/>
  <c r="D29" i="2" l="1"/>
  <c r="G29" i="2" s="1"/>
  <c r="O29" i="2" l="1"/>
  <c r="I29" i="2"/>
  <c r="Q29" i="2"/>
  <c r="P29" i="2"/>
  <c r="D58" i="1"/>
  <c r="G58" i="1" s="1"/>
  <c r="Q58" i="1" l="1"/>
  <c r="O58" i="1"/>
  <c r="I58" i="1"/>
  <c r="P58" i="1"/>
  <c r="G20" i="1" l="1"/>
  <c r="I20" i="1" s="1"/>
  <c r="G12" i="4" l="1"/>
  <c r="D11" i="2" l="1"/>
  <c r="G26" i="4" l="1"/>
  <c r="D48" i="2" l="1"/>
  <c r="F44" i="2"/>
  <c r="C44" i="2"/>
  <c r="D37" i="2"/>
  <c r="G37" i="2" s="1"/>
  <c r="D35" i="2"/>
  <c r="G35" i="2" s="1"/>
  <c r="D33" i="2"/>
  <c r="G33" i="2" s="1"/>
  <c r="D31" i="2"/>
  <c r="G31" i="2" s="1"/>
  <c r="D27" i="2"/>
  <c r="G27" i="2" s="1"/>
  <c r="D25" i="2"/>
  <c r="G25" i="2" s="1"/>
  <c r="D23" i="2"/>
  <c r="G23" i="2" s="1"/>
  <c r="D21" i="2"/>
  <c r="G21" i="2" s="1"/>
  <c r="D19" i="2"/>
  <c r="G19" i="2" s="1"/>
  <c r="D17" i="2"/>
  <c r="G17" i="2" s="1"/>
  <c r="D15" i="2"/>
  <c r="G15" i="2" s="1"/>
  <c r="G13" i="2"/>
  <c r="G11" i="2"/>
  <c r="G44" i="2" l="1"/>
  <c r="H44" i="2" s="1"/>
  <c r="O17" i="2"/>
  <c r="I17" i="2"/>
  <c r="Q17" i="2"/>
  <c r="P17" i="2"/>
  <c r="Q25" i="2"/>
  <c r="O25" i="2"/>
  <c r="I25" i="2"/>
  <c r="P25" i="2"/>
  <c r="Q35" i="2"/>
  <c r="O35" i="2"/>
  <c r="I35" i="2"/>
  <c r="P35" i="2"/>
  <c r="J11" i="2"/>
  <c r="K11" i="2" s="1"/>
  <c r="I11" i="2"/>
  <c r="Q19" i="2"/>
  <c r="O19" i="2"/>
  <c r="I19" i="2"/>
  <c r="P19" i="2"/>
  <c r="I27" i="2"/>
  <c r="O27" i="2"/>
  <c r="Q27" i="2"/>
  <c r="P27" i="2"/>
  <c r="J37" i="2"/>
  <c r="K37" i="2" s="1"/>
  <c r="I37" i="2"/>
  <c r="J13" i="2"/>
  <c r="K13" i="2" s="1"/>
  <c r="I13" i="2"/>
  <c r="O21" i="2"/>
  <c r="Q21" i="2"/>
  <c r="P21" i="2"/>
  <c r="I21" i="2"/>
  <c r="Q31" i="2"/>
  <c r="O31" i="2"/>
  <c r="I31" i="2"/>
  <c r="P31" i="2"/>
  <c r="Q15" i="2"/>
  <c r="O15" i="2"/>
  <c r="I15" i="2"/>
  <c r="P15" i="2"/>
  <c r="O23" i="2"/>
  <c r="J23" i="2"/>
  <c r="K23" i="2" s="1"/>
  <c r="Q23" i="2" s="1"/>
  <c r="P23" i="2"/>
  <c r="I23" i="2"/>
  <c r="O33" i="2"/>
  <c r="Q33" i="2"/>
  <c r="P33" i="2"/>
  <c r="I33" i="2"/>
  <c r="D50" i="1"/>
  <c r="G50" i="1" s="1"/>
  <c r="O11" i="2" l="1"/>
  <c r="Q11" i="2"/>
  <c r="P11" i="2"/>
  <c r="Q37" i="2"/>
  <c r="P37" i="2"/>
  <c r="O37" i="2"/>
  <c r="O13" i="2"/>
  <c r="Q13" i="2"/>
  <c r="P13" i="2"/>
  <c r="O50" i="1"/>
  <c r="P50" i="1"/>
  <c r="I50" i="1"/>
  <c r="Q50" i="1"/>
  <c r="G32" i="1"/>
  <c r="I32" i="1" s="1"/>
  <c r="G28" i="1" l="1"/>
  <c r="I28" i="1" s="1"/>
  <c r="D48" i="1" l="1"/>
  <c r="G48" i="1" s="1"/>
  <c r="I48" i="1" l="1"/>
  <c r="G14" i="1"/>
  <c r="I14" i="1" l="1"/>
  <c r="D56" i="1"/>
  <c r="G56" i="1" s="1"/>
  <c r="G14" i="4"/>
  <c r="G38" i="1"/>
  <c r="I38" i="1" s="1"/>
  <c r="G34" i="4"/>
  <c r="G32" i="4"/>
  <c r="G30" i="4"/>
  <c r="G28" i="4"/>
  <c r="G18" i="1"/>
  <c r="I18" i="1" s="1"/>
  <c r="G24" i="4"/>
  <c r="K24" i="4" s="1"/>
  <c r="G22" i="4"/>
  <c r="K22" i="4" s="1"/>
  <c r="G20" i="4"/>
  <c r="K20" i="4" s="1"/>
  <c r="G18" i="4"/>
  <c r="K18" i="4" s="1"/>
  <c r="G16" i="4"/>
  <c r="D46" i="1"/>
  <c r="G30" i="1"/>
  <c r="G36" i="1"/>
  <c r="I36" i="1" s="1"/>
  <c r="I14" i="4" l="1"/>
  <c r="K14" i="4"/>
  <c r="L14" i="4" s="1"/>
  <c r="I34" i="4"/>
  <c r="K34" i="4"/>
  <c r="L34" i="4" s="1"/>
  <c r="I32" i="4"/>
  <c r="K32" i="4"/>
  <c r="L32" i="4" s="1"/>
  <c r="I30" i="4"/>
  <c r="K30" i="4"/>
  <c r="L30" i="4" s="1"/>
  <c r="I28" i="4"/>
  <c r="K28" i="4"/>
  <c r="L28" i="4" s="1"/>
  <c r="I12" i="4"/>
  <c r="K12" i="4"/>
  <c r="L12" i="4" s="1"/>
  <c r="I26" i="4"/>
  <c r="K26" i="4"/>
  <c r="L26" i="4" s="1"/>
  <c r="K16" i="4"/>
  <c r="L16" i="4" s="1"/>
  <c r="P16" i="4" s="1"/>
  <c r="I24" i="4"/>
  <c r="L24" i="4"/>
  <c r="I22" i="4"/>
  <c r="L22" i="4"/>
  <c r="I20" i="4"/>
  <c r="L20" i="4"/>
  <c r="I18" i="4"/>
  <c r="L18" i="4"/>
  <c r="I16" i="4"/>
  <c r="Q56" i="1"/>
  <c r="G46" i="1"/>
  <c r="Q46" i="1" s="1"/>
  <c r="I30" i="1"/>
  <c r="G26" i="1"/>
  <c r="I26" i="1" s="1"/>
  <c r="G24" i="1"/>
  <c r="I24" i="1" s="1"/>
  <c r="G22" i="1"/>
  <c r="I22" i="1" s="1"/>
  <c r="G16" i="1"/>
  <c r="I16" i="1" s="1"/>
  <c r="G12" i="1"/>
  <c r="I12" i="1" s="1"/>
  <c r="Q14" i="4" l="1"/>
  <c r="P14" i="4"/>
  <c r="O14" i="4"/>
  <c r="Q34" i="4"/>
  <c r="P34" i="4"/>
  <c r="O34" i="4"/>
  <c r="Q32" i="4"/>
  <c r="P32" i="4"/>
  <c r="O32" i="4"/>
  <c r="Q30" i="4"/>
  <c r="P30" i="4"/>
  <c r="O30" i="4"/>
  <c r="Q28" i="4"/>
  <c r="P28" i="4"/>
  <c r="O28" i="4"/>
  <c r="Q12" i="4"/>
  <c r="P12" i="4"/>
  <c r="O12" i="4"/>
  <c r="P18" i="4"/>
  <c r="Q18" i="4"/>
  <c r="O18" i="4"/>
  <c r="Q20" i="4"/>
  <c r="P20" i="4"/>
  <c r="O20" i="4"/>
  <c r="P24" i="4"/>
  <c r="O24" i="4"/>
  <c r="Q24" i="4"/>
  <c r="Q22" i="4"/>
  <c r="P22" i="4"/>
  <c r="O22" i="4"/>
  <c r="Q26" i="4"/>
  <c r="P26" i="4"/>
  <c r="O26" i="4"/>
  <c r="O16" i="4"/>
  <c r="Q16" i="4"/>
  <c r="I46" i="1"/>
  <c r="O46" i="1"/>
  <c r="P46" i="1"/>
  <c r="I56" i="1"/>
  <c r="O56" i="1"/>
  <c r="P56" i="1"/>
</calcChain>
</file>

<file path=xl/sharedStrings.xml><?xml version="1.0" encoding="utf-8"?>
<sst xmlns="http://schemas.openxmlformats.org/spreadsheetml/2006/main" count="120" uniqueCount="74">
  <si>
    <t>CALCULO DE PESO</t>
  </si>
  <si>
    <t>BLOCOS / CHAPAS E PEÇAS RETANGULARES</t>
  </si>
  <si>
    <t xml:space="preserve">Materiais </t>
  </si>
  <si>
    <t>A</t>
  </si>
  <si>
    <t>B</t>
  </si>
  <si>
    <t>Peso / Especifico</t>
  </si>
  <si>
    <t>C</t>
  </si>
  <si>
    <t>Peso pç</t>
  </si>
  <si>
    <t>Valor Kg</t>
  </si>
  <si>
    <t>Valor pç</t>
  </si>
  <si>
    <t>OXI</t>
  </si>
  <si>
    <t>TE</t>
  </si>
  <si>
    <t>NIQ</t>
  </si>
  <si>
    <t>TEMPERA</t>
  </si>
  <si>
    <t>OXIDAÇÃO</t>
  </si>
  <si>
    <t>NIQUEL</t>
  </si>
  <si>
    <t>UHMW</t>
  </si>
  <si>
    <t>PTFE</t>
  </si>
  <si>
    <t>POLYTEC 1000</t>
  </si>
  <si>
    <t>ALUMINIO</t>
  </si>
  <si>
    <t>LATÃO</t>
  </si>
  <si>
    <t>BARRAS SEXTAVADAS</t>
  </si>
  <si>
    <t>AÇOS - SEXTAVADO</t>
  </si>
  <si>
    <t>TUBOS DE AÇO</t>
  </si>
  <si>
    <t>TUBO RED.</t>
  </si>
  <si>
    <t>BRONZE SAE 64</t>
  </si>
  <si>
    <t>PESO</t>
  </si>
  <si>
    <t>R$ TEMPERA</t>
  </si>
  <si>
    <t>R$ NIQUEL</t>
  </si>
  <si>
    <r>
      <t xml:space="preserve">AÇO FERRAMENTA </t>
    </r>
    <r>
      <rPr>
        <b/>
        <sz val="11"/>
        <color rgb="FFFF0000"/>
        <rFont val="Calibri"/>
        <family val="2"/>
        <scheme val="minor"/>
      </rPr>
      <t>D2</t>
    </r>
  </si>
  <si>
    <r>
      <t xml:space="preserve">AÇO FERRAMENTA </t>
    </r>
    <r>
      <rPr>
        <b/>
        <sz val="11"/>
        <color rgb="FFFF0000"/>
        <rFont val="Calibri"/>
        <family val="2"/>
        <scheme val="minor"/>
      </rPr>
      <t>D6</t>
    </r>
  </si>
  <si>
    <r>
      <t xml:space="preserve">AÇO FERRAMENTA </t>
    </r>
    <r>
      <rPr>
        <b/>
        <sz val="11"/>
        <color rgb="FFFF0000"/>
        <rFont val="Calibri"/>
        <family val="2"/>
        <scheme val="minor"/>
      </rPr>
      <t>VND</t>
    </r>
  </si>
  <si>
    <r>
      <t xml:space="preserve">AÇO FERRAMENTA </t>
    </r>
    <r>
      <rPr>
        <b/>
        <sz val="11"/>
        <color rgb="FFFF0000"/>
        <rFont val="Calibri"/>
        <family val="2"/>
        <scheme val="minor"/>
      </rPr>
      <t>4340</t>
    </r>
  </si>
  <si>
    <r>
      <t>AÇO FERRAMENTA</t>
    </r>
    <r>
      <rPr>
        <b/>
        <sz val="11"/>
        <color rgb="FFFF0000"/>
        <rFont val="Calibri"/>
        <family val="2"/>
        <scheme val="minor"/>
      </rPr>
      <t xml:space="preserve"> M2</t>
    </r>
  </si>
  <si>
    <t>MATERIAIS</t>
  </si>
  <si>
    <r>
      <t>AÇO FERRAMENTA</t>
    </r>
    <r>
      <rPr>
        <b/>
        <sz val="11"/>
        <color rgb="FFFF0000"/>
        <rFont val="Calibri"/>
        <family val="2"/>
        <scheme val="minor"/>
      </rPr>
      <t xml:space="preserve"> TOOLOX 44</t>
    </r>
  </si>
  <si>
    <t>NYLON 6.6</t>
  </si>
  <si>
    <t>FERRO FUNDIDO GG25</t>
  </si>
  <si>
    <t>FERRO FUNDIDO GGG60</t>
  </si>
  <si>
    <t>FERRO FUNDIDO GGG70L</t>
  </si>
  <si>
    <t>FERRO FUNDIDO CINZENTO FC 300</t>
  </si>
  <si>
    <t>BRONZE SAE 430B</t>
  </si>
  <si>
    <r>
      <t xml:space="preserve">AÇO SAE </t>
    </r>
    <r>
      <rPr>
        <b/>
        <sz val="11"/>
        <color rgb="FFFF0000"/>
        <rFont val="Calibri"/>
        <family val="2"/>
        <scheme val="minor"/>
      </rPr>
      <t>1045</t>
    </r>
  </si>
  <si>
    <r>
      <t xml:space="preserve">AÇO SAE </t>
    </r>
    <r>
      <rPr>
        <b/>
        <sz val="11"/>
        <color rgb="FFFF0000"/>
        <rFont val="Calibri"/>
        <family val="2"/>
        <scheme val="minor"/>
      </rPr>
      <t>1020</t>
    </r>
  </si>
  <si>
    <t>UHMW Ceram-Dur Amarelo</t>
  </si>
  <si>
    <t>LATAO SEXTAVADO</t>
  </si>
  <si>
    <t>FENOLITE</t>
  </si>
  <si>
    <t>INOX BLOCO</t>
  </si>
  <si>
    <t>INOX CHAPA</t>
  </si>
  <si>
    <t>AÇO INOX  - SEXTAVADO</t>
  </si>
  <si>
    <t xml:space="preserve">BARRAS REDONDAS </t>
  </si>
  <si>
    <t xml:space="preserve">AÇOS </t>
  </si>
  <si>
    <t>SAE 4340</t>
  </si>
  <si>
    <t>POLIACETAL</t>
  </si>
  <si>
    <t>BRONZE TM 620</t>
  </si>
  <si>
    <t>INOX 304</t>
  </si>
  <si>
    <t>INOX 316L</t>
  </si>
  <si>
    <t>FERRO FUNDIDO 45012</t>
  </si>
  <si>
    <t>RETANGULO PARA REDONDO</t>
  </si>
  <si>
    <t>COMP.1</t>
  </si>
  <si>
    <t>COMP.2</t>
  </si>
  <si>
    <t>RAIZ</t>
  </si>
  <si>
    <t>SEXTAVADO PARA REDONDO</t>
  </si>
  <si>
    <t xml:space="preserve">SEXTAVADO  </t>
  </si>
  <si>
    <t>FATOR</t>
  </si>
  <si>
    <t xml:space="preserve">Ø </t>
  </si>
  <si>
    <t>POLICARBONATO</t>
  </si>
  <si>
    <t xml:space="preserve"> </t>
  </si>
  <si>
    <t>TUBO INOX QUAD. 1,5</t>
  </si>
  <si>
    <t>INOX 304 SEXTAVADO</t>
  </si>
  <si>
    <t>COCUBE III</t>
  </si>
  <si>
    <t>TUBO ALUM. RED</t>
  </si>
  <si>
    <t>A Ø</t>
  </si>
  <si>
    <t>COMPRIMENTO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</si>
</sst>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 &quot;#,##0.00"/>
    <numFmt numFmtId="165" formatCode="&quot;R$&quot;\ #,##0.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64" fontId="1" fillId="0" borderId="0" xfId="0" applyNumberFormat="1" applyFont="1"/>
    <xf numFmtId="164" fontId="0" fillId="0" borderId="4" xfId="0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/>
    <xf numFmtId="164" fontId="3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2" fontId="0" fillId="0" borderId="5" xfId="0" applyNumberFormat="1" applyBorder="1" applyAlignment="1">
      <alignment horizontal="center"/>
    </xf>
    <xf numFmtId="164" fontId="1" fillId="0" borderId="6" xfId="0" applyNumberFormat="1" applyFont="1" applyBorder="1"/>
    <xf numFmtId="164" fontId="0" fillId="3" borderId="7" xfId="0" applyNumberFormat="1" applyFill="1" applyBorder="1"/>
    <xf numFmtId="164" fontId="0" fillId="4" borderId="10" xfId="0" applyNumberFormat="1" applyFill="1" applyBorder="1"/>
    <xf numFmtId="164" fontId="3" fillId="5" borderId="11" xfId="0" applyNumberFormat="1" applyFont="1" applyFill="1" applyBorder="1"/>
    <xf numFmtId="164" fontId="2" fillId="6" borderId="9" xfId="0" applyNumberFormat="1" applyFont="1" applyFill="1" applyBorder="1"/>
    <xf numFmtId="0" fontId="1" fillId="0" borderId="0" xfId="0" applyFont="1"/>
    <xf numFmtId="164" fontId="0" fillId="3" borderId="10" xfId="0" applyNumberFormat="1" applyFill="1" applyBorder="1"/>
    <xf numFmtId="164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4" borderId="2" xfId="0" applyNumberFormat="1" applyFill="1" applyBorder="1"/>
    <xf numFmtId="164" fontId="3" fillId="5" borderId="8" xfId="0" applyNumberFormat="1" applyFont="1" applyFill="1" applyBorder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9" fontId="0" fillId="0" borderId="2" xfId="0" applyNumberFormat="1" applyBorder="1" applyAlignment="1">
      <alignment horizontal="center"/>
    </xf>
    <xf numFmtId="164" fontId="0" fillId="0" borderId="2" xfId="0" applyNumberFormat="1" applyBorder="1"/>
    <xf numFmtId="164" fontId="6" fillId="0" borderId="6" xfId="0" applyNumberFormat="1" applyFont="1" applyBorder="1"/>
    <xf numFmtId="0" fontId="6" fillId="0" borderId="0" xfId="0" applyFont="1"/>
    <xf numFmtId="0" fontId="2" fillId="2" borderId="2" xfId="0" applyFont="1" applyFill="1" applyBorder="1"/>
    <xf numFmtId="0" fontId="2" fillId="0" borderId="0" xfId="0" applyFont="1"/>
    <xf numFmtId="2" fontId="0" fillId="0" borderId="2" xfId="0" applyNumberFormat="1" applyBorder="1" applyAlignment="1">
      <alignment horizontal="center"/>
    </xf>
    <xf numFmtId="164" fontId="6" fillId="0" borderId="0" xfId="0" applyNumberFormat="1" applyFont="1"/>
    <xf numFmtId="164" fontId="6" fillId="0" borderId="5" xfId="0" applyNumberFormat="1" applyFont="1" applyBorder="1"/>
    <xf numFmtId="164" fontId="0" fillId="3" borderId="5" xfId="0" applyNumberFormat="1" applyFill="1" applyBorder="1"/>
    <xf numFmtId="165" fontId="0" fillId="0" borderId="0" xfId="0" applyNumberFormat="1"/>
    <xf numFmtId="0" fontId="7" fillId="0" borderId="0" xfId="0" applyFont="1" applyAlignment="1">
      <alignment horizontal="center" vertical="center"/>
    </xf>
    <xf numFmtId="164" fontId="3" fillId="0" borderId="0" xfId="0" applyNumberFormat="1" applyFont="1"/>
    <xf numFmtId="164" fontId="2" fillId="0" borderId="0" xfId="0" applyNumberFormat="1" applyFont="1"/>
    <xf numFmtId="9" fontId="2" fillId="0" borderId="2" xfId="0" applyNumberFormat="1" applyFont="1" applyBorder="1" applyAlignment="1">
      <alignment horizontal="center"/>
    </xf>
    <xf numFmtId="164" fontId="0" fillId="0" borderId="12" xfId="0" applyNumberFormat="1" applyBorder="1"/>
    <xf numFmtId="164" fontId="1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center"/>
    </xf>
    <xf numFmtId="164" fontId="0" fillId="0" borderId="13" xfId="0" applyNumberFormat="1" applyBorder="1"/>
    <xf numFmtId="1" fontId="0" fillId="0" borderId="0" xfId="0" applyNumberFormat="1" applyAlignment="1">
      <alignment horizontal="center"/>
    </xf>
    <xf numFmtId="2" fontId="1" fillId="0" borderId="0" xfId="0" applyNumberFormat="1" applyFont="1"/>
    <xf numFmtId="165" fontId="0" fillId="0" borderId="0" xfId="0" applyNumberForma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1" applyFont="1" applyAlignment="1">
      <alignment horizontal="center" wrapText="1"/>
    </xf>
    <xf numFmtId="166" fontId="0" fillId="0" borderId="5" xfId="0" applyNumberForma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846666</xdr:colOff>
      <xdr:row>2</xdr:row>
      <xdr:rowOff>155543</xdr:rowOff>
    </xdr:to>
    <xdr:pic>
      <xdr:nvPicPr>
        <xdr:cNvPr id="2" name="Imagem 1" descr="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917" y="232833"/>
          <a:ext cx="846666" cy="388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1174750</xdr:colOff>
      <xdr:row>2</xdr:row>
      <xdr:rowOff>155543</xdr:rowOff>
    </xdr:to>
    <xdr:pic>
      <xdr:nvPicPr>
        <xdr:cNvPr id="2" name="Imagem 1" descr="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917" y="232833"/>
          <a:ext cx="1174750" cy="388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609600</xdr:colOff>
      <xdr:row>2</xdr:row>
      <xdr:rowOff>137552</xdr:rowOff>
    </xdr:to>
    <xdr:pic>
      <xdr:nvPicPr>
        <xdr:cNvPr id="2" name="Imagem 1" descr="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" y="219075"/>
          <a:ext cx="762000" cy="385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224"/>
  <sheetViews>
    <sheetView topLeftCell="A16" zoomScale="90" zoomScaleNormal="90" workbookViewId="0">
      <selection activeCell="F17" sqref="F17"/>
    </sheetView>
  </sheetViews>
  <sheetFormatPr defaultRowHeight="18" customHeight="1" x14ac:dyDescent="0.25"/>
  <cols>
    <col min="1" max="1" width="8.42578125" customWidth="1"/>
    <col min="2" max="2" width="31.28515625" customWidth="1"/>
    <col min="3" max="4" width="10.5703125" customWidth="1"/>
    <col min="5" max="5" width="13" hidden="1" customWidth="1"/>
    <col min="6" max="6" width="13.42578125" customWidth="1"/>
    <col min="7" max="7" width="9.140625" customWidth="1"/>
    <col min="8" max="8" width="11.42578125" customWidth="1"/>
    <col min="9" max="9" width="15.140625" customWidth="1"/>
    <col min="10" max="10" width="16" hidden="1" customWidth="1"/>
    <col min="11" max="12" width="15.7109375" hidden="1" customWidth="1"/>
    <col min="13" max="13" width="12.5703125" hidden="1" customWidth="1"/>
    <col min="14" max="14" width="13" hidden="1" customWidth="1"/>
    <col min="15" max="15" width="13.85546875" customWidth="1"/>
    <col min="16" max="16" width="13.7109375" customWidth="1"/>
    <col min="17" max="17" width="13" customWidth="1"/>
    <col min="18" max="18" width="12.5703125" bestFit="1" customWidth="1"/>
  </cols>
  <sheetData>
    <row r="4" spans="2:19" ht="18" customHeight="1" thickBot="1" x14ac:dyDescent="0.3"/>
    <row r="5" spans="2:19" ht="18" customHeight="1" thickBot="1" x14ac:dyDescent="0.3">
      <c r="B5" s="75" t="s">
        <v>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</row>
    <row r="7" spans="2:19" ht="18" customHeight="1" thickBot="1" x14ac:dyDescent="0.3">
      <c r="C7" s="1"/>
      <c r="D7" s="1"/>
      <c r="E7" s="2"/>
      <c r="F7" s="1"/>
      <c r="G7" s="3"/>
      <c r="H7" s="4"/>
      <c r="I7" s="5"/>
      <c r="P7" s="6"/>
      <c r="Q7" s="6"/>
    </row>
    <row r="8" spans="2:19" ht="18" customHeight="1" thickBot="1" x14ac:dyDescent="0.3">
      <c r="B8" s="78" t="s">
        <v>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80"/>
    </row>
    <row r="9" spans="2:19" ht="18" customHeight="1" thickBot="1" x14ac:dyDescent="0.3">
      <c r="B9" s="7"/>
      <c r="C9" s="7"/>
      <c r="D9" s="7"/>
      <c r="E9" s="7"/>
      <c r="F9" s="7"/>
      <c r="G9" s="7"/>
      <c r="H9" s="7"/>
      <c r="I9" s="8"/>
      <c r="J9" s="8"/>
      <c r="K9" s="8"/>
      <c r="L9" s="8"/>
      <c r="M9" s="8"/>
      <c r="N9" s="8"/>
      <c r="O9" s="8"/>
      <c r="P9" s="8"/>
      <c r="Q9" s="9"/>
    </row>
    <row r="10" spans="2:19" ht="18" customHeight="1" thickBot="1" x14ac:dyDescent="0.3">
      <c r="B10" s="10" t="s">
        <v>34</v>
      </c>
      <c r="C10" s="11" t="s">
        <v>3</v>
      </c>
      <c r="D10" s="11" t="s">
        <v>4</v>
      </c>
      <c r="E10" s="13" t="s">
        <v>5</v>
      </c>
      <c r="F10" s="11" t="s">
        <v>6</v>
      </c>
      <c r="G10" s="14" t="s">
        <v>7</v>
      </c>
      <c r="H10" s="15" t="s">
        <v>8</v>
      </c>
      <c r="I10" s="16" t="s">
        <v>9</v>
      </c>
      <c r="J10" s="37" t="s">
        <v>10</v>
      </c>
      <c r="K10" s="48">
        <v>0.3</v>
      </c>
      <c r="L10" s="37" t="s">
        <v>26</v>
      </c>
      <c r="M10" s="37" t="s">
        <v>27</v>
      </c>
      <c r="N10" s="37" t="s">
        <v>28</v>
      </c>
      <c r="O10" s="18" t="s">
        <v>13</v>
      </c>
      <c r="P10" s="19" t="s">
        <v>14</v>
      </c>
      <c r="Q10" s="20" t="s">
        <v>15</v>
      </c>
      <c r="S10" s="24"/>
    </row>
    <row r="11" spans="2:19" ht="18" customHeight="1" thickBot="1" x14ac:dyDescent="0.3">
      <c r="C11" s="21"/>
      <c r="D11" s="22"/>
      <c r="E11" s="23"/>
      <c r="F11" s="21"/>
      <c r="G11" s="7"/>
      <c r="H11" s="21"/>
      <c r="I11" s="23"/>
      <c r="O11" s="24"/>
      <c r="P11" s="25"/>
      <c r="Q11" s="7"/>
      <c r="S11" s="24"/>
    </row>
    <row r="12" spans="2:19" ht="18" customHeight="1" thickBot="1" x14ac:dyDescent="0.3">
      <c r="B12" s="10" t="s">
        <v>43</v>
      </c>
      <c r="C12" s="26">
        <v>63</v>
      </c>
      <c r="D12" s="26">
        <v>900</v>
      </c>
      <c r="E12" s="27">
        <v>7.9500000000000001E-2</v>
      </c>
      <c r="F12" s="26">
        <v>700</v>
      </c>
      <c r="G12" s="28">
        <f>C12*D12*E12*F12/10000</f>
        <v>315.53549999999996</v>
      </c>
      <c r="H12" s="29">
        <v>4.9000000000000004</v>
      </c>
      <c r="I12" s="30">
        <f t="shared" ref="I12" si="0">H12*G12</f>
        <v>1546.1239499999999</v>
      </c>
      <c r="J12" s="49">
        <v>3</v>
      </c>
      <c r="K12" s="47">
        <f>G12*30%</f>
        <v>94.66064999999999</v>
      </c>
      <c r="L12" s="54">
        <f>G12-K12</f>
        <v>220.87484999999998</v>
      </c>
      <c r="M12" s="49">
        <v>6.2</v>
      </c>
      <c r="N12" s="49">
        <v>9.5</v>
      </c>
      <c r="O12" s="31">
        <f>L12*M12</f>
        <v>1369.42407</v>
      </c>
      <c r="P12" s="32">
        <f>L12*J12</f>
        <v>662.62455</v>
      </c>
      <c r="Q12" s="33">
        <f>L12*N12</f>
        <v>2098.3110749999996</v>
      </c>
    </row>
    <row r="13" spans="2:19" ht="18" customHeight="1" thickBot="1" x14ac:dyDescent="0.3">
      <c r="C13" s="21"/>
      <c r="D13" s="22"/>
      <c r="E13" s="23"/>
      <c r="F13" s="21"/>
      <c r="G13" s="7"/>
      <c r="H13" s="21"/>
      <c r="I13" s="23"/>
      <c r="J13" s="6"/>
      <c r="O13" s="24"/>
      <c r="P13" s="25"/>
      <c r="Q13" s="7"/>
    </row>
    <row r="14" spans="2:19" ht="18" customHeight="1" thickBot="1" x14ac:dyDescent="0.3">
      <c r="B14" s="10" t="s">
        <v>42</v>
      </c>
      <c r="C14" s="26">
        <v>101</v>
      </c>
      <c r="D14" s="26">
        <v>600</v>
      </c>
      <c r="E14" s="27">
        <v>7.9500000000000001E-2</v>
      </c>
      <c r="F14" s="26">
        <v>480</v>
      </c>
      <c r="G14" s="28">
        <f>C14*D14*E14*F14/10000</f>
        <v>231.24959999999999</v>
      </c>
      <c r="H14" s="29">
        <v>6.1</v>
      </c>
      <c r="I14" s="30">
        <f t="shared" ref="I14" si="1">H14*G14</f>
        <v>1410.6225599999998</v>
      </c>
      <c r="J14" s="49">
        <v>3</v>
      </c>
      <c r="K14" s="47">
        <f>G14*30%</f>
        <v>69.37487999999999</v>
      </c>
      <c r="L14" s="54">
        <f>G14-K14</f>
        <v>161.87472</v>
      </c>
      <c r="M14" s="49">
        <v>6.2</v>
      </c>
      <c r="N14" s="49">
        <v>9.5</v>
      </c>
      <c r="O14" s="31">
        <f>L14*M14</f>
        <v>1003.6232640000001</v>
      </c>
      <c r="P14" s="32">
        <f>L14*J14</f>
        <v>485.62415999999996</v>
      </c>
      <c r="Q14" s="33">
        <f>L14*N14</f>
        <v>1537.8098399999999</v>
      </c>
    </row>
    <row r="15" spans="2:19" ht="18" customHeight="1" thickBot="1" x14ac:dyDescent="0.3">
      <c r="C15" s="21"/>
      <c r="D15" s="22"/>
      <c r="E15" s="23"/>
      <c r="F15" s="21"/>
      <c r="G15" s="7"/>
      <c r="H15" s="21"/>
      <c r="I15" s="23"/>
      <c r="J15" s="6"/>
      <c r="O15" s="24"/>
      <c r="P15" s="25"/>
      <c r="Q15" s="7"/>
    </row>
    <row r="16" spans="2:19" ht="18" customHeight="1" thickBot="1" x14ac:dyDescent="0.3">
      <c r="B16" s="10" t="s">
        <v>29</v>
      </c>
      <c r="C16" s="26">
        <v>90</v>
      </c>
      <c r="D16" s="26">
        <v>80</v>
      </c>
      <c r="E16" s="27">
        <v>8.2000000000000003E-2</v>
      </c>
      <c r="F16" s="26">
        <v>60</v>
      </c>
      <c r="G16" s="28">
        <f>C16*D16*E16*F16/10000</f>
        <v>3.5424000000000002</v>
      </c>
      <c r="H16" s="29">
        <v>22.5</v>
      </c>
      <c r="I16" s="30">
        <f t="shared" ref="I16" si="2">H16*G16</f>
        <v>79.704000000000008</v>
      </c>
      <c r="J16" s="49">
        <v>3</v>
      </c>
      <c r="K16" s="47">
        <f>G16*30%</f>
        <v>1.0627200000000001</v>
      </c>
      <c r="L16" s="54">
        <f>G16-K16</f>
        <v>2.4796800000000001</v>
      </c>
      <c r="M16" s="49">
        <v>10.45</v>
      </c>
      <c r="N16" s="49">
        <v>9.5</v>
      </c>
      <c r="O16" s="31">
        <f>L16*M16</f>
        <v>25.912655999999998</v>
      </c>
      <c r="P16" s="32">
        <f>L16*J16</f>
        <v>7.4390400000000003</v>
      </c>
      <c r="Q16" s="33">
        <f>L16*N16</f>
        <v>23.55696</v>
      </c>
    </row>
    <row r="17" spans="2:17" ht="18" customHeight="1" thickBot="1" x14ac:dyDescent="0.3">
      <c r="C17" s="1"/>
      <c r="D17" s="1"/>
      <c r="E17" s="2"/>
      <c r="F17" s="1"/>
      <c r="G17" s="3"/>
      <c r="H17" s="34"/>
      <c r="I17" s="6"/>
      <c r="J17" s="6"/>
      <c r="L17" s="3"/>
      <c r="P17" s="6"/>
      <c r="Q17" s="6"/>
    </row>
    <row r="18" spans="2:17" ht="18" customHeight="1" thickBot="1" x14ac:dyDescent="0.3">
      <c r="B18" s="10" t="s">
        <v>30</v>
      </c>
      <c r="C18" s="26">
        <v>20</v>
      </c>
      <c r="D18" s="26">
        <v>20</v>
      </c>
      <c r="E18" s="27">
        <v>7.9990000000000006E-2</v>
      </c>
      <c r="F18" s="26">
        <v>100</v>
      </c>
      <c r="G18" s="28">
        <f>C18*D18*E18*F18/10000</f>
        <v>0.31996000000000002</v>
      </c>
      <c r="H18" s="29">
        <v>17</v>
      </c>
      <c r="I18" s="30">
        <f t="shared" ref="I18" si="3">H18*G18</f>
        <v>5.4393200000000004</v>
      </c>
      <c r="J18" s="49">
        <v>3</v>
      </c>
      <c r="K18" s="47">
        <f>G18*30%</f>
        <v>9.5988000000000004E-2</v>
      </c>
      <c r="L18" s="54">
        <f>G18-K18</f>
        <v>0.223972</v>
      </c>
      <c r="M18" s="49">
        <v>10.45</v>
      </c>
      <c r="N18" s="49">
        <v>9.5</v>
      </c>
      <c r="O18" s="31">
        <f>L18*M18</f>
        <v>2.3405073999999999</v>
      </c>
      <c r="P18" s="32">
        <f>L18*J18</f>
        <v>0.67191599999999996</v>
      </c>
      <c r="Q18" s="33">
        <f>L18*N18</f>
        <v>2.1277340000000002</v>
      </c>
    </row>
    <row r="19" spans="2:17" ht="18" customHeight="1" thickBot="1" x14ac:dyDescent="0.3">
      <c r="C19" s="24"/>
      <c r="D19" s="45"/>
      <c r="F19" s="6"/>
      <c r="J19" s="6"/>
      <c r="L19" s="3"/>
    </row>
    <row r="20" spans="2:17" ht="18" customHeight="1" thickBot="1" x14ac:dyDescent="0.3">
      <c r="B20" s="10" t="s">
        <v>31</v>
      </c>
      <c r="C20" s="26">
        <v>40</v>
      </c>
      <c r="D20" s="26">
        <v>50</v>
      </c>
      <c r="E20" s="27">
        <v>7.9500000000000001E-2</v>
      </c>
      <c r="F20" s="26">
        <v>100</v>
      </c>
      <c r="G20" s="28">
        <f>C20*D20*E20*F20/10000</f>
        <v>1.59</v>
      </c>
      <c r="H20" s="29">
        <v>14.5</v>
      </c>
      <c r="I20" s="30">
        <f t="shared" ref="I20" si="4">H20*G20</f>
        <v>23.055</v>
      </c>
      <c r="J20" s="49">
        <v>3</v>
      </c>
      <c r="K20" s="47">
        <f>G20*30%</f>
        <v>0.47699999999999998</v>
      </c>
      <c r="L20" s="54">
        <f>G20-K20</f>
        <v>1.113</v>
      </c>
      <c r="M20" s="49">
        <v>6.65</v>
      </c>
      <c r="N20" s="49">
        <v>9.5</v>
      </c>
      <c r="O20" s="31">
        <f>L20*M20</f>
        <v>7.4014500000000005</v>
      </c>
      <c r="P20" s="32">
        <f>L20*J20</f>
        <v>3.339</v>
      </c>
      <c r="Q20" s="33">
        <f>L20*N20</f>
        <v>10.573499999999999</v>
      </c>
    </row>
    <row r="21" spans="2:17" ht="18" customHeight="1" thickBot="1" x14ac:dyDescent="0.3">
      <c r="C21" s="24"/>
      <c r="D21" s="45"/>
      <c r="F21" s="6"/>
      <c r="J21" s="6"/>
      <c r="L21" s="3"/>
    </row>
    <row r="22" spans="2:17" ht="18" customHeight="1" thickBot="1" x14ac:dyDescent="0.3">
      <c r="B22" s="10" t="s">
        <v>32</v>
      </c>
      <c r="C22" s="26">
        <v>10</v>
      </c>
      <c r="D22" s="26">
        <v>25</v>
      </c>
      <c r="E22" s="27">
        <v>7.9500000000000001E-2</v>
      </c>
      <c r="F22" s="26">
        <v>135</v>
      </c>
      <c r="G22" s="28">
        <f>C22*D22*E22*F22/10000</f>
        <v>0.26831250000000001</v>
      </c>
      <c r="H22" s="29">
        <v>13</v>
      </c>
      <c r="I22" s="30">
        <f t="shared" ref="I22" si="5">H22*G22</f>
        <v>3.4880625000000003</v>
      </c>
      <c r="J22" s="49">
        <v>3</v>
      </c>
      <c r="K22" s="47">
        <f>G22*30%</f>
        <v>8.0493750000000003E-2</v>
      </c>
      <c r="L22" s="54">
        <f>G22-K22</f>
        <v>0.18781875000000001</v>
      </c>
      <c r="M22" s="49">
        <v>5</v>
      </c>
      <c r="N22" s="49">
        <v>9.5</v>
      </c>
      <c r="O22" s="31">
        <f>L22*M22</f>
        <v>0.93909375000000006</v>
      </c>
      <c r="P22" s="32">
        <f>L22*J22</f>
        <v>0.56345624999999999</v>
      </c>
      <c r="Q22" s="33">
        <f>L22*N22</f>
        <v>1.7842781250000002</v>
      </c>
    </row>
    <row r="23" spans="2:17" ht="18" customHeight="1" thickBot="1" x14ac:dyDescent="0.3">
      <c r="C23" s="24"/>
      <c r="D23" s="45"/>
      <c r="F23" s="6"/>
      <c r="J23" s="6"/>
      <c r="L23" s="3"/>
    </row>
    <row r="24" spans="2:17" ht="18" customHeight="1" thickBot="1" x14ac:dyDescent="0.3">
      <c r="B24" s="10" t="s">
        <v>33</v>
      </c>
      <c r="C24" s="26">
        <v>80</v>
      </c>
      <c r="D24" s="26">
        <v>785</v>
      </c>
      <c r="E24" s="27">
        <v>7.9500000000000001E-2</v>
      </c>
      <c r="F24" s="26">
        <v>785</v>
      </c>
      <c r="G24" s="28">
        <f>C24*D24*E24*F24/10000</f>
        <v>391.91910000000007</v>
      </c>
      <c r="H24" s="29">
        <v>75</v>
      </c>
      <c r="I24" s="30">
        <f t="shared" ref="I24" si="6">H24*G24</f>
        <v>29393.932500000006</v>
      </c>
      <c r="J24" s="49">
        <v>3</v>
      </c>
      <c r="K24" s="47">
        <f>G24*30%</f>
        <v>117.57573000000002</v>
      </c>
      <c r="L24" s="54">
        <f>G24-K24</f>
        <v>274.34337000000005</v>
      </c>
      <c r="M24" s="49">
        <v>23.6</v>
      </c>
      <c r="N24" s="49">
        <v>9.5</v>
      </c>
      <c r="O24" s="31">
        <f>L24*M24</f>
        <v>6474.5035320000015</v>
      </c>
      <c r="P24" s="32">
        <f>L24*J24</f>
        <v>823.03011000000015</v>
      </c>
      <c r="Q24" s="33">
        <f>L24*N24</f>
        <v>2606.2620150000002</v>
      </c>
    </row>
    <row r="25" spans="2:17" ht="18" customHeight="1" thickBot="1" x14ac:dyDescent="0.3">
      <c r="C25" s="24"/>
      <c r="D25" s="45"/>
      <c r="E25" s="6"/>
      <c r="F25" s="6"/>
      <c r="G25" s="34"/>
      <c r="J25" s="6"/>
    </row>
    <row r="26" spans="2:17" ht="18" customHeight="1" thickBot="1" x14ac:dyDescent="0.3">
      <c r="B26" s="10" t="s">
        <v>35</v>
      </c>
      <c r="C26" s="26">
        <v>35</v>
      </c>
      <c r="D26" s="26">
        <v>55</v>
      </c>
      <c r="E26" s="27">
        <v>7.9500000000000001E-2</v>
      </c>
      <c r="F26" s="26">
        <v>65</v>
      </c>
      <c r="G26" s="28">
        <f>C26*D26*E26*F26/10000</f>
        <v>0.99474375000000004</v>
      </c>
      <c r="H26" s="29">
        <v>19.5</v>
      </c>
      <c r="I26" s="30">
        <f t="shared" ref="I26" si="7">H26*G26</f>
        <v>19.397503125</v>
      </c>
      <c r="J26" s="49">
        <v>3</v>
      </c>
      <c r="K26" s="47">
        <f>G26*30%</f>
        <v>0.29842312500000001</v>
      </c>
      <c r="L26" s="54">
        <f>G26-K26</f>
        <v>0.69632062500000003</v>
      </c>
      <c r="M26" s="49">
        <v>23.6</v>
      </c>
      <c r="N26" s="49">
        <v>9.5</v>
      </c>
      <c r="O26" s="31">
        <f>L26*M26</f>
        <v>16.433166750000002</v>
      </c>
      <c r="P26" s="32">
        <f>L26*J26</f>
        <v>2.0889618749999999</v>
      </c>
      <c r="Q26" s="33">
        <f>L26*N26</f>
        <v>6.6150459375000006</v>
      </c>
    </row>
    <row r="27" spans="2:17" ht="18" customHeight="1" thickBot="1" x14ac:dyDescent="0.3">
      <c r="C27" s="24"/>
      <c r="D27" s="45"/>
      <c r="E27" s="6"/>
      <c r="F27" s="6"/>
    </row>
    <row r="28" spans="2:17" ht="18" customHeight="1" thickBot="1" x14ac:dyDescent="0.3">
      <c r="B28" s="10" t="s">
        <v>37</v>
      </c>
      <c r="C28" s="26">
        <v>406</v>
      </c>
      <c r="D28" s="26">
        <v>1000</v>
      </c>
      <c r="E28" s="27">
        <v>7.9500000000000001E-2</v>
      </c>
      <c r="F28" s="26">
        <v>1000</v>
      </c>
      <c r="G28" s="28">
        <f>C28*D28*E28*F28/10000</f>
        <v>3227.7</v>
      </c>
      <c r="H28" s="29">
        <v>5</v>
      </c>
      <c r="I28" s="30">
        <f t="shared" ref="I28" si="8">H28*G28</f>
        <v>16138.5</v>
      </c>
      <c r="J28" s="49">
        <v>3</v>
      </c>
      <c r="K28" s="47">
        <f>G28*30%</f>
        <v>968.31</v>
      </c>
      <c r="L28" s="54">
        <f>G28-K28</f>
        <v>2259.39</v>
      </c>
      <c r="M28" s="49">
        <v>6.2</v>
      </c>
      <c r="N28" s="49">
        <v>9.5</v>
      </c>
      <c r="O28" s="31">
        <f>L28*M28</f>
        <v>14008.217999999999</v>
      </c>
      <c r="P28" s="32">
        <f>L28*J28</f>
        <v>6778.17</v>
      </c>
      <c r="Q28" s="33">
        <f>L28*N28</f>
        <v>21464.204999999998</v>
      </c>
    </row>
    <row r="29" spans="2:17" ht="18" customHeight="1" thickBot="1" x14ac:dyDescent="0.3">
      <c r="C29" s="24"/>
      <c r="D29" s="24"/>
      <c r="E29" s="6"/>
      <c r="F29" s="6"/>
    </row>
    <row r="30" spans="2:17" ht="18" customHeight="1" thickBot="1" x14ac:dyDescent="0.3">
      <c r="B30" s="10" t="s">
        <v>38</v>
      </c>
      <c r="C30" s="26">
        <v>370</v>
      </c>
      <c r="D30" s="26">
        <v>280</v>
      </c>
      <c r="E30" s="27">
        <v>7.9500000000000001E-2</v>
      </c>
      <c r="F30" s="26">
        <v>341</v>
      </c>
      <c r="G30" s="28">
        <f>C30*D30*E30*F30/10000</f>
        <v>280.85442</v>
      </c>
      <c r="H30" s="29">
        <v>8.5</v>
      </c>
      <c r="I30" s="30">
        <f t="shared" ref="I30" si="9">H30*G30</f>
        <v>2387.2625699999999</v>
      </c>
      <c r="J30" s="49">
        <v>3</v>
      </c>
      <c r="K30" s="47">
        <f>G30*30%</f>
        <v>84.256326000000001</v>
      </c>
      <c r="L30" s="54">
        <f>G30-K30</f>
        <v>196.598094</v>
      </c>
      <c r="M30" s="49">
        <v>6.2</v>
      </c>
      <c r="N30" s="49">
        <v>9.5</v>
      </c>
      <c r="O30" s="31">
        <f>L30*M30</f>
        <v>1218.9081828000001</v>
      </c>
      <c r="P30" s="32">
        <f>L30*J30</f>
        <v>589.79428200000007</v>
      </c>
      <c r="Q30" s="33">
        <f>L30*N30</f>
        <v>1867.6818929999999</v>
      </c>
    </row>
    <row r="31" spans="2:17" ht="18" customHeight="1" thickBot="1" x14ac:dyDescent="0.3">
      <c r="C31" s="24"/>
      <c r="D31" s="45"/>
      <c r="E31" s="6"/>
      <c r="F31" s="6"/>
    </row>
    <row r="32" spans="2:17" ht="18" customHeight="1" thickBot="1" x14ac:dyDescent="0.3">
      <c r="B32" s="10" t="s">
        <v>39</v>
      </c>
      <c r="C32" s="26">
        <v>250</v>
      </c>
      <c r="D32" s="26">
        <v>230</v>
      </c>
      <c r="E32" s="27">
        <v>7.9500000000000001E-2</v>
      </c>
      <c r="F32" s="26">
        <v>695</v>
      </c>
      <c r="G32" s="28">
        <f>C32*D32*E32*F32/10000</f>
        <v>317.70187499999997</v>
      </c>
      <c r="H32" s="29">
        <v>10</v>
      </c>
      <c r="I32" s="30">
        <f t="shared" ref="I32" si="10">H32*G32</f>
        <v>3177.0187499999997</v>
      </c>
      <c r="J32" s="49">
        <v>3</v>
      </c>
      <c r="K32" s="47">
        <f>G32*30%</f>
        <v>95.310562499999989</v>
      </c>
      <c r="L32" s="54">
        <f>G32-K32</f>
        <v>222.39131249999997</v>
      </c>
      <c r="M32" s="49">
        <v>6.2</v>
      </c>
      <c r="N32" s="49">
        <v>9.5</v>
      </c>
      <c r="O32" s="31">
        <f>L32*M32</f>
        <v>1378.8261375</v>
      </c>
      <c r="P32" s="32">
        <f>L32*J32</f>
        <v>667.17393749999997</v>
      </c>
      <c r="Q32" s="33">
        <f>L32*N32</f>
        <v>2112.7174687499996</v>
      </c>
    </row>
    <row r="33" spans="2:17" ht="18" customHeight="1" thickBot="1" x14ac:dyDescent="0.3">
      <c r="C33" s="24"/>
      <c r="D33" s="24"/>
      <c r="E33" s="6"/>
      <c r="F33" s="6"/>
    </row>
    <row r="34" spans="2:17" ht="18" customHeight="1" thickBot="1" x14ac:dyDescent="0.3">
      <c r="B34" s="10" t="s">
        <v>40</v>
      </c>
      <c r="C34" s="26">
        <v>63</v>
      </c>
      <c r="D34" s="26">
        <v>139</v>
      </c>
      <c r="E34" s="27">
        <v>0.73</v>
      </c>
      <c r="F34" s="26">
        <v>165.1</v>
      </c>
      <c r="G34" s="28">
        <f>C34*D34*E34*F34/10000</f>
        <v>105.54199109999999</v>
      </c>
      <c r="H34" s="29">
        <v>5.24</v>
      </c>
      <c r="I34" s="30">
        <f t="shared" ref="I34" si="11">H34*G34</f>
        <v>553.04003336400001</v>
      </c>
      <c r="J34" s="49">
        <v>3</v>
      </c>
      <c r="K34" s="47">
        <f>G34*30%</f>
        <v>31.662597329999997</v>
      </c>
      <c r="L34" s="54">
        <f>G34-K34</f>
        <v>73.879393769999993</v>
      </c>
      <c r="M34" s="49">
        <v>6.2</v>
      </c>
      <c r="N34" s="49">
        <v>9.5</v>
      </c>
      <c r="O34" s="31">
        <f>L34*M34</f>
        <v>458.05224137399995</v>
      </c>
      <c r="P34" s="32">
        <f>L34*J34</f>
        <v>221.63818130999999</v>
      </c>
      <c r="Q34" s="33">
        <f>L34*N34</f>
        <v>701.85424081499991</v>
      </c>
    </row>
    <row r="35" spans="2:17" ht="18" customHeight="1" x14ac:dyDescent="0.25">
      <c r="C35" s="24"/>
      <c r="D35" s="24"/>
      <c r="E35" s="6"/>
      <c r="F35" s="6"/>
    </row>
    <row r="36" spans="2:17" ht="18" customHeight="1" x14ac:dyDescent="0.25">
      <c r="C36" s="24"/>
      <c r="D36" s="24"/>
      <c r="E36" s="6"/>
      <c r="F36" s="6"/>
    </row>
    <row r="37" spans="2:17" ht="18" customHeight="1" x14ac:dyDescent="0.25">
      <c r="C37" s="24"/>
      <c r="D37" s="24"/>
      <c r="E37" s="6"/>
      <c r="F37" s="6"/>
    </row>
    <row r="38" spans="2:17" ht="18" customHeight="1" x14ac:dyDescent="0.25">
      <c r="C38" s="24"/>
      <c r="D38" s="24"/>
      <c r="E38" s="6"/>
      <c r="F38" s="6"/>
    </row>
    <row r="39" spans="2:17" ht="18" customHeight="1" x14ac:dyDescent="0.25">
      <c r="C39" s="24"/>
      <c r="D39" s="24"/>
      <c r="E39" s="6"/>
      <c r="F39" s="6"/>
    </row>
    <row r="40" spans="2:17" ht="18" customHeight="1" x14ac:dyDescent="0.25">
      <c r="C40" s="24"/>
      <c r="D40" s="24"/>
      <c r="E40" s="6"/>
      <c r="F40" s="6"/>
    </row>
    <row r="41" spans="2:17" ht="18" customHeight="1" x14ac:dyDescent="0.25">
      <c r="C41" s="24"/>
      <c r="D41" s="24"/>
      <c r="E41" s="6"/>
      <c r="F41" s="6"/>
    </row>
    <row r="42" spans="2:17" ht="18" customHeight="1" x14ac:dyDescent="0.25">
      <c r="C42" s="24"/>
      <c r="D42" s="24"/>
      <c r="E42" s="6"/>
      <c r="F42" s="6"/>
    </row>
    <row r="43" spans="2:17" ht="18" customHeight="1" x14ac:dyDescent="0.25">
      <c r="C43" s="24"/>
      <c r="D43" s="24"/>
      <c r="E43" s="6"/>
      <c r="F43" s="6"/>
    </row>
    <row r="44" spans="2:17" ht="18" customHeight="1" x14ac:dyDescent="0.25">
      <c r="C44" s="24"/>
      <c r="D44" s="24"/>
      <c r="E44" s="6"/>
      <c r="F44" s="6"/>
    </row>
    <row r="45" spans="2:17" ht="18" customHeight="1" x14ac:dyDescent="0.25">
      <c r="B45" s="46"/>
      <c r="C45" s="45"/>
      <c r="D45" s="45"/>
      <c r="E45" s="6"/>
      <c r="F45" s="6"/>
    </row>
    <row r="46" spans="2:17" ht="18" customHeight="1" x14ac:dyDescent="0.25">
      <c r="C46" s="24"/>
      <c r="D46" s="24"/>
      <c r="E46" s="6"/>
      <c r="F46" s="6"/>
    </row>
    <row r="47" spans="2:17" ht="18" customHeight="1" x14ac:dyDescent="0.25">
      <c r="C47" s="24"/>
      <c r="D47" s="24"/>
      <c r="E47" s="6"/>
      <c r="F47" s="6"/>
    </row>
    <row r="48" spans="2:17" ht="18" customHeight="1" x14ac:dyDescent="0.25">
      <c r="C48" s="24"/>
      <c r="D48" s="24"/>
      <c r="E48" s="6"/>
      <c r="F48" s="6"/>
    </row>
    <row r="49" spans="3:6" ht="18" customHeight="1" x14ac:dyDescent="0.25">
      <c r="C49" s="24"/>
      <c r="D49" s="24"/>
      <c r="E49" s="6"/>
      <c r="F49" s="6"/>
    </row>
    <row r="50" spans="3:6" ht="18" customHeight="1" x14ac:dyDescent="0.25">
      <c r="C50" s="24"/>
      <c r="D50" s="24"/>
      <c r="E50" s="6"/>
      <c r="F50" s="6"/>
    </row>
    <row r="51" spans="3:6" ht="18" customHeight="1" x14ac:dyDescent="0.25">
      <c r="C51" s="24"/>
      <c r="D51" s="24"/>
      <c r="E51" s="6"/>
      <c r="F51" s="6"/>
    </row>
    <row r="52" spans="3:6" ht="18" customHeight="1" x14ac:dyDescent="0.25">
      <c r="C52" s="24"/>
      <c r="D52" s="24"/>
      <c r="E52" s="6"/>
      <c r="F52" s="6"/>
    </row>
    <row r="53" spans="3:6" ht="18" customHeight="1" x14ac:dyDescent="0.25">
      <c r="C53" s="24"/>
      <c r="D53" s="24"/>
      <c r="E53" s="6"/>
      <c r="F53" s="6"/>
    </row>
    <row r="54" spans="3:6" ht="18" customHeight="1" x14ac:dyDescent="0.25">
      <c r="C54" s="24"/>
      <c r="D54" s="24"/>
      <c r="E54" s="6"/>
      <c r="F54" s="6"/>
    </row>
    <row r="55" spans="3:6" ht="18" customHeight="1" x14ac:dyDescent="0.25">
      <c r="C55" s="24"/>
      <c r="D55" s="24"/>
      <c r="E55" s="6"/>
      <c r="F55" s="6"/>
    </row>
    <row r="56" spans="3:6" ht="18" customHeight="1" x14ac:dyDescent="0.25">
      <c r="C56" s="24"/>
      <c r="D56" s="24"/>
      <c r="E56" s="6"/>
      <c r="F56" s="6"/>
    </row>
    <row r="57" spans="3:6" ht="18" customHeight="1" x14ac:dyDescent="0.25">
      <c r="C57" s="24"/>
      <c r="D57" s="24"/>
      <c r="E57" s="6"/>
      <c r="F57" s="6"/>
    </row>
    <row r="58" spans="3:6" ht="18" customHeight="1" x14ac:dyDescent="0.25">
      <c r="C58" s="24"/>
      <c r="D58" s="24"/>
      <c r="E58" s="6"/>
      <c r="F58" s="6"/>
    </row>
    <row r="59" spans="3:6" ht="18" customHeight="1" x14ac:dyDescent="0.25">
      <c r="C59" s="24"/>
      <c r="D59" s="24"/>
      <c r="E59" s="6"/>
      <c r="F59" s="6"/>
    </row>
    <row r="60" spans="3:6" ht="18" customHeight="1" x14ac:dyDescent="0.25">
      <c r="C60" s="24"/>
      <c r="D60" s="24"/>
      <c r="E60" s="6"/>
      <c r="F60" s="6"/>
    </row>
    <row r="61" spans="3:6" ht="18" customHeight="1" x14ac:dyDescent="0.25">
      <c r="C61" s="24"/>
      <c r="D61" s="24"/>
      <c r="E61" s="6"/>
      <c r="F61" s="6"/>
    </row>
    <row r="62" spans="3:6" ht="18" customHeight="1" x14ac:dyDescent="0.25">
      <c r="C62" s="24"/>
      <c r="D62" s="24"/>
      <c r="E62" s="6"/>
      <c r="F62" s="6"/>
    </row>
    <row r="63" spans="3:6" ht="18" customHeight="1" x14ac:dyDescent="0.25">
      <c r="C63" s="24"/>
      <c r="D63" s="24"/>
      <c r="E63" s="6"/>
      <c r="F63" s="6"/>
    </row>
    <row r="64" spans="3:6" ht="18" customHeight="1" x14ac:dyDescent="0.25">
      <c r="C64" s="24"/>
      <c r="D64" s="24"/>
      <c r="E64" s="6"/>
      <c r="F64" s="6"/>
    </row>
    <row r="65" spans="3:6" ht="18" customHeight="1" x14ac:dyDescent="0.25">
      <c r="C65" s="24"/>
      <c r="D65" s="24"/>
      <c r="E65" s="6"/>
      <c r="F65" s="6"/>
    </row>
    <row r="66" spans="3:6" ht="18" customHeight="1" x14ac:dyDescent="0.25">
      <c r="C66" s="24"/>
      <c r="D66" s="24"/>
      <c r="E66" s="6"/>
      <c r="F66" s="6"/>
    </row>
    <row r="67" spans="3:6" ht="18" customHeight="1" x14ac:dyDescent="0.25">
      <c r="C67" s="24"/>
      <c r="D67" s="24"/>
      <c r="E67" s="6"/>
      <c r="F67" s="6"/>
    </row>
    <row r="68" spans="3:6" ht="18" customHeight="1" x14ac:dyDescent="0.25">
      <c r="C68" s="24"/>
      <c r="D68" s="24"/>
      <c r="E68" s="6"/>
      <c r="F68" s="6"/>
    </row>
    <row r="69" spans="3:6" ht="18" customHeight="1" x14ac:dyDescent="0.25">
      <c r="C69" s="24"/>
      <c r="D69" s="24"/>
      <c r="E69" s="6"/>
      <c r="F69" s="6"/>
    </row>
    <row r="70" spans="3:6" ht="18" customHeight="1" x14ac:dyDescent="0.25">
      <c r="C70" s="24"/>
      <c r="D70" s="24"/>
      <c r="E70" s="6"/>
      <c r="F70" s="6"/>
    </row>
    <row r="71" spans="3:6" ht="18" customHeight="1" x14ac:dyDescent="0.25">
      <c r="C71" s="24"/>
      <c r="D71" s="24"/>
      <c r="E71" s="6"/>
      <c r="F71" s="6"/>
    </row>
    <row r="72" spans="3:6" ht="18" customHeight="1" x14ac:dyDescent="0.25">
      <c r="C72" s="24"/>
      <c r="D72" s="24"/>
      <c r="E72" s="6"/>
      <c r="F72" s="6"/>
    </row>
    <row r="73" spans="3:6" ht="18" customHeight="1" x14ac:dyDescent="0.25">
      <c r="C73" s="24"/>
      <c r="D73" s="24"/>
      <c r="E73" s="6"/>
      <c r="F73" s="6"/>
    </row>
    <row r="74" spans="3:6" ht="18" customHeight="1" x14ac:dyDescent="0.25">
      <c r="C74" s="24"/>
      <c r="D74" s="24"/>
      <c r="E74" s="6"/>
      <c r="F74" s="6"/>
    </row>
    <row r="75" spans="3:6" ht="18" customHeight="1" x14ac:dyDescent="0.25">
      <c r="C75" s="24"/>
      <c r="D75" s="24"/>
      <c r="E75" s="6"/>
      <c r="F75" s="6"/>
    </row>
    <row r="76" spans="3:6" ht="18" customHeight="1" x14ac:dyDescent="0.25">
      <c r="C76" s="24"/>
      <c r="D76" s="24"/>
      <c r="E76" s="6"/>
      <c r="F76" s="6"/>
    </row>
    <row r="77" spans="3:6" ht="18" customHeight="1" x14ac:dyDescent="0.25">
      <c r="C77" s="24"/>
      <c r="D77" s="24"/>
      <c r="E77" s="6"/>
    </row>
    <row r="78" spans="3:6" ht="18" customHeight="1" x14ac:dyDescent="0.25">
      <c r="C78" s="24"/>
      <c r="D78" s="24"/>
      <c r="F78" s="6"/>
    </row>
    <row r="79" spans="3:6" ht="18" customHeight="1" x14ac:dyDescent="0.25">
      <c r="C79" s="3"/>
      <c r="D79" s="24"/>
      <c r="E79" s="6"/>
      <c r="F79" s="6"/>
    </row>
    <row r="80" spans="3:6" ht="18" customHeight="1" x14ac:dyDescent="0.25">
      <c r="C80" s="24"/>
      <c r="D80" s="24"/>
      <c r="E80" s="6"/>
      <c r="F80" s="6"/>
    </row>
    <row r="81" spans="3:6" ht="18" customHeight="1" x14ac:dyDescent="0.25">
      <c r="C81" s="24"/>
      <c r="D81" s="24"/>
      <c r="E81" s="6"/>
      <c r="F81" s="6"/>
    </row>
    <row r="82" spans="3:6" ht="18" customHeight="1" x14ac:dyDescent="0.25">
      <c r="C82" s="44"/>
      <c r="D82" s="24"/>
      <c r="E82" s="6"/>
      <c r="F82" s="6"/>
    </row>
    <row r="83" spans="3:6" ht="18" customHeight="1" x14ac:dyDescent="0.25">
      <c r="C83" s="24"/>
      <c r="D83" s="24"/>
      <c r="E83" s="6"/>
      <c r="F83" s="6"/>
    </row>
    <row r="84" spans="3:6" ht="18" customHeight="1" x14ac:dyDescent="0.25">
      <c r="C84" s="24"/>
      <c r="D84" s="24"/>
      <c r="E84" s="6"/>
    </row>
    <row r="85" spans="3:6" ht="18" customHeight="1" x14ac:dyDescent="0.25">
      <c r="C85" s="24"/>
      <c r="D85" s="24"/>
    </row>
    <row r="86" spans="3:6" ht="18" customHeight="1" x14ac:dyDescent="0.25">
      <c r="C86" s="24"/>
      <c r="D86" s="24"/>
      <c r="F86" s="6"/>
    </row>
    <row r="87" spans="3:6" ht="18" customHeight="1" x14ac:dyDescent="0.25">
      <c r="C87" s="24"/>
      <c r="D87" s="24"/>
      <c r="E87" s="6"/>
      <c r="F87" s="6"/>
    </row>
    <row r="88" spans="3:6" ht="18" customHeight="1" x14ac:dyDescent="0.25">
      <c r="C88" s="24"/>
      <c r="D88" s="24"/>
      <c r="E88" s="6"/>
      <c r="F88" s="6"/>
    </row>
    <row r="89" spans="3:6" ht="18" customHeight="1" x14ac:dyDescent="0.25">
      <c r="C89" s="24"/>
      <c r="D89" s="24"/>
      <c r="E89" s="6"/>
      <c r="F89" s="6"/>
    </row>
    <row r="90" spans="3:6" ht="18" customHeight="1" x14ac:dyDescent="0.25">
      <c r="C90" s="24"/>
      <c r="D90" s="24"/>
      <c r="E90" s="6"/>
      <c r="F90" s="6"/>
    </row>
    <row r="91" spans="3:6" ht="18" customHeight="1" x14ac:dyDescent="0.25">
      <c r="C91" s="24"/>
      <c r="D91" s="24"/>
      <c r="E91" s="6"/>
      <c r="F91" s="6"/>
    </row>
    <row r="92" spans="3:6" ht="18" customHeight="1" x14ac:dyDescent="0.25">
      <c r="C92" s="24"/>
      <c r="D92" s="24"/>
      <c r="E92" s="6"/>
      <c r="F92" s="6"/>
    </row>
    <row r="93" spans="3:6" ht="18" customHeight="1" x14ac:dyDescent="0.25">
      <c r="C93" s="24"/>
      <c r="D93" s="24"/>
      <c r="E93" s="6"/>
      <c r="F93" s="6"/>
    </row>
    <row r="94" spans="3:6" ht="18" customHeight="1" x14ac:dyDescent="0.25">
      <c r="C94" s="24"/>
      <c r="D94" s="24"/>
      <c r="E94" s="6"/>
      <c r="F94" s="6"/>
    </row>
    <row r="95" spans="3:6" ht="18" customHeight="1" x14ac:dyDescent="0.25">
      <c r="C95" s="24"/>
      <c r="D95" s="24"/>
      <c r="E95" s="6"/>
      <c r="F95" s="6"/>
    </row>
    <row r="96" spans="3:6" ht="18" customHeight="1" x14ac:dyDescent="0.25">
      <c r="C96" s="24"/>
      <c r="D96" s="24"/>
      <c r="E96" s="6"/>
      <c r="F96" s="6"/>
    </row>
    <row r="97" spans="3:6" ht="18" customHeight="1" x14ac:dyDescent="0.25">
      <c r="C97" s="24"/>
      <c r="D97" s="24"/>
      <c r="E97" s="6"/>
      <c r="F97" s="6"/>
    </row>
    <row r="98" spans="3:6" ht="18" customHeight="1" x14ac:dyDescent="0.25">
      <c r="C98" s="24"/>
      <c r="D98" s="24"/>
      <c r="E98" s="6"/>
      <c r="F98" s="6"/>
    </row>
    <row r="99" spans="3:6" ht="18" customHeight="1" x14ac:dyDescent="0.25">
      <c r="C99" s="24"/>
      <c r="D99" s="24"/>
      <c r="E99" s="6"/>
    </row>
    <row r="100" spans="3:6" ht="18" customHeight="1" x14ac:dyDescent="0.25">
      <c r="C100" s="24"/>
      <c r="D100" s="24"/>
      <c r="F100" s="6"/>
    </row>
    <row r="101" spans="3:6" ht="18" customHeight="1" x14ac:dyDescent="0.25">
      <c r="C101" s="24"/>
      <c r="D101" s="24"/>
      <c r="E101" s="6"/>
      <c r="F101" s="6"/>
    </row>
    <row r="102" spans="3:6" ht="18" customHeight="1" x14ac:dyDescent="0.25">
      <c r="C102" s="24"/>
      <c r="D102" s="24"/>
      <c r="E102" s="6"/>
    </row>
    <row r="103" spans="3:6" ht="18" customHeight="1" x14ac:dyDescent="0.25">
      <c r="C103" s="24"/>
      <c r="D103" s="24"/>
      <c r="F103" s="6"/>
    </row>
    <row r="104" spans="3:6" ht="18" customHeight="1" x14ac:dyDescent="0.25">
      <c r="C104" s="24"/>
      <c r="D104" s="24"/>
      <c r="E104" s="6"/>
      <c r="F104" s="6"/>
    </row>
    <row r="105" spans="3:6" ht="18" customHeight="1" x14ac:dyDescent="0.25">
      <c r="C105" s="24"/>
      <c r="D105" s="24"/>
      <c r="E105" s="6"/>
      <c r="F105" s="6"/>
    </row>
    <row r="106" spans="3:6" ht="18" customHeight="1" x14ac:dyDescent="0.25">
      <c r="C106" s="24"/>
      <c r="D106" s="24"/>
      <c r="E106" s="6"/>
      <c r="F106" s="6"/>
    </row>
    <row r="107" spans="3:6" ht="18" customHeight="1" x14ac:dyDescent="0.25">
      <c r="C107" s="24"/>
      <c r="D107" s="24"/>
      <c r="E107" s="6"/>
      <c r="F107" s="6"/>
    </row>
    <row r="108" spans="3:6" ht="18" customHeight="1" x14ac:dyDescent="0.25">
      <c r="C108" s="24"/>
      <c r="D108" s="24"/>
      <c r="E108" s="6"/>
      <c r="F108" s="6"/>
    </row>
    <row r="109" spans="3:6" ht="18" customHeight="1" x14ac:dyDescent="0.25">
      <c r="C109" s="24"/>
      <c r="D109" s="24"/>
      <c r="E109" s="6"/>
      <c r="F109" s="6"/>
    </row>
    <row r="110" spans="3:6" ht="18" customHeight="1" x14ac:dyDescent="0.25">
      <c r="C110" s="24"/>
      <c r="D110" s="44"/>
      <c r="E110" s="6"/>
      <c r="F110" s="6"/>
    </row>
    <row r="111" spans="3:6" ht="18" customHeight="1" x14ac:dyDescent="0.25">
      <c r="C111" s="24"/>
      <c r="D111" s="24"/>
      <c r="E111" s="6"/>
      <c r="F111" s="6"/>
    </row>
    <row r="112" spans="3:6" ht="18" customHeight="1" x14ac:dyDescent="0.25">
      <c r="C112" s="24"/>
      <c r="D112" s="24"/>
      <c r="E112" s="6"/>
      <c r="F112" s="6"/>
    </row>
    <row r="113" spans="3:6" ht="18" customHeight="1" x14ac:dyDescent="0.25">
      <c r="C113" s="24"/>
      <c r="D113" s="24"/>
      <c r="E113" s="6"/>
      <c r="F113" s="6"/>
    </row>
    <row r="114" spans="3:6" ht="18" customHeight="1" x14ac:dyDescent="0.25">
      <c r="C114" s="24"/>
      <c r="D114" s="24"/>
      <c r="E114" s="6"/>
      <c r="F114" s="6"/>
    </row>
    <row r="115" spans="3:6" ht="18" customHeight="1" x14ac:dyDescent="0.25">
      <c r="C115" s="24"/>
      <c r="D115" s="24"/>
      <c r="E115" s="6"/>
      <c r="F115" s="6"/>
    </row>
    <row r="116" spans="3:6" ht="18" customHeight="1" x14ac:dyDescent="0.25">
      <c r="C116" s="24"/>
      <c r="D116" s="24"/>
      <c r="E116" s="6"/>
      <c r="F116" s="6"/>
    </row>
    <row r="117" spans="3:6" ht="18" customHeight="1" x14ac:dyDescent="0.25">
      <c r="C117" s="24"/>
      <c r="D117" s="24"/>
      <c r="E117" s="6"/>
    </row>
    <row r="118" spans="3:6" ht="18" customHeight="1" x14ac:dyDescent="0.25">
      <c r="C118" s="24"/>
      <c r="D118" s="24"/>
      <c r="F118" s="6"/>
    </row>
    <row r="119" spans="3:6" ht="18" customHeight="1" x14ac:dyDescent="0.25">
      <c r="C119" s="24"/>
      <c r="D119" s="24"/>
      <c r="E119" s="6"/>
      <c r="F119" s="6"/>
    </row>
    <row r="120" spans="3:6" ht="18" customHeight="1" x14ac:dyDescent="0.25">
      <c r="C120" s="24"/>
      <c r="D120" s="24"/>
      <c r="E120" s="6"/>
      <c r="F120" s="6"/>
    </row>
    <row r="121" spans="3:6" ht="18" customHeight="1" x14ac:dyDescent="0.25">
      <c r="C121" s="24"/>
      <c r="D121" s="24"/>
      <c r="E121" s="6"/>
      <c r="F121" s="6"/>
    </row>
    <row r="122" spans="3:6" ht="18" customHeight="1" x14ac:dyDescent="0.25">
      <c r="C122" s="24"/>
      <c r="D122" s="24"/>
      <c r="E122" s="6"/>
      <c r="F122" s="6"/>
    </row>
    <row r="123" spans="3:6" ht="18" customHeight="1" x14ac:dyDescent="0.25">
      <c r="C123" s="24"/>
      <c r="D123" s="24"/>
      <c r="E123" s="6"/>
      <c r="F123" s="6"/>
    </row>
    <row r="124" spans="3:6" ht="18" customHeight="1" x14ac:dyDescent="0.25">
      <c r="C124" s="24"/>
      <c r="D124" s="24"/>
      <c r="E124" s="6"/>
      <c r="F124" s="6"/>
    </row>
    <row r="125" spans="3:6" ht="18" customHeight="1" x14ac:dyDescent="0.25">
      <c r="C125" s="24"/>
      <c r="D125" s="24"/>
      <c r="E125" s="6"/>
      <c r="F125" s="6"/>
    </row>
    <row r="126" spans="3:6" ht="18" customHeight="1" x14ac:dyDescent="0.25">
      <c r="C126" s="24"/>
      <c r="D126" s="24"/>
      <c r="E126" s="6"/>
      <c r="F126" s="6"/>
    </row>
    <row r="127" spans="3:6" ht="18" customHeight="1" x14ac:dyDescent="0.25">
      <c r="C127" s="24"/>
      <c r="D127" s="24"/>
      <c r="E127" s="6"/>
      <c r="F127" s="6"/>
    </row>
    <row r="128" spans="3:6" ht="18" customHeight="1" x14ac:dyDescent="0.25">
      <c r="C128" s="24"/>
      <c r="D128" s="24"/>
      <c r="E128" s="6"/>
      <c r="F128" s="6"/>
    </row>
    <row r="129" spans="3:6" ht="18" customHeight="1" x14ac:dyDescent="0.25">
      <c r="C129" s="24"/>
      <c r="D129" s="24"/>
      <c r="E129" s="6"/>
      <c r="F129" s="6"/>
    </row>
    <row r="130" spans="3:6" ht="18" customHeight="1" x14ac:dyDescent="0.25">
      <c r="C130" s="24"/>
      <c r="D130" s="24"/>
      <c r="E130" s="6"/>
      <c r="F130" s="6"/>
    </row>
    <row r="131" spans="3:6" ht="18" customHeight="1" x14ac:dyDescent="0.25">
      <c r="C131" s="24"/>
      <c r="D131" s="24"/>
      <c r="E131" s="6"/>
      <c r="F131" s="6"/>
    </row>
    <row r="132" spans="3:6" ht="18" customHeight="1" x14ac:dyDescent="0.25">
      <c r="C132" s="24"/>
      <c r="D132" s="24"/>
      <c r="E132" s="6"/>
    </row>
    <row r="133" spans="3:6" ht="18" customHeight="1" x14ac:dyDescent="0.25">
      <c r="C133" s="24"/>
      <c r="D133" s="24"/>
    </row>
    <row r="134" spans="3:6" ht="18" customHeight="1" x14ac:dyDescent="0.25">
      <c r="C134" s="24"/>
      <c r="D134" s="24"/>
    </row>
    <row r="135" spans="3:6" ht="18" customHeight="1" x14ac:dyDescent="0.25">
      <c r="C135" s="24"/>
      <c r="D135" s="24"/>
      <c r="F135" s="6"/>
    </row>
    <row r="136" spans="3:6" ht="18" customHeight="1" x14ac:dyDescent="0.25">
      <c r="C136" s="24"/>
      <c r="D136" s="24"/>
      <c r="E136" s="6"/>
      <c r="F136" s="6"/>
    </row>
    <row r="137" spans="3:6" ht="18" customHeight="1" x14ac:dyDescent="0.25">
      <c r="C137" s="24"/>
      <c r="D137" s="24"/>
      <c r="E137" s="6"/>
      <c r="F137" s="6"/>
    </row>
    <row r="138" spans="3:6" ht="18" customHeight="1" x14ac:dyDescent="0.25">
      <c r="C138" s="24"/>
      <c r="D138" s="24"/>
      <c r="E138" s="6"/>
      <c r="F138" s="6"/>
    </row>
    <row r="139" spans="3:6" ht="18" customHeight="1" x14ac:dyDescent="0.25">
      <c r="C139" s="24"/>
      <c r="D139" s="24"/>
      <c r="E139" s="6"/>
      <c r="F139" s="6"/>
    </row>
    <row r="140" spans="3:6" ht="18" customHeight="1" x14ac:dyDescent="0.25">
      <c r="C140" s="24"/>
      <c r="D140" s="24"/>
      <c r="E140" s="6"/>
      <c r="F140" s="6"/>
    </row>
    <row r="141" spans="3:6" ht="18" customHeight="1" x14ac:dyDescent="0.25">
      <c r="C141" s="24"/>
      <c r="D141" s="24"/>
      <c r="E141" s="6"/>
      <c r="F141" s="6"/>
    </row>
    <row r="142" spans="3:6" ht="18" customHeight="1" x14ac:dyDescent="0.25">
      <c r="C142" s="24"/>
      <c r="D142" s="24"/>
      <c r="E142" s="6"/>
      <c r="F142" s="6"/>
    </row>
    <row r="143" spans="3:6" ht="18" customHeight="1" x14ac:dyDescent="0.25">
      <c r="C143" s="24"/>
      <c r="D143" s="24"/>
      <c r="E143" s="6"/>
      <c r="F143" s="6"/>
    </row>
    <row r="144" spans="3:6" ht="18" customHeight="1" x14ac:dyDescent="0.25">
      <c r="C144" s="24"/>
      <c r="D144" s="24"/>
      <c r="E144" s="6"/>
      <c r="F144" s="6"/>
    </row>
    <row r="145" spans="3:5" ht="18" customHeight="1" x14ac:dyDescent="0.25">
      <c r="C145" s="24"/>
      <c r="D145" s="24"/>
      <c r="E145" s="6"/>
    </row>
    <row r="146" spans="3:5" ht="18" customHeight="1" x14ac:dyDescent="0.25">
      <c r="D146" s="24"/>
    </row>
    <row r="147" spans="3:5" ht="18" customHeight="1" x14ac:dyDescent="0.25">
      <c r="D147" s="24"/>
    </row>
    <row r="148" spans="3:5" ht="18" customHeight="1" x14ac:dyDescent="0.25">
      <c r="D148" s="24"/>
    </row>
    <row r="149" spans="3:5" ht="18" customHeight="1" x14ac:dyDescent="0.25">
      <c r="D149" s="24"/>
    </row>
    <row r="150" spans="3:5" ht="18" customHeight="1" x14ac:dyDescent="0.25">
      <c r="D150" s="24"/>
    </row>
    <row r="151" spans="3:5" ht="18" customHeight="1" x14ac:dyDescent="0.25">
      <c r="D151" s="24"/>
    </row>
    <row r="152" spans="3:5" ht="18" customHeight="1" x14ac:dyDescent="0.25">
      <c r="D152" s="24"/>
    </row>
    <row r="153" spans="3:5" ht="18" customHeight="1" x14ac:dyDescent="0.25">
      <c r="D153" s="24"/>
    </row>
    <row r="154" spans="3:5" ht="18" customHeight="1" x14ac:dyDescent="0.25">
      <c r="D154" s="24"/>
    </row>
    <row r="155" spans="3:5" ht="18" customHeight="1" x14ac:dyDescent="0.25">
      <c r="D155" s="24"/>
    </row>
    <row r="156" spans="3:5" ht="18" customHeight="1" x14ac:dyDescent="0.25">
      <c r="D156" s="24"/>
    </row>
    <row r="157" spans="3:5" ht="18" customHeight="1" x14ac:dyDescent="0.25">
      <c r="D157" s="24"/>
    </row>
    <row r="158" spans="3:5" ht="18" customHeight="1" x14ac:dyDescent="0.25">
      <c r="D158" s="24"/>
    </row>
    <row r="159" spans="3:5" ht="18" customHeight="1" x14ac:dyDescent="0.25">
      <c r="D159" s="24"/>
    </row>
    <row r="160" spans="3:5" ht="18" customHeight="1" x14ac:dyDescent="0.25">
      <c r="D160" s="24"/>
    </row>
    <row r="161" spans="4:4" ht="18" customHeight="1" x14ac:dyDescent="0.25">
      <c r="D161" s="24"/>
    </row>
    <row r="162" spans="4:4" ht="18" customHeight="1" x14ac:dyDescent="0.25">
      <c r="D162" s="24"/>
    </row>
    <row r="163" spans="4:4" ht="18" customHeight="1" x14ac:dyDescent="0.25">
      <c r="D163" s="24"/>
    </row>
    <row r="164" spans="4:4" ht="18" customHeight="1" x14ac:dyDescent="0.25">
      <c r="D164" s="24"/>
    </row>
    <row r="165" spans="4:4" ht="18" customHeight="1" x14ac:dyDescent="0.25">
      <c r="D165" s="24"/>
    </row>
    <row r="166" spans="4:4" ht="18" customHeight="1" x14ac:dyDescent="0.25">
      <c r="D166" s="24"/>
    </row>
    <row r="167" spans="4:4" ht="18" customHeight="1" x14ac:dyDescent="0.25">
      <c r="D167" s="24"/>
    </row>
    <row r="168" spans="4:4" ht="18" customHeight="1" x14ac:dyDescent="0.25">
      <c r="D168" s="24"/>
    </row>
    <row r="169" spans="4:4" ht="18" customHeight="1" x14ac:dyDescent="0.25">
      <c r="D169" s="24"/>
    </row>
    <row r="170" spans="4:4" ht="18" customHeight="1" x14ac:dyDescent="0.25">
      <c r="D170" s="24"/>
    </row>
    <row r="171" spans="4:4" ht="18" customHeight="1" x14ac:dyDescent="0.25">
      <c r="D171" s="24"/>
    </row>
    <row r="172" spans="4:4" ht="18" customHeight="1" x14ac:dyDescent="0.25">
      <c r="D172" s="24"/>
    </row>
    <row r="173" spans="4:4" ht="18" customHeight="1" x14ac:dyDescent="0.25">
      <c r="D173" s="24"/>
    </row>
    <row r="174" spans="4:4" ht="18" customHeight="1" x14ac:dyDescent="0.25">
      <c r="D174" s="24"/>
    </row>
    <row r="175" spans="4:4" ht="18" customHeight="1" x14ac:dyDescent="0.25">
      <c r="D175" s="24"/>
    </row>
    <row r="176" spans="4:4" ht="18" customHeight="1" x14ac:dyDescent="0.25">
      <c r="D176" s="24"/>
    </row>
    <row r="177" spans="4:4" ht="18" customHeight="1" x14ac:dyDescent="0.25">
      <c r="D177" s="24"/>
    </row>
    <row r="178" spans="4:4" ht="18" customHeight="1" x14ac:dyDescent="0.25">
      <c r="D178" s="24"/>
    </row>
    <row r="179" spans="4:4" ht="18" customHeight="1" x14ac:dyDescent="0.25">
      <c r="D179" s="24"/>
    </row>
    <row r="180" spans="4:4" ht="18" customHeight="1" x14ac:dyDescent="0.25">
      <c r="D180" s="24"/>
    </row>
    <row r="181" spans="4:4" ht="18" customHeight="1" x14ac:dyDescent="0.25">
      <c r="D181" s="24"/>
    </row>
    <row r="182" spans="4:4" ht="18" customHeight="1" x14ac:dyDescent="0.25">
      <c r="D182" s="24"/>
    </row>
    <row r="183" spans="4:4" ht="18" customHeight="1" x14ac:dyDescent="0.25">
      <c r="D183" s="24"/>
    </row>
    <row r="184" spans="4:4" ht="18" customHeight="1" x14ac:dyDescent="0.25">
      <c r="D184" s="24"/>
    </row>
    <row r="185" spans="4:4" ht="18" customHeight="1" x14ac:dyDescent="0.25">
      <c r="D185" s="24"/>
    </row>
    <row r="186" spans="4:4" ht="18" customHeight="1" x14ac:dyDescent="0.25">
      <c r="D186" s="24"/>
    </row>
    <row r="187" spans="4:4" ht="18" customHeight="1" x14ac:dyDescent="0.25">
      <c r="D187" s="24"/>
    </row>
    <row r="188" spans="4:4" ht="18" customHeight="1" x14ac:dyDescent="0.25">
      <c r="D188" s="24"/>
    </row>
    <row r="189" spans="4:4" ht="18" customHeight="1" x14ac:dyDescent="0.25">
      <c r="D189" s="24"/>
    </row>
    <row r="190" spans="4:4" ht="18" customHeight="1" x14ac:dyDescent="0.25">
      <c r="D190" s="24"/>
    </row>
    <row r="191" spans="4:4" ht="18" customHeight="1" x14ac:dyDescent="0.25">
      <c r="D191" s="24"/>
    </row>
    <row r="192" spans="4:4" ht="18" customHeight="1" x14ac:dyDescent="0.25">
      <c r="D192" s="24"/>
    </row>
    <row r="193" spans="4:4" ht="18" customHeight="1" x14ac:dyDescent="0.25">
      <c r="D193" s="24"/>
    </row>
    <row r="194" spans="4:4" ht="18" customHeight="1" x14ac:dyDescent="0.25">
      <c r="D194" s="24"/>
    </row>
    <row r="195" spans="4:4" ht="18" customHeight="1" x14ac:dyDescent="0.25">
      <c r="D195" s="24"/>
    </row>
    <row r="196" spans="4:4" ht="18" customHeight="1" x14ac:dyDescent="0.25">
      <c r="D196" s="24"/>
    </row>
    <row r="197" spans="4:4" ht="18" customHeight="1" x14ac:dyDescent="0.25">
      <c r="D197" s="24"/>
    </row>
    <row r="198" spans="4:4" ht="18" customHeight="1" x14ac:dyDescent="0.25">
      <c r="D198" s="24"/>
    </row>
    <row r="199" spans="4:4" ht="18" customHeight="1" x14ac:dyDescent="0.25">
      <c r="D199" s="24"/>
    </row>
    <row r="200" spans="4:4" ht="18" customHeight="1" x14ac:dyDescent="0.25">
      <c r="D200" s="24"/>
    </row>
    <row r="201" spans="4:4" ht="18" customHeight="1" x14ac:dyDescent="0.25">
      <c r="D201" s="24"/>
    </row>
    <row r="202" spans="4:4" ht="18" customHeight="1" x14ac:dyDescent="0.25">
      <c r="D202" s="24"/>
    </row>
    <row r="203" spans="4:4" ht="18" customHeight="1" x14ac:dyDescent="0.25">
      <c r="D203" s="24"/>
    </row>
    <row r="204" spans="4:4" ht="18" customHeight="1" x14ac:dyDescent="0.25">
      <c r="D204" s="24"/>
    </row>
    <row r="205" spans="4:4" ht="18" customHeight="1" x14ac:dyDescent="0.25">
      <c r="D205" s="24"/>
    </row>
    <row r="206" spans="4:4" ht="18" customHeight="1" x14ac:dyDescent="0.25">
      <c r="D206" s="24"/>
    </row>
    <row r="207" spans="4:4" ht="18" customHeight="1" x14ac:dyDescent="0.25">
      <c r="D207" s="24"/>
    </row>
    <row r="208" spans="4:4" ht="18" customHeight="1" x14ac:dyDescent="0.25">
      <c r="D208" s="24"/>
    </row>
    <row r="209" spans="4:4" ht="18" customHeight="1" x14ac:dyDescent="0.25">
      <c r="D209" s="24"/>
    </row>
    <row r="210" spans="4:4" ht="18" customHeight="1" x14ac:dyDescent="0.25">
      <c r="D210" s="24"/>
    </row>
    <row r="211" spans="4:4" ht="18" customHeight="1" x14ac:dyDescent="0.25">
      <c r="D211" s="24"/>
    </row>
    <row r="212" spans="4:4" ht="18" customHeight="1" x14ac:dyDescent="0.25">
      <c r="D212" s="24"/>
    </row>
    <row r="213" spans="4:4" ht="18" customHeight="1" x14ac:dyDescent="0.25">
      <c r="D213" s="24"/>
    </row>
    <row r="214" spans="4:4" ht="18" customHeight="1" x14ac:dyDescent="0.25">
      <c r="D214" s="24"/>
    </row>
    <row r="215" spans="4:4" ht="18" customHeight="1" x14ac:dyDescent="0.25">
      <c r="D215" s="24"/>
    </row>
    <row r="216" spans="4:4" ht="18" customHeight="1" x14ac:dyDescent="0.25">
      <c r="D216" s="24"/>
    </row>
    <row r="217" spans="4:4" ht="18" customHeight="1" x14ac:dyDescent="0.25">
      <c r="D217" s="24"/>
    </row>
    <row r="218" spans="4:4" ht="18" customHeight="1" x14ac:dyDescent="0.25">
      <c r="D218" s="24"/>
    </row>
    <row r="219" spans="4:4" ht="18" customHeight="1" x14ac:dyDescent="0.25">
      <c r="D219" s="24"/>
    </row>
    <row r="220" spans="4:4" ht="18" customHeight="1" x14ac:dyDescent="0.25">
      <c r="D220" s="24"/>
    </row>
    <row r="221" spans="4:4" ht="18" customHeight="1" x14ac:dyDescent="0.25">
      <c r="D221" s="24"/>
    </row>
    <row r="222" spans="4:4" ht="18" customHeight="1" x14ac:dyDescent="0.25">
      <c r="D222" s="24"/>
    </row>
    <row r="223" spans="4:4" ht="18" customHeight="1" x14ac:dyDescent="0.25">
      <c r="D223" s="24"/>
    </row>
    <row r="224" spans="4:4" ht="18" customHeight="1" x14ac:dyDescent="0.25">
      <c r="D224" s="24"/>
    </row>
  </sheetData>
  <sheetProtection selectLockedCells="1"/>
  <mergeCells count="2">
    <mergeCell ref="B5:Q5"/>
    <mergeCell ref="B8:Q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R281"/>
  <sheetViews>
    <sheetView topLeftCell="A10" zoomScale="90" zoomScaleNormal="90" workbookViewId="0">
      <selection activeCell="Q23" sqref="Q23"/>
    </sheetView>
  </sheetViews>
  <sheetFormatPr defaultRowHeight="18" customHeight="1" x14ac:dyDescent="0.25"/>
  <cols>
    <col min="1" max="1" width="8.42578125" customWidth="1"/>
    <col min="2" max="2" width="25.85546875" customWidth="1"/>
    <col min="3" max="4" width="10.5703125" customWidth="1"/>
    <col min="5" max="5" width="13" hidden="1" customWidth="1"/>
    <col min="6" max="6" width="13.42578125" customWidth="1"/>
    <col min="7" max="7" width="11.140625" customWidth="1"/>
    <col min="8" max="8" width="11.42578125" bestFit="1" customWidth="1"/>
    <col min="9" max="9" width="12.42578125" customWidth="1"/>
    <col min="10" max="10" width="9.140625" hidden="1" customWidth="1"/>
    <col min="11" max="12" width="11" hidden="1" customWidth="1"/>
    <col min="13" max="13" width="11.42578125" hidden="1" customWidth="1"/>
    <col min="14" max="14" width="11.140625" hidden="1" customWidth="1"/>
    <col min="15" max="15" width="14.5703125" customWidth="1"/>
    <col min="16" max="16" width="12.5703125" customWidth="1"/>
    <col min="17" max="17" width="12.7109375" customWidth="1"/>
    <col min="18" max="18" width="12.5703125" bestFit="1" customWidth="1"/>
    <col min="19" max="19" width="12.85546875" customWidth="1"/>
  </cols>
  <sheetData>
    <row r="4" spans="2:17" ht="18" customHeight="1" thickBot="1" x14ac:dyDescent="0.3"/>
    <row r="5" spans="2:17" ht="18" customHeight="1" thickBot="1" x14ac:dyDescent="0.3">
      <c r="B5" s="75" t="s">
        <v>0</v>
      </c>
      <c r="C5" s="76"/>
      <c r="D5" s="76"/>
      <c r="E5" s="76"/>
      <c r="F5" s="76"/>
      <c r="G5" s="76"/>
      <c r="H5" s="76"/>
      <c r="I5" s="77"/>
    </row>
    <row r="7" spans="2:17" ht="18" customHeight="1" thickBot="1" x14ac:dyDescent="0.3">
      <c r="C7" s="1"/>
      <c r="D7" s="1"/>
      <c r="E7" s="2"/>
      <c r="F7" s="1"/>
      <c r="G7" s="3"/>
      <c r="H7" s="4"/>
      <c r="I7" s="5"/>
      <c r="P7" s="6"/>
      <c r="Q7" s="6"/>
    </row>
    <row r="8" spans="2:17" ht="18" customHeight="1" thickBot="1" x14ac:dyDescent="0.3">
      <c r="B8" s="78" t="s">
        <v>1</v>
      </c>
      <c r="C8" s="79"/>
      <c r="D8" s="79"/>
      <c r="E8" s="79"/>
      <c r="F8" s="79"/>
      <c r="G8" s="79"/>
      <c r="H8" s="79"/>
      <c r="I8" s="80"/>
      <c r="J8" s="52"/>
      <c r="K8" s="52"/>
      <c r="L8" s="52"/>
      <c r="M8" s="52"/>
      <c r="N8" s="52"/>
      <c r="O8" s="53"/>
      <c r="P8" s="53"/>
      <c r="Q8" s="53"/>
    </row>
    <row r="9" spans="2:17" ht="18" customHeight="1" thickBot="1" x14ac:dyDescent="0.3">
      <c r="B9" s="7"/>
      <c r="C9" s="7"/>
      <c r="D9" s="7"/>
      <c r="E9" s="7"/>
      <c r="F9" s="7"/>
      <c r="G9" s="7"/>
      <c r="H9" s="7"/>
      <c r="I9" s="8"/>
      <c r="J9" s="8"/>
      <c r="K9" s="8"/>
      <c r="L9" s="8"/>
      <c r="M9" s="8"/>
      <c r="N9" s="8"/>
      <c r="O9" s="7"/>
      <c r="P9" s="7"/>
      <c r="Q9" s="7"/>
    </row>
    <row r="10" spans="2:17" ht="18" customHeight="1" thickBot="1" x14ac:dyDescent="0.3">
      <c r="B10" s="10" t="s">
        <v>2</v>
      </c>
      <c r="C10" s="11" t="s">
        <v>3</v>
      </c>
      <c r="D10" s="12" t="s">
        <v>4</v>
      </c>
      <c r="E10" s="13" t="s">
        <v>5</v>
      </c>
      <c r="F10" s="11" t="s">
        <v>6</v>
      </c>
      <c r="G10" s="14" t="s">
        <v>7</v>
      </c>
      <c r="H10" s="15" t="s">
        <v>8</v>
      </c>
      <c r="I10" s="16" t="s">
        <v>9</v>
      </c>
      <c r="J10" s="17" t="s">
        <v>10</v>
      </c>
      <c r="K10" s="48">
        <v>0.25</v>
      </c>
      <c r="L10" s="37" t="s">
        <v>26</v>
      </c>
      <c r="M10" s="37" t="s">
        <v>27</v>
      </c>
      <c r="N10" s="37" t="s">
        <v>28</v>
      </c>
      <c r="O10" s="24"/>
      <c r="P10" s="25"/>
      <c r="Q10" s="7"/>
    </row>
    <row r="11" spans="2:17" ht="18" customHeight="1" thickBot="1" x14ac:dyDescent="0.3">
      <c r="C11" s="1"/>
      <c r="D11" s="1"/>
      <c r="E11" s="2"/>
      <c r="F11" s="1"/>
      <c r="G11" s="3"/>
      <c r="H11" s="34"/>
      <c r="I11" s="6"/>
      <c r="P11" s="6"/>
      <c r="Q11" s="6"/>
    </row>
    <row r="12" spans="2:17" ht="18" customHeight="1" thickBot="1" x14ac:dyDescent="0.3">
      <c r="B12" s="10" t="s">
        <v>16</v>
      </c>
      <c r="C12" s="26">
        <v>25</v>
      </c>
      <c r="D12" s="26">
        <v>30</v>
      </c>
      <c r="E12" s="27">
        <v>9.7999999999999997E-3</v>
      </c>
      <c r="F12" s="26">
        <v>1665</v>
      </c>
      <c r="G12" s="28">
        <f>C12*D12*E12*F12/10000</f>
        <v>1.2237750000000001</v>
      </c>
      <c r="H12" s="50">
        <v>62</v>
      </c>
      <c r="I12" s="35">
        <f>H12*G12</f>
        <v>75.874049999999997</v>
      </c>
      <c r="P12" s="6"/>
      <c r="Q12" s="6"/>
    </row>
    <row r="13" spans="2:17" ht="18" customHeight="1" thickBot="1" x14ac:dyDescent="0.3">
      <c r="C13" s="1"/>
      <c r="D13" s="1"/>
      <c r="E13" s="2"/>
      <c r="F13" s="1"/>
      <c r="G13" s="3"/>
      <c r="H13" s="4"/>
      <c r="I13" s="6"/>
      <c r="P13" s="6"/>
      <c r="Q13" s="6"/>
    </row>
    <row r="14" spans="2:17" ht="18" customHeight="1" thickBot="1" x14ac:dyDescent="0.3">
      <c r="B14" s="10" t="s">
        <v>44</v>
      </c>
      <c r="C14" s="26">
        <v>30</v>
      </c>
      <c r="D14" s="26">
        <v>60</v>
      </c>
      <c r="E14" s="27">
        <v>1.2E-2</v>
      </c>
      <c r="F14" s="26">
        <v>125</v>
      </c>
      <c r="G14" s="28">
        <f>C14*D14*E14*F14/10000</f>
        <v>0.27</v>
      </c>
      <c r="H14" s="50">
        <v>270</v>
      </c>
      <c r="I14" s="35">
        <f>H14*G14</f>
        <v>72.900000000000006</v>
      </c>
      <c r="P14" s="6"/>
      <c r="Q14" s="6"/>
    </row>
    <row r="15" spans="2:17" ht="18" customHeight="1" thickBot="1" x14ac:dyDescent="0.3">
      <c r="C15" s="1"/>
      <c r="D15" s="1"/>
      <c r="E15" s="2"/>
      <c r="F15" s="1"/>
      <c r="G15" s="3"/>
      <c r="H15" s="4"/>
      <c r="I15" s="6"/>
      <c r="P15" s="6"/>
      <c r="Q15" s="6"/>
    </row>
    <row r="16" spans="2:17" ht="18" customHeight="1" thickBot="1" x14ac:dyDescent="0.3">
      <c r="B16" s="10" t="s">
        <v>17</v>
      </c>
      <c r="C16" s="26">
        <v>6.35</v>
      </c>
      <c r="D16" s="26">
        <v>795</v>
      </c>
      <c r="E16" s="27">
        <v>2.5000000000000001E-2</v>
      </c>
      <c r="F16" s="26">
        <v>775</v>
      </c>
      <c r="G16" s="28">
        <f>C16*D16*E16*F16/10000</f>
        <v>9.780984375000001</v>
      </c>
      <c r="H16" s="50">
        <v>245</v>
      </c>
      <c r="I16" s="35">
        <f t="shared" ref="I16:I22" si="0">H16*G16</f>
        <v>2396.3411718750003</v>
      </c>
      <c r="P16" s="6"/>
      <c r="Q16" s="6"/>
    </row>
    <row r="17" spans="2:18" ht="18" customHeight="1" x14ac:dyDescent="0.25">
      <c r="C17" s="1"/>
      <c r="D17" s="1"/>
      <c r="E17" s="2"/>
      <c r="F17" s="1"/>
      <c r="G17" s="3"/>
      <c r="H17" s="4"/>
      <c r="I17" s="6"/>
      <c r="P17" s="6"/>
      <c r="Q17" s="6"/>
    </row>
    <row r="18" spans="2:18" ht="18" customHeight="1" x14ac:dyDescent="0.25">
      <c r="B18" s="10" t="s">
        <v>36</v>
      </c>
      <c r="C18" s="26">
        <v>30</v>
      </c>
      <c r="D18" s="26">
        <v>375</v>
      </c>
      <c r="E18" s="27">
        <v>1.4E-2</v>
      </c>
      <c r="F18" s="26">
        <v>405</v>
      </c>
      <c r="G18" s="28">
        <f>C18*D18*E18*F18/10000</f>
        <v>6.3787500000000001</v>
      </c>
      <c r="H18" s="56">
        <v>55</v>
      </c>
      <c r="I18" s="57">
        <f t="shared" ref="I18" si="1">H18*G18</f>
        <v>350.83125000000001</v>
      </c>
      <c r="P18" s="6"/>
      <c r="Q18" s="6"/>
    </row>
    <row r="19" spans="2:18" ht="18" customHeight="1" x14ac:dyDescent="0.25">
      <c r="C19" s="1"/>
      <c r="D19" s="1"/>
      <c r="E19" s="2"/>
      <c r="F19" s="1"/>
      <c r="G19" s="3"/>
      <c r="H19" s="55"/>
      <c r="I19" s="6"/>
      <c r="P19" s="59"/>
      <c r="Q19" s="6"/>
    </row>
    <row r="20" spans="2:18" ht="18" customHeight="1" x14ac:dyDescent="0.25">
      <c r="B20" s="10" t="s">
        <v>66</v>
      </c>
      <c r="C20" s="26">
        <v>6</v>
      </c>
      <c r="D20" s="26">
        <v>488</v>
      </c>
      <c r="E20" s="27">
        <v>1.2E-2</v>
      </c>
      <c r="F20" s="26">
        <v>975</v>
      </c>
      <c r="G20" s="28">
        <f>C20*D20*E20*F20/10000</f>
        <v>3.4257600000000004</v>
      </c>
      <c r="H20" s="56">
        <v>45</v>
      </c>
      <c r="I20" s="57">
        <f t="shared" ref="I20" si="2">H20*G20</f>
        <v>154.15920000000003</v>
      </c>
      <c r="P20" s="6"/>
      <c r="Q20" s="6"/>
    </row>
    <row r="21" spans="2:18" ht="18" customHeight="1" x14ac:dyDescent="0.25">
      <c r="C21" s="1"/>
      <c r="D21" s="1"/>
      <c r="E21" s="2"/>
      <c r="F21" s="1"/>
      <c r="G21" s="3"/>
      <c r="H21" s="55"/>
      <c r="I21" s="6"/>
      <c r="P21" s="6"/>
      <c r="Q21" s="6"/>
    </row>
    <row r="22" spans="2:18" ht="18" customHeight="1" x14ac:dyDescent="0.25">
      <c r="B22" s="10" t="s">
        <v>18</v>
      </c>
      <c r="C22" s="26">
        <v>45</v>
      </c>
      <c r="D22" s="26">
        <v>80</v>
      </c>
      <c r="E22" s="27">
        <v>1.4500000000000001E-2</v>
      </c>
      <c r="F22" s="26">
        <v>326</v>
      </c>
      <c r="G22" s="28">
        <f>C22*D22*E22*F22/10000</f>
        <v>1.7017200000000001</v>
      </c>
      <c r="H22" s="56">
        <v>42</v>
      </c>
      <c r="I22" s="57">
        <f t="shared" si="0"/>
        <v>71.472239999999999</v>
      </c>
      <c r="P22" s="59"/>
      <c r="Q22" s="6"/>
      <c r="R22" s="24"/>
    </row>
    <row r="23" spans="2:18" ht="18" customHeight="1" thickBot="1" x14ac:dyDescent="0.3">
      <c r="C23" s="1"/>
      <c r="D23" s="1"/>
      <c r="E23" s="2"/>
      <c r="F23" s="1"/>
      <c r="G23" s="3"/>
      <c r="H23" s="34"/>
      <c r="P23" s="59"/>
      <c r="Q23" s="58"/>
      <c r="R23" s="24"/>
    </row>
    <row r="24" spans="2:18" ht="18" customHeight="1" thickBot="1" x14ac:dyDescent="0.3">
      <c r="B24" s="10" t="s">
        <v>19</v>
      </c>
      <c r="C24" s="26">
        <v>25</v>
      </c>
      <c r="D24" s="26">
        <v>50</v>
      </c>
      <c r="E24" s="27">
        <v>2.8000000000000001E-2</v>
      </c>
      <c r="F24" s="26">
        <v>1600</v>
      </c>
      <c r="G24" s="28">
        <f>C24*D24*E24*F24/10000</f>
        <v>5.6</v>
      </c>
      <c r="H24" s="50">
        <v>16</v>
      </c>
      <c r="I24" s="35">
        <f>H24*G24</f>
        <v>89.6</v>
      </c>
      <c r="P24" s="59"/>
      <c r="Q24" s="58"/>
      <c r="R24" s="24"/>
    </row>
    <row r="25" spans="2:18" ht="18" customHeight="1" thickBot="1" x14ac:dyDescent="0.3">
      <c r="C25" s="1"/>
      <c r="D25" s="1"/>
      <c r="E25" s="2"/>
      <c r="F25" s="1"/>
      <c r="G25" s="3"/>
      <c r="P25" s="59"/>
      <c r="Q25" s="58"/>
      <c r="R25" s="24"/>
    </row>
    <row r="26" spans="2:18" ht="18" customHeight="1" thickBot="1" x14ac:dyDescent="0.3">
      <c r="B26" s="10" t="s">
        <v>20</v>
      </c>
      <c r="C26" s="26">
        <v>17</v>
      </c>
      <c r="D26" s="26">
        <v>25.4</v>
      </c>
      <c r="E26" s="27">
        <v>8.5999999999999993E-2</v>
      </c>
      <c r="F26" s="26">
        <v>101</v>
      </c>
      <c r="G26" s="28">
        <f>C26*D26*E26*F26/10000</f>
        <v>0.37506147999999989</v>
      </c>
      <c r="H26" s="50">
        <v>35</v>
      </c>
      <c r="I26" s="35">
        <f t="shared" ref="I26" si="3">H26*G26</f>
        <v>13.127151799999996</v>
      </c>
      <c r="P26" s="59"/>
      <c r="Q26" s="58"/>
      <c r="R26" s="24"/>
    </row>
    <row r="27" spans="2:18" ht="18" customHeight="1" x14ac:dyDescent="0.25">
      <c r="C27" s="1"/>
      <c r="D27" s="1"/>
      <c r="E27" s="2"/>
      <c r="F27" s="1"/>
      <c r="G27" s="3"/>
      <c r="H27" s="51"/>
      <c r="P27" s="59"/>
      <c r="Q27" s="58"/>
      <c r="R27" s="69"/>
    </row>
    <row r="28" spans="2:18" ht="18" customHeight="1" x14ac:dyDescent="0.25">
      <c r="B28" s="10" t="s">
        <v>46</v>
      </c>
      <c r="C28" s="26">
        <v>5</v>
      </c>
      <c r="D28" s="26">
        <v>500</v>
      </c>
      <c r="E28" s="27">
        <v>1.4500000000000001E-2</v>
      </c>
      <c r="F28" s="26">
        <v>500</v>
      </c>
      <c r="G28" s="28">
        <f>C28*D28*E28*F28/10000</f>
        <v>1.8125</v>
      </c>
      <c r="H28" s="56">
        <v>115</v>
      </c>
      <c r="I28" s="57">
        <f t="shared" ref="I28" si="4">H28*G28</f>
        <v>208.4375</v>
      </c>
      <c r="P28" s="59"/>
      <c r="Q28" s="6"/>
      <c r="R28" s="24"/>
    </row>
    <row r="29" spans="2:18" ht="18" customHeight="1" thickBot="1" x14ac:dyDescent="0.3">
      <c r="C29" s="1"/>
      <c r="D29" s="1"/>
      <c r="E29" s="2"/>
      <c r="F29" s="1"/>
      <c r="G29" s="3"/>
      <c r="H29" s="51"/>
      <c r="P29" s="59"/>
      <c r="Q29" s="58"/>
      <c r="R29" s="24"/>
    </row>
    <row r="30" spans="2:18" ht="18" customHeight="1" thickBot="1" x14ac:dyDescent="0.3">
      <c r="B30" s="10" t="s">
        <v>47</v>
      </c>
      <c r="C30" s="26">
        <v>1.5</v>
      </c>
      <c r="D30" s="26">
        <v>105</v>
      </c>
      <c r="E30" s="27">
        <v>9.5000000000000001E-2</v>
      </c>
      <c r="F30" s="26">
        <v>175</v>
      </c>
      <c r="G30" s="28">
        <f>C30*D30*E30*F30/10000</f>
        <v>0.26184374999999999</v>
      </c>
      <c r="H30" s="50">
        <v>35</v>
      </c>
      <c r="I30" s="35">
        <f t="shared" ref="I30" si="5">H30*G30</f>
        <v>9.1645312499999996</v>
      </c>
      <c r="P30" s="59"/>
      <c r="Q30" s="58"/>
      <c r="R30" s="24"/>
    </row>
    <row r="31" spans="2:18" ht="18" customHeight="1" thickBot="1" x14ac:dyDescent="0.3">
      <c r="C31" s="1"/>
      <c r="D31" s="1"/>
      <c r="E31" s="2"/>
      <c r="F31" s="1"/>
      <c r="G31" s="3"/>
      <c r="P31" s="6"/>
      <c r="Q31" s="6"/>
      <c r="R31" s="24"/>
    </row>
    <row r="32" spans="2:18" ht="18" customHeight="1" thickBot="1" x14ac:dyDescent="0.3">
      <c r="B32" s="10" t="s">
        <v>48</v>
      </c>
      <c r="C32" s="26">
        <v>1.5</v>
      </c>
      <c r="D32" s="26">
        <v>484</v>
      </c>
      <c r="E32" s="27">
        <v>9.5000000000000001E-2</v>
      </c>
      <c r="F32" s="26">
        <v>1400</v>
      </c>
      <c r="G32" s="28">
        <f>C32*D32*E32*F32/10000</f>
        <v>9.6557999999999993</v>
      </c>
      <c r="H32" s="50">
        <v>20</v>
      </c>
      <c r="I32" s="35">
        <f t="shared" ref="I32" si="6">H32*G32</f>
        <v>193.11599999999999</v>
      </c>
      <c r="P32" s="59"/>
      <c r="Q32" s="58"/>
      <c r="R32" s="24"/>
    </row>
    <row r="33" spans="2:18" ht="18" customHeight="1" thickBot="1" x14ac:dyDescent="0.3">
      <c r="C33" s="1"/>
      <c r="D33" s="1"/>
      <c r="E33" s="2"/>
      <c r="F33" s="1"/>
      <c r="G33" s="3"/>
      <c r="P33" s="6"/>
      <c r="Q33" s="6"/>
      <c r="R33" s="24"/>
    </row>
    <row r="34" spans="2:18" ht="18" customHeight="1" thickBot="1" x14ac:dyDescent="0.3">
      <c r="B34" s="10" t="s">
        <v>70</v>
      </c>
      <c r="C34" s="26">
        <v>45</v>
      </c>
      <c r="D34" s="26">
        <v>385</v>
      </c>
      <c r="E34" s="27">
        <v>9.1999999999999998E-2</v>
      </c>
      <c r="F34" s="26">
        <v>415</v>
      </c>
      <c r="G34" s="28">
        <f>C34*D34*E34*F34/10000</f>
        <v>66.146850000000001</v>
      </c>
      <c r="H34" s="50">
        <v>130</v>
      </c>
      <c r="I34" s="35">
        <f t="shared" ref="I34" si="7">H34*G34</f>
        <v>8599.0905000000002</v>
      </c>
      <c r="P34" s="6"/>
      <c r="Q34" s="6"/>
    </row>
    <row r="35" spans="2:18" ht="18" customHeight="1" thickBot="1" x14ac:dyDescent="0.3">
      <c r="C35" s="1"/>
      <c r="D35" s="1"/>
      <c r="E35" s="2"/>
      <c r="F35" s="1"/>
      <c r="G35" s="3"/>
      <c r="P35" s="6"/>
      <c r="Q35" s="6"/>
      <c r="R35" s="24"/>
    </row>
    <row r="36" spans="2:18" ht="18" customHeight="1" thickBot="1" x14ac:dyDescent="0.3">
      <c r="B36" s="10" t="s">
        <v>25</v>
      </c>
      <c r="C36" s="26">
        <v>10</v>
      </c>
      <c r="D36" s="26">
        <v>55</v>
      </c>
      <c r="E36" s="27">
        <v>8.7999999999999995E-2</v>
      </c>
      <c r="F36" s="26">
        <v>1415</v>
      </c>
      <c r="G36" s="28">
        <f>C36*D36*E36*F36/10000</f>
        <v>6.8486000000000002</v>
      </c>
      <c r="H36" s="50">
        <v>54</v>
      </c>
      <c r="I36" s="35">
        <f t="shared" ref="I36" si="8">H36*G36</f>
        <v>369.82440000000003</v>
      </c>
      <c r="P36" s="6"/>
      <c r="Q36" s="6"/>
    </row>
    <row r="37" spans="2:18" ht="18" customHeight="1" thickBot="1" x14ac:dyDescent="0.3">
      <c r="C37" s="1"/>
      <c r="D37" s="1"/>
      <c r="E37" s="2"/>
      <c r="F37" s="1"/>
      <c r="G37" s="3"/>
      <c r="P37" s="6"/>
      <c r="Q37" s="6"/>
    </row>
    <row r="38" spans="2:18" ht="18" customHeight="1" thickBot="1" x14ac:dyDescent="0.3">
      <c r="B38" s="10" t="s">
        <v>41</v>
      </c>
      <c r="C38" s="26">
        <v>35</v>
      </c>
      <c r="D38" s="26">
        <v>35</v>
      </c>
      <c r="E38" s="27">
        <v>0.215</v>
      </c>
      <c r="F38" s="26">
        <v>75</v>
      </c>
      <c r="G38" s="28">
        <f>C38*D38*E38*F38/10000</f>
        <v>1.9753125</v>
      </c>
      <c r="H38" s="50">
        <v>48</v>
      </c>
      <c r="I38" s="35">
        <f t="shared" ref="I38" si="9">H38*G38</f>
        <v>94.814999999999998</v>
      </c>
      <c r="P38" s="6"/>
      <c r="Q38" s="6"/>
    </row>
    <row r="39" spans="2:18" ht="18" customHeight="1" thickBot="1" x14ac:dyDescent="0.3">
      <c r="C39" s="1"/>
      <c r="D39" s="1"/>
      <c r="E39" s="2"/>
      <c r="F39" s="1"/>
      <c r="G39" s="3"/>
      <c r="P39" s="6"/>
      <c r="Q39" s="6"/>
    </row>
    <row r="40" spans="2:18" ht="18" customHeight="1" thickBot="1" x14ac:dyDescent="0.3">
      <c r="B40" s="75" t="s">
        <v>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7"/>
    </row>
    <row r="41" spans="2:18" ht="18" customHeight="1" thickBot="1" x14ac:dyDescent="0.3">
      <c r="C41" s="1"/>
      <c r="D41" s="1"/>
      <c r="E41" s="2"/>
      <c r="F41" s="1"/>
      <c r="G41" s="3"/>
      <c r="P41" s="6"/>
      <c r="Q41" s="6"/>
    </row>
    <row r="42" spans="2:18" ht="18" customHeight="1" thickBot="1" x14ac:dyDescent="0.3">
      <c r="B42" s="10" t="s">
        <v>2</v>
      </c>
      <c r="C42" s="11" t="s">
        <v>3</v>
      </c>
      <c r="D42" s="11" t="s">
        <v>4</v>
      </c>
      <c r="E42" s="13" t="s">
        <v>5</v>
      </c>
      <c r="F42" s="11" t="s">
        <v>6</v>
      </c>
      <c r="G42" s="14" t="s">
        <v>7</v>
      </c>
      <c r="H42" s="15" t="s">
        <v>8</v>
      </c>
      <c r="I42" s="16" t="s">
        <v>9</v>
      </c>
      <c r="J42" s="17" t="s">
        <v>10</v>
      </c>
      <c r="K42" s="17"/>
      <c r="L42" s="17"/>
      <c r="M42" s="17" t="s">
        <v>11</v>
      </c>
      <c r="N42" s="17" t="s">
        <v>12</v>
      </c>
      <c r="O42" s="18" t="s">
        <v>13</v>
      </c>
      <c r="P42" s="19" t="s">
        <v>14</v>
      </c>
      <c r="Q42" s="20" t="s">
        <v>15</v>
      </c>
    </row>
    <row r="43" spans="2:18" ht="18" customHeight="1" thickBot="1" x14ac:dyDescent="0.3">
      <c r="C43" s="21"/>
      <c r="D43" s="21"/>
      <c r="E43" s="23"/>
      <c r="F43" s="21"/>
      <c r="G43" s="7"/>
      <c r="H43" s="21"/>
      <c r="I43" s="36"/>
      <c r="J43" s="17"/>
      <c r="K43" s="17"/>
      <c r="L43" s="17"/>
      <c r="M43" s="17"/>
      <c r="N43" s="17"/>
      <c r="O43" s="37"/>
      <c r="P43" s="38"/>
      <c r="Q43" s="8"/>
    </row>
    <row r="44" spans="2:18" ht="18" customHeight="1" thickBot="1" x14ac:dyDescent="0.3">
      <c r="B44" s="78" t="s">
        <v>21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80"/>
    </row>
    <row r="45" spans="2:18" ht="18" customHeight="1" thickBot="1" x14ac:dyDescent="0.3">
      <c r="C45" s="1"/>
      <c r="D45" s="1"/>
      <c r="E45" s="2"/>
      <c r="F45" s="1"/>
      <c r="G45" s="3"/>
      <c r="P45" s="6"/>
      <c r="Q45" s="6"/>
    </row>
    <row r="46" spans="2:18" ht="18" customHeight="1" thickBot="1" x14ac:dyDescent="0.3">
      <c r="B46" s="10" t="s">
        <v>22</v>
      </c>
      <c r="C46" s="26">
        <v>19.05</v>
      </c>
      <c r="D46" s="26">
        <f>C46</f>
        <v>19.05</v>
      </c>
      <c r="E46" s="27">
        <v>6.8000000000000005E-2</v>
      </c>
      <c r="F46" s="26">
        <v>1550</v>
      </c>
      <c r="G46" s="28">
        <f>C46*D46*E46*F46/10000</f>
        <v>3.8249923500000005</v>
      </c>
      <c r="H46" s="50">
        <v>4</v>
      </c>
      <c r="I46" s="35">
        <f>G46*H46</f>
        <v>15.299969400000002</v>
      </c>
      <c r="J46" s="17">
        <v>2.8</v>
      </c>
      <c r="K46" s="17"/>
      <c r="L46" s="17"/>
      <c r="M46" s="17">
        <v>10.25</v>
      </c>
      <c r="N46" s="17">
        <v>9</v>
      </c>
      <c r="O46" s="39">
        <f>G46*M46</f>
        <v>39.206171587500002</v>
      </c>
      <c r="P46" s="40">
        <f>G46*J46</f>
        <v>10.709978580000001</v>
      </c>
      <c r="Q46" s="33">
        <f>G46*N46</f>
        <v>34.424931150000006</v>
      </c>
    </row>
    <row r="47" spans="2:18" ht="18" customHeight="1" thickBot="1" x14ac:dyDescent="0.3">
      <c r="C47" s="1"/>
      <c r="D47" s="1"/>
      <c r="E47" s="41"/>
      <c r="F47" s="42"/>
      <c r="G47" s="3"/>
      <c r="P47" s="6"/>
      <c r="Q47" s="6"/>
    </row>
    <row r="48" spans="2:18" ht="18" customHeight="1" thickBot="1" x14ac:dyDescent="0.3">
      <c r="B48" s="10" t="s">
        <v>45</v>
      </c>
      <c r="C48" s="26">
        <v>26.97</v>
      </c>
      <c r="D48" s="26">
        <f>C48</f>
        <v>26.97</v>
      </c>
      <c r="E48" s="27">
        <v>8.7999999999999995E-2</v>
      </c>
      <c r="F48" s="26">
        <v>500</v>
      </c>
      <c r="G48" s="28">
        <f>C48*D48*E48*F48/10000</f>
        <v>3.2004759599999995</v>
      </c>
      <c r="H48" s="50">
        <v>28</v>
      </c>
      <c r="I48" s="35">
        <f>G48*H48</f>
        <v>89.613326879999988</v>
      </c>
      <c r="J48" s="17">
        <v>2.8</v>
      </c>
      <c r="K48" s="17"/>
      <c r="L48" s="17"/>
      <c r="M48" s="17">
        <v>10.25</v>
      </c>
      <c r="N48" s="17">
        <v>9</v>
      </c>
      <c r="O48" s="6"/>
      <c r="P48" s="60"/>
      <c r="Q48" s="61"/>
    </row>
    <row r="49" spans="2:17" ht="18" customHeight="1" thickBot="1" x14ac:dyDescent="0.3">
      <c r="C49" s="1"/>
      <c r="D49" s="1"/>
      <c r="E49" s="2"/>
      <c r="F49" s="1"/>
      <c r="G49" s="3"/>
      <c r="H49" s="55"/>
      <c r="I49" s="6"/>
      <c r="O49" s="6"/>
      <c r="P49" s="60"/>
      <c r="Q49" s="61"/>
    </row>
    <row r="50" spans="2:17" ht="18" customHeight="1" thickBot="1" x14ac:dyDescent="0.3">
      <c r="B50" s="10" t="s">
        <v>49</v>
      </c>
      <c r="C50" s="26">
        <v>19.05</v>
      </c>
      <c r="D50" s="26">
        <f>C50</f>
        <v>19.05</v>
      </c>
      <c r="E50" s="27">
        <v>6.8000000000000005E-2</v>
      </c>
      <c r="F50" s="26">
        <v>1550</v>
      </c>
      <c r="G50" s="28">
        <f>C50*D50*E50*F50/10000</f>
        <v>3.8249923500000005</v>
      </c>
      <c r="H50" s="50">
        <v>35</v>
      </c>
      <c r="I50" s="35">
        <f>G50*H50</f>
        <v>133.87473225000002</v>
      </c>
      <c r="J50" s="17">
        <v>2.8</v>
      </c>
      <c r="K50" s="17"/>
      <c r="L50" s="17"/>
      <c r="M50" s="17">
        <v>10.25</v>
      </c>
      <c r="N50" s="17">
        <v>9</v>
      </c>
      <c r="O50" s="39">
        <f>G50*M50</f>
        <v>39.206171587500002</v>
      </c>
      <c r="P50" s="40">
        <f>G50*J50</f>
        <v>10.709978580000001</v>
      </c>
      <c r="Q50" s="33">
        <f>G50*N50</f>
        <v>34.424931150000006</v>
      </c>
    </row>
    <row r="51" spans="2:17" ht="18" customHeight="1" x14ac:dyDescent="0.25">
      <c r="C51" s="1"/>
      <c r="D51" s="1"/>
      <c r="E51" s="2"/>
      <c r="F51" s="1"/>
      <c r="G51" s="3"/>
      <c r="H51" s="55"/>
      <c r="I51" s="6"/>
      <c r="O51" s="6"/>
      <c r="P51" s="60"/>
      <c r="Q51" s="61"/>
    </row>
    <row r="52" spans="2:17" ht="18" customHeight="1" x14ac:dyDescent="0.25">
      <c r="C52" s="1"/>
      <c r="D52" s="1"/>
      <c r="E52" s="2"/>
      <c r="F52" s="1"/>
      <c r="G52" s="3"/>
      <c r="H52" s="55"/>
      <c r="I52" s="6"/>
      <c r="O52" s="6"/>
      <c r="P52" s="60"/>
      <c r="Q52" s="61"/>
    </row>
    <row r="53" spans="2:17" ht="18" customHeight="1" thickBot="1" x14ac:dyDescent="0.3">
      <c r="C53" s="1"/>
      <c r="D53" s="1"/>
      <c r="E53" s="41"/>
      <c r="F53" s="42"/>
      <c r="G53" s="3"/>
      <c r="P53" s="6"/>
      <c r="Q53" s="6"/>
    </row>
    <row r="54" spans="2:17" ht="18" customHeight="1" thickBot="1" x14ac:dyDescent="0.3">
      <c r="B54" s="78" t="s">
        <v>23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80"/>
    </row>
    <row r="55" spans="2:17" ht="18" customHeight="1" thickBot="1" x14ac:dyDescent="0.3">
      <c r="C55" s="1"/>
      <c r="D55" s="1"/>
      <c r="E55" s="41"/>
      <c r="F55" s="42"/>
      <c r="G55" s="3"/>
      <c r="P55" s="6"/>
      <c r="Q55" s="6"/>
    </row>
    <row r="56" spans="2:17" ht="18" customHeight="1" thickBot="1" x14ac:dyDescent="0.3">
      <c r="B56" s="10" t="s">
        <v>24</v>
      </c>
      <c r="C56" s="26">
        <v>56</v>
      </c>
      <c r="D56" s="26">
        <f>C56</f>
        <v>56</v>
      </c>
      <c r="E56" s="27">
        <v>3.4299999999999997E-2</v>
      </c>
      <c r="F56" s="26">
        <v>575</v>
      </c>
      <c r="G56" s="28">
        <f>C56*D56*E56*F56/10000</f>
        <v>6.1849759999999998</v>
      </c>
      <c r="H56" s="50">
        <v>8.1</v>
      </c>
      <c r="I56" s="35">
        <f>G56*H56</f>
        <v>50.098305599999996</v>
      </c>
      <c r="J56" s="17">
        <v>2.8</v>
      </c>
      <c r="K56" s="17"/>
      <c r="L56" s="17"/>
      <c r="M56" s="17">
        <v>10.25</v>
      </c>
      <c r="N56" s="17">
        <v>9</v>
      </c>
      <c r="O56" s="39">
        <f>G56*M56</f>
        <v>63.396003999999998</v>
      </c>
      <c r="P56" s="40">
        <f>G56*J56</f>
        <v>17.317932799999998</v>
      </c>
      <c r="Q56" s="33">
        <f>G56*N56</f>
        <v>55.664783999999997</v>
      </c>
    </row>
    <row r="57" spans="2:17" ht="18" customHeight="1" thickBot="1" x14ac:dyDescent="0.3">
      <c r="C57" s="24"/>
      <c r="D57" s="24"/>
      <c r="E57" s="41"/>
      <c r="F57" s="43"/>
      <c r="G57" s="24"/>
    </row>
    <row r="58" spans="2:17" ht="18" customHeight="1" thickBot="1" x14ac:dyDescent="0.3">
      <c r="B58" s="10" t="s">
        <v>68</v>
      </c>
      <c r="C58" s="26">
        <v>50</v>
      </c>
      <c r="D58" s="26">
        <f>C58</f>
        <v>50</v>
      </c>
      <c r="E58" s="27">
        <v>9.2230000000000006E-2</v>
      </c>
      <c r="F58" s="26">
        <v>405</v>
      </c>
      <c r="G58" s="28">
        <f>C58*D58*E58*F58/100000</f>
        <v>0.93382874999999999</v>
      </c>
      <c r="H58" s="50">
        <v>19</v>
      </c>
      <c r="I58" s="35">
        <f>G58*H58</f>
        <v>17.74274625</v>
      </c>
      <c r="J58" s="17">
        <v>2.8</v>
      </c>
      <c r="K58" s="17"/>
      <c r="L58" s="17"/>
      <c r="M58" s="17">
        <v>10.25</v>
      </c>
      <c r="N58" s="17">
        <v>9</v>
      </c>
      <c r="O58" s="39">
        <f>G58*M58</f>
        <v>9.5717446875000007</v>
      </c>
      <c r="P58" s="40">
        <f>G58*J58</f>
        <v>2.6147204999999998</v>
      </c>
      <c r="Q58" s="33">
        <f>G58*N58</f>
        <v>8.4044587499999999</v>
      </c>
    </row>
    <row r="59" spans="2:17" ht="18" customHeight="1" thickBot="1" x14ac:dyDescent="0.3">
      <c r="C59" s="44"/>
      <c r="D59" s="24"/>
      <c r="E59" s="41"/>
      <c r="F59" s="43"/>
      <c r="G59" s="24"/>
    </row>
    <row r="60" spans="2:17" ht="18" customHeight="1" thickBot="1" x14ac:dyDescent="0.3">
      <c r="B60" s="10" t="s">
        <v>71</v>
      </c>
      <c r="C60" s="26">
        <v>25.4</v>
      </c>
      <c r="D60" s="26">
        <v>25.4</v>
      </c>
      <c r="E60" s="27">
        <v>7.7200000000000005E-2</v>
      </c>
      <c r="F60" s="26">
        <v>1000</v>
      </c>
      <c r="G60" s="73">
        <f>C60*D60*E60*F60/100000</f>
        <v>0.49806352000000004</v>
      </c>
      <c r="H60" s="50">
        <v>4.5</v>
      </c>
      <c r="I60" s="35">
        <f>G60*H60</f>
        <v>2.2412858400000002</v>
      </c>
      <c r="J60" s="17">
        <v>2.8</v>
      </c>
      <c r="K60" s="17"/>
      <c r="L60" s="17"/>
      <c r="M60" s="17">
        <v>10.25</v>
      </c>
      <c r="N60" s="17">
        <v>9</v>
      </c>
      <c r="O60" s="39">
        <f>G60*M60</f>
        <v>5.1051510800000006</v>
      </c>
      <c r="P60" s="40">
        <f>G60*J60</f>
        <v>1.3945778559999999</v>
      </c>
      <c r="Q60" s="33">
        <f>G60*N60</f>
        <v>4.4825716800000004</v>
      </c>
    </row>
    <row r="61" spans="2:17" ht="18" customHeight="1" x14ac:dyDescent="0.25">
      <c r="C61" s="24"/>
      <c r="D61" s="24"/>
      <c r="E61" s="41"/>
      <c r="F61" s="43"/>
      <c r="G61" s="24"/>
    </row>
    <row r="62" spans="2:17" ht="18" customHeight="1" x14ac:dyDescent="0.25">
      <c r="C62" s="24"/>
      <c r="D62" s="24"/>
      <c r="E62" s="41"/>
      <c r="F62" s="41"/>
      <c r="G62" s="24"/>
    </row>
    <row r="63" spans="2:17" ht="18" customHeight="1" x14ac:dyDescent="0.25">
      <c r="C63" s="24"/>
      <c r="D63" s="24"/>
      <c r="E63" s="41"/>
      <c r="F63" s="2"/>
      <c r="G63" s="24"/>
    </row>
    <row r="64" spans="2:17" ht="18" customHeight="1" x14ac:dyDescent="0.25">
      <c r="C64" s="24"/>
      <c r="D64" s="24"/>
      <c r="E64" s="41"/>
      <c r="F64" s="2"/>
      <c r="G64" s="24"/>
    </row>
    <row r="65" spans="3:7" ht="18" customHeight="1" x14ac:dyDescent="0.25">
      <c r="C65" s="24"/>
      <c r="D65" s="45"/>
      <c r="E65" s="41"/>
      <c r="F65" s="2"/>
    </row>
    <row r="66" spans="3:7" ht="18" customHeight="1" x14ac:dyDescent="0.25">
      <c r="C66" s="24"/>
      <c r="D66" s="45"/>
      <c r="E66" s="41"/>
      <c r="F66" s="2"/>
    </row>
    <row r="67" spans="3:7" ht="18" customHeight="1" x14ac:dyDescent="0.25">
      <c r="C67" s="24"/>
      <c r="D67" s="45"/>
      <c r="F67" s="41"/>
    </row>
    <row r="68" spans="3:7" ht="18" customHeight="1" x14ac:dyDescent="0.25">
      <c r="C68" s="24"/>
      <c r="D68" s="45"/>
      <c r="F68" s="41"/>
      <c r="G68" s="6"/>
    </row>
    <row r="69" spans="3:7" ht="18" customHeight="1" x14ac:dyDescent="0.25">
      <c r="C69" s="24"/>
      <c r="D69" s="45"/>
      <c r="F69" s="41"/>
    </row>
    <row r="70" spans="3:7" ht="18" customHeight="1" x14ac:dyDescent="0.25">
      <c r="C70" s="24"/>
      <c r="D70" s="45"/>
      <c r="F70" s="41"/>
    </row>
    <row r="71" spans="3:7" ht="18" customHeight="1" x14ac:dyDescent="0.25">
      <c r="C71" s="43"/>
      <c r="D71" s="45"/>
      <c r="F71" s="6"/>
      <c r="G71" s="6"/>
    </row>
    <row r="72" spans="3:7" ht="18" customHeight="1" x14ac:dyDescent="0.25">
      <c r="C72" s="24"/>
      <c r="D72" s="45"/>
      <c r="F72" s="6"/>
    </row>
    <row r="73" spans="3:7" ht="18" customHeight="1" x14ac:dyDescent="0.25">
      <c r="C73" s="24"/>
      <c r="D73" s="45"/>
      <c r="F73" s="6"/>
    </row>
    <row r="74" spans="3:7" ht="18" customHeight="1" x14ac:dyDescent="0.25">
      <c r="C74" s="24"/>
      <c r="D74" s="45"/>
      <c r="F74" s="6"/>
    </row>
    <row r="75" spans="3:7" ht="18" customHeight="1" x14ac:dyDescent="0.25">
      <c r="C75" s="24"/>
      <c r="D75" s="45"/>
      <c r="F75" s="6"/>
    </row>
    <row r="76" spans="3:7" ht="18" customHeight="1" x14ac:dyDescent="0.25">
      <c r="C76" s="24"/>
      <c r="D76" s="45"/>
      <c r="F76" s="6"/>
    </row>
    <row r="77" spans="3:7" ht="18" customHeight="1" x14ac:dyDescent="0.25">
      <c r="C77" s="24"/>
      <c r="D77" s="24"/>
      <c r="E77" s="6"/>
      <c r="F77" s="6"/>
    </row>
    <row r="78" spans="3:7" ht="18" customHeight="1" x14ac:dyDescent="0.25">
      <c r="C78" s="24"/>
      <c r="D78" s="45"/>
      <c r="E78" s="6"/>
      <c r="F78" s="6"/>
    </row>
    <row r="79" spans="3:7" ht="18" customHeight="1" x14ac:dyDescent="0.25">
      <c r="C79" s="24"/>
      <c r="D79" s="45"/>
      <c r="E79" s="6"/>
      <c r="F79" s="6"/>
    </row>
    <row r="80" spans="3:7" ht="18" customHeight="1" x14ac:dyDescent="0.25">
      <c r="C80" s="24"/>
      <c r="D80" s="45"/>
      <c r="E80" s="6"/>
      <c r="F80" s="6"/>
    </row>
    <row r="81" spans="3:7" ht="18" customHeight="1" x14ac:dyDescent="0.25">
      <c r="C81" s="24"/>
      <c r="D81" s="45"/>
      <c r="E81" s="6"/>
      <c r="F81" s="6"/>
      <c r="G81" s="34"/>
    </row>
    <row r="82" spans="3:7" ht="18" customHeight="1" x14ac:dyDescent="0.25">
      <c r="C82" s="24"/>
      <c r="D82" s="45"/>
      <c r="E82" s="6"/>
      <c r="F82" s="6"/>
      <c r="G82" s="34"/>
    </row>
    <row r="83" spans="3:7" ht="18" customHeight="1" x14ac:dyDescent="0.25">
      <c r="C83" s="24"/>
      <c r="D83" s="45"/>
      <c r="E83" s="6"/>
      <c r="F83" s="6"/>
    </row>
    <row r="84" spans="3:7" ht="18" customHeight="1" x14ac:dyDescent="0.25">
      <c r="C84" s="24"/>
      <c r="D84" s="45"/>
      <c r="E84" s="6"/>
      <c r="F84" s="6"/>
    </row>
    <row r="85" spans="3:7" ht="18" customHeight="1" x14ac:dyDescent="0.25">
      <c r="C85" s="24"/>
      <c r="D85" s="45"/>
      <c r="E85" s="6"/>
      <c r="F85" s="6"/>
    </row>
    <row r="86" spans="3:7" ht="18" customHeight="1" x14ac:dyDescent="0.25">
      <c r="C86" s="24"/>
      <c r="D86" s="24"/>
      <c r="E86" s="6"/>
      <c r="F86" s="6"/>
    </row>
    <row r="87" spans="3:7" ht="18" customHeight="1" x14ac:dyDescent="0.25">
      <c r="C87" s="24"/>
      <c r="D87" s="45"/>
      <c r="E87" s="6"/>
      <c r="F87" s="6"/>
    </row>
    <row r="88" spans="3:7" ht="18" customHeight="1" x14ac:dyDescent="0.25">
      <c r="C88" s="24"/>
      <c r="D88" s="45"/>
      <c r="E88" s="6"/>
      <c r="F88" s="6"/>
    </row>
    <row r="89" spans="3:7" ht="18" customHeight="1" x14ac:dyDescent="0.25">
      <c r="C89" s="24"/>
      <c r="D89" s="24"/>
      <c r="E89" s="6"/>
      <c r="F89" s="6"/>
    </row>
    <row r="90" spans="3:7" ht="18" customHeight="1" x14ac:dyDescent="0.25">
      <c r="C90" s="24"/>
      <c r="D90" s="24"/>
      <c r="E90" s="6"/>
      <c r="F90" s="6"/>
    </row>
    <row r="91" spans="3:7" ht="18" customHeight="1" x14ac:dyDescent="0.25">
      <c r="C91" s="24"/>
      <c r="D91" s="24"/>
      <c r="E91" s="6"/>
      <c r="F91" s="6"/>
    </row>
    <row r="92" spans="3:7" ht="18" customHeight="1" x14ac:dyDescent="0.25">
      <c r="C92" s="24"/>
      <c r="D92" s="24"/>
      <c r="E92" s="6"/>
      <c r="F92" s="6"/>
    </row>
    <row r="93" spans="3:7" ht="18" customHeight="1" x14ac:dyDescent="0.25">
      <c r="C93" s="24"/>
      <c r="D93" s="24"/>
      <c r="E93" s="6"/>
      <c r="F93" s="6"/>
    </row>
    <row r="94" spans="3:7" ht="18" customHeight="1" x14ac:dyDescent="0.25">
      <c r="C94" s="24"/>
      <c r="D94" s="24"/>
      <c r="E94" s="6"/>
      <c r="F94" s="6"/>
    </row>
    <row r="95" spans="3:7" ht="18" customHeight="1" x14ac:dyDescent="0.25">
      <c r="C95" s="24"/>
      <c r="D95" s="24"/>
      <c r="E95" s="6"/>
      <c r="F95" s="6"/>
    </row>
    <row r="96" spans="3:7" ht="18" customHeight="1" x14ac:dyDescent="0.25">
      <c r="C96" s="24"/>
      <c r="D96" s="24"/>
      <c r="E96" s="6"/>
      <c r="F96" s="6"/>
    </row>
    <row r="97" spans="2:6" ht="18" customHeight="1" x14ac:dyDescent="0.25">
      <c r="C97" s="24"/>
      <c r="D97" s="24"/>
      <c r="E97" s="6"/>
      <c r="F97" s="6"/>
    </row>
    <row r="98" spans="2:6" ht="18" customHeight="1" x14ac:dyDescent="0.25">
      <c r="C98" s="24"/>
      <c r="D98" s="24"/>
      <c r="E98" s="6"/>
      <c r="F98" s="6"/>
    </row>
    <row r="99" spans="2:6" ht="18" customHeight="1" x14ac:dyDescent="0.25">
      <c r="C99" s="24"/>
      <c r="D99" s="24"/>
      <c r="E99" s="6"/>
      <c r="F99" s="6"/>
    </row>
    <row r="100" spans="2:6" ht="18" customHeight="1" x14ac:dyDescent="0.25">
      <c r="C100" s="24"/>
      <c r="D100" s="24"/>
      <c r="E100" s="6"/>
      <c r="F100" s="6"/>
    </row>
    <row r="101" spans="2:6" ht="18" customHeight="1" x14ac:dyDescent="0.25">
      <c r="C101" s="24"/>
      <c r="D101" s="24"/>
      <c r="E101" s="6"/>
      <c r="F101" s="6"/>
    </row>
    <row r="102" spans="2:6" ht="18" customHeight="1" x14ac:dyDescent="0.25">
      <c r="B102" s="46"/>
      <c r="C102" s="45"/>
      <c r="D102" s="45"/>
      <c r="E102" s="6"/>
      <c r="F102" s="6"/>
    </row>
    <row r="103" spans="2:6" ht="18" customHeight="1" x14ac:dyDescent="0.25">
      <c r="C103" s="24"/>
      <c r="D103" s="24"/>
      <c r="E103" s="6"/>
      <c r="F103" s="6"/>
    </row>
    <row r="104" spans="2:6" ht="18" customHeight="1" x14ac:dyDescent="0.25">
      <c r="C104" s="24"/>
      <c r="D104" s="24"/>
      <c r="E104" s="6"/>
      <c r="F104" s="6"/>
    </row>
    <row r="105" spans="2:6" ht="18" customHeight="1" x14ac:dyDescent="0.25">
      <c r="C105" s="24"/>
      <c r="D105" s="24"/>
      <c r="E105" s="6"/>
      <c r="F105" s="6"/>
    </row>
    <row r="106" spans="2:6" ht="18" customHeight="1" x14ac:dyDescent="0.25">
      <c r="C106" s="24"/>
      <c r="D106" s="24"/>
      <c r="E106" s="6"/>
      <c r="F106" s="6"/>
    </row>
    <row r="107" spans="2:6" ht="18" customHeight="1" x14ac:dyDescent="0.25">
      <c r="C107" s="24"/>
      <c r="D107" s="24"/>
      <c r="E107" s="6"/>
      <c r="F107" s="6"/>
    </row>
    <row r="108" spans="2:6" ht="18" customHeight="1" x14ac:dyDescent="0.25">
      <c r="C108" s="24"/>
      <c r="D108" s="24"/>
      <c r="E108" s="6"/>
      <c r="F108" s="6"/>
    </row>
    <row r="109" spans="2:6" ht="18" customHeight="1" x14ac:dyDescent="0.25">
      <c r="C109" s="24"/>
      <c r="D109" s="24"/>
      <c r="E109" s="6"/>
      <c r="F109" s="6"/>
    </row>
    <row r="110" spans="2:6" ht="18" customHeight="1" x14ac:dyDescent="0.25">
      <c r="C110" s="24"/>
      <c r="D110" s="24"/>
      <c r="E110" s="6"/>
      <c r="F110" s="6"/>
    </row>
    <row r="111" spans="2:6" ht="18" customHeight="1" x14ac:dyDescent="0.25">
      <c r="C111" s="24"/>
      <c r="D111" s="24"/>
      <c r="E111" s="6"/>
      <c r="F111" s="6"/>
    </row>
    <row r="112" spans="2:6" ht="18" customHeight="1" x14ac:dyDescent="0.25">
      <c r="C112" s="24"/>
      <c r="D112" s="24"/>
      <c r="E112" s="6"/>
      <c r="F112" s="6"/>
    </row>
    <row r="113" spans="3:6" ht="18" customHeight="1" x14ac:dyDescent="0.25">
      <c r="C113" s="24"/>
      <c r="D113" s="24"/>
      <c r="E113" s="6"/>
      <c r="F113" s="6"/>
    </row>
    <row r="114" spans="3:6" ht="18" customHeight="1" x14ac:dyDescent="0.25">
      <c r="C114" s="24"/>
      <c r="D114" s="24"/>
      <c r="E114" s="6"/>
      <c r="F114" s="6"/>
    </row>
    <row r="115" spans="3:6" ht="18" customHeight="1" x14ac:dyDescent="0.25">
      <c r="C115" s="24"/>
      <c r="D115" s="24"/>
      <c r="E115" s="6"/>
      <c r="F115" s="6"/>
    </row>
    <row r="116" spans="3:6" ht="18" customHeight="1" x14ac:dyDescent="0.25">
      <c r="C116" s="24"/>
      <c r="D116" s="24"/>
      <c r="E116" s="6"/>
      <c r="F116" s="6"/>
    </row>
    <row r="117" spans="3:6" ht="18" customHeight="1" x14ac:dyDescent="0.25">
      <c r="C117" s="24"/>
      <c r="D117" s="24"/>
      <c r="E117" s="6"/>
      <c r="F117" s="6"/>
    </row>
    <row r="118" spans="3:6" ht="18" customHeight="1" x14ac:dyDescent="0.25">
      <c r="C118" s="24"/>
      <c r="D118" s="24"/>
      <c r="E118" s="6"/>
      <c r="F118" s="6"/>
    </row>
    <row r="119" spans="3:6" ht="18" customHeight="1" x14ac:dyDescent="0.25">
      <c r="C119" s="24"/>
      <c r="D119" s="24"/>
      <c r="E119" s="6"/>
      <c r="F119" s="6"/>
    </row>
    <row r="120" spans="3:6" ht="18" customHeight="1" x14ac:dyDescent="0.25">
      <c r="C120" s="24"/>
      <c r="D120" s="24"/>
      <c r="E120" s="6"/>
      <c r="F120" s="6"/>
    </row>
    <row r="121" spans="3:6" ht="18" customHeight="1" x14ac:dyDescent="0.25">
      <c r="C121" s="24"/>
      <c r="D121" s="24"/>
      <c r="E121" s="6"/>
      <c r="F121" s="6"/>
    </row>
    <row r="122" spans="3:6" ht="18" customHeight="1" x14ac:dyDescent="0.25">
      <c r="C122" s="24"/>
      <c r="D122" s="24"/>
      <c r="E122" s="6"/>
      <c r="F122" s="6"/>
    </row>
    <row r="123" spans="3:6" ht="18" customHeight="1" x14ac:dyDescent="0.25">
      <c r="C123" s="24"/>
      <c r="D123" s="24"/>
      <c r="E123" s="6"/>
      <c r="F123" s="6"/>
    </row>
    <row r="124" spans="3:6" ht="18" customHeight="1" x14ac:dyDescent="0.25">
      <c r="C124" s="24"/>
      <c r="D124" s="24"/>
      <c r="E124" s="6"/>
      <c r="F124" s="6"/>
    </row>
    <row r="125" spans="3:6" ht="18" customHeight="1" x14ac:dyDescent="0.25">
      <c r="C125" s="24"/>
      <c r="D125" s="24"/>
      <c r="E125" s="6"/>
      <c r="F125" s="6"/>
    </row>
    <row r="126" spans="3:6" ht="18" customHeight="1" x14ac:dyDescent="0.25">
      <c r="C126" s="24"/>
      <c r="D126" s="24"/>
      <c r="E126" s="6"/>
      <c r="F126" s="6"/>
    </row>
    <row r="127" spans="3:6" ht="18" customHeight="1" x14ac:dyDescent="0.25">
      <c r="C127" s="24"/>
      <c r="D127" s="24"/>
      <c r="E127" s="6"/>
      <c r="F127" s="6"/>
    </row>
    <row r="128" spans="3:6" ht="18" customHeight="1" x14ac:dyDescent="0.25">
      <c r="C128" s="24"/>
      <c r="D128" s="24"/>
      <c r="E128" s="6"/>
      <c r="F128" s="6"/>
    </row>
    <row r="129" spans="3:6" ht="18" customHeight="1" x14ac:dyDescent="0.25">
      <c r="C129" s="24"/>
      <c r="D129" s="24"/>
      <c r="E129" s="6"/>
      <c r="F129" s="6"/>
    </row>
    <row r="130" spans="3:6" ht="18" customHeight="1" x14ac:dyDescent="0.25">
      <c r="C130" s="24"/>
      <c r="D130" s="24"/>
      <c r="E130" s="6"/>
      <c r="F130" s="6"/>
    </row>
    <row r="131" spans="3:6" ht="18" customHeight="1" x14ac:dyDescent="0.25">
      <c r="C131" s="24"/>
      <c r="D131" s="24"/>
      <c r="E131" s="6"/>
      <c r="F131" s="6"/>
    </row>
    <row r="132" spans="3:6" ht="18" customHeight="1" x14ac:dyDescent="0.25">
      <c r="C132" s="24"/>
      <c r="D132" s="24"/>
      <c r="E132" s="6"/>
      <c r="F132" s="6"/>
    </row>
    <row r="133" spans="3:6" ht="18" customHeight="1" x14ac:dyDescent="0.25">
      <c r="C133" s="24"/>
      <c r="D133" s="24"/>
      <c r="E133" s="6"/>
      <c r="F133" s="6"/>
    </row>
    <row r="134" spans="3:6" ht="18" customHeight="1" x14ac:dyDescent="0.25">
      <c r="C134" s="24"/>
      <c r="D134" s="24"/>
      <c r="E134" s="6"/>
    </row>
    <row r="135" spans="3:6" ht="18" customHeight="1" x14ac:dyDescent="0.25">
      <c r="C135" s="24"/>
      <c r="D135" s="24"/>
      <c r="F135" s="6"/>
    </row>
    <row r="136" spans="3:6" ht="18" customHeight="1" x14ac:dyDescent="0.25">
      <c r="C136" s="3"/>
      <c r="D136" s="24"/>
      <c r="E136" s="6"/>
      <c r="F136" s="6"/>
    </row>
    <row r="137" spans="3:6" ht="18" customHeight="1" x14ac:dyDescent="0.25">
      <c r="C137" s="24"/>
      <c r="D137" s="24"/>
      <c r="E137" s="6"/>
      <c r="F137" s="6"/>
    </row>
    <row r="138" spans="3:6" ht="18" customHeight="1" x14ac:dyDescent="0.25">
      <c r="C138" s="24"/>
      <c r="D138" s="24"/>
      <c r="E138" s="6"/>
      <c r="F138" s="6"/>
    </row>
    <row r="139" spans="3:6" ht="18" customHeight="1" x14ac:dyDescent="0.25">
      <c r="C139" s="44"/>
      <c r="D139" s="24"/>
      <c r="E139" s="6"/>
      <c r="F139" s="6"/>
    </row>
    <row r="140" spans="3:6" ht="18" customHeight="1" x14ac:dyDescent="0.25">
      <c r="C140" s="24"/>
      <c r="D140" s="24"/>
      <c r="E140" s="6"/>
      <c r="F140" s="6"/>
    </row>
    <row r="141" spans="3:6" ht="18" customHeight="1" x14ac:dyDescent="0.25">
      <c r="C141" s="24"/>
      <c r="D141" s="24"/>
      <c r="E141" s="6"/>
    </row>
    <row r="142" spans="3:6" ht="18" customHeight="1" x14ac:dyDescent="0.25">
      <c r="C142" s="24"/>
      <c r="D142" s="24"/>
    </row>
    <row r="143" spans="3:6" ht="18" customHeight="1" x14ac:dyDescent="0.25">
      <c r="C143" s="24"/>
      <c r="D143" s="24"/>
      <c r="F143" s="6"/>
    </row>
    <row r="144" spans="3:6" ht="18" customHeight="1" x14ac:dyDescent="0.25">
      <c r="C144" s="24"/>
      <c r="D144" s="24"/>
      <c r="E144" s="6"/>
      <c r="F144" s="6"/>
    </row>
    <row r="145" spans="3:6" ht="18" customHeight="1" x14ac:dyDescent="0.25">
      <c r="C145" s="24"/>
      <c r="D145" s="24"/>
      <c r="E145" s="6"/>
      <c r="F145" s="6"/>
    </row>
    <row r="146" spans="3:6" ht="18" customHeight="1" x14ac:dyDescent="0.25">
      <c r="C146" s="24"/>
      <c r="D146" s="24"/>
      <c r="E146" s="6"/>
      <c r="F146" s="6"/>
    </row>
    <row r="147" spans="3:6" ht="18" customHeight="1" x14ac:dyDescent="0.25">
      <c r="C147" s="24"/>
      <c r="D147" s="24"/>
      <c r="E147" s="6"/>
      <c r="F147" s="6"/>
    </row>
    <row r="148" spans="3:6" ht="18" customHeight="1" x14ac:dyDescent="0.25">
      <c r="C148" s="24"/>
      <c r="D148" s="24"/>
      <c r="E148" s="6"/>
      <c r="F148" s="6"/>
    </row>
    <row r="149" spans="3:6" ht="18" customHeight="1" x14ac:dyDescent="0.25">
      <c r="C149" s="24"/>
      <c r="D149" s="24"/>
      <c r="E149" s="6"/>
      <c r="F149" s="6"/>
    </row>
    <row r="150" spans="3:6" ht="18" customHeight="1" x14ac:dyDescent="0.25">
      <c r="C150" s="24"/>
      <c r="D150" s="24"/>
      <c r="E150" s="6"/>
      <c r="F150" s="6"/>
    </row>
    <row r="151" spans="3:6" ht="18" customHeight="1" x14ac:dyDescent="0.25">
      <c r="C151" s="24"/>
      <c r="D151" s="24"/>
      <c r="E151" s="6"/>
      <c r="F151" s="6"/>
    </row>
    <row r="152" spans="3:6" ht="18" customHeight="1" x14ac:dyDescent="0.25">
      <c r="C152" s="24"/>
      <c r="D152" s="24"/>
      <c r="E152" s="6"/>
      <c r="F152" s="6"/>
    </row>
    <row r="153" spans="3:6" ht="18" customHeight="1" x14ac:dyDescent="0.25">
      <c r="C153" s="24"/>
      <c r="D153" s="24"/>
      <c r="E153" s="6"/>
      <c r="F153" s="6"/>
    </row>
    <row r="154" spans="3:6" ht="18" customHeight="1" x14ac:dyDescent="0.25">
      <c r="C154" s="24"/>
      <c r="D154" s="24"/>
      <c r="E154" s="6"/>
      <c r="F154" s="6"/>
    </row>
    <row r="155" spans="3:6" ht="18" customHeight="1" x14ac:dyDescent="0.25">
      <c r="C155" s="24"/>
      <c r="D155" s="24"/>
      <c r="E155" s="6"/>
      <c r="F155" s="6"/>
    </row>
    <row r="156" spans="3:6" ht="18" customHeight="1" x14ac:dyDescent="0.25">
      <c r="C156" s="24"/>
      <c r="D156" s="24"/>
      <c r="E156" s="6"/>
    </row>
    <row r="157" spans="3:6" ht="18" customHeight="1" x14ac:dyDescent="0.25">
      <c r="C157" s="24"/>
      <c r="D157" s="24"/>
      <c r="F157" s="6"/>
    </row>
    <row r="158" spans="3:6" ht="18" customHeight="1" x14ac:dyDescent="0.25">
      <c r="C158" s="24"/>
      <c r="D158" s="24"/>
      <c r="E158" s="6"/>
      <c r="F158" s="6"/>
    </row>
    <row r="159" spans="3:6" ht="18" customHeight="1" x14ac:dyDescent="0.25">
      <c r="C159" s="24"/>
      <c r="D159" s="24"/>
      <c r="E159" s="6"/>
    </row>
    <row r="160" spans="3:6" ht="18" customHeight="1" x14ac:dyDescent="0.25">
      <c r="C160" s="24"/>
      <c r="D160" s="24"/>
      <c r="F160" s="6"/>
    </row>
    <row r="161" spans="3:6" ht="18" customHeight="1" x14ac:dyDescent="0.25">
      <c r="C161" s="24"/>
      <c r="D161" s="24"/>
      <c r="E161" s="6"/>
      <c r="F161" s="6"/>
    </row>
    <row r="162" spans="3:6" ht="18" customHeight="1" x14ac:dyDescent="0.25">
      <c r="C162" s="24"/>
      <c r="D162" s="24"/>
      <c r="E162" s="6"/>
      <c r="F162" s="6"/>
    </row>
    <row r="163" spans="3:6" ht="18" customHeight="1" x14ac:dyDescent="0.25">
      <c r="C163" s="24"/>
      <c r="D163" s="24"/>
      <c r="E163" s="6"/>
      <c r="F163" s="6"/>
    </row>
    <row r="164" spans="3:6" ht="18" customHeight="1" x14ac:dyDescent="0.25">
      <c r="C164" s="24"/>
      <c r="D164" s="24"/>
      <c r="E164" s="6"/>
      <c r="F164" s="6"/>
    </row>
    <row r="165" spans="3:6" ht="18" customHeight="1" x14ac:dyDescent="0.25">
      <c r="C165" s="24"/>
      <c r="D165" s="24"/>
      <c r="E165" s="6"/>
      <c r="F165" s="6"/>
    </row>
    <row r="166" spans="3:6" ht="18" customHeight="1" x14ac:dyDescent="0.25">
      <c r="C166" s="24"/>
      <c r="D166" s="24"/>
      <c r="E166" s="6"/>
      <c r="F166" s="6"/>
    </row>
    <row r="167" spans="3:6" ht="18" customHeight="1" x14ac:dyDescent="0.25">
      <c r="C167" s="24"/>
      <c r="D167" s="44"/>
      <c r="E167" s="6"/>
      <c r="F167" s="6"/>
    </row>
    <row r="168" spans="3:6" ht="18" customHeight="1" x14ac:dyDescent="0.25">
      <c r="C168" s="24"/>
      <c r="D168" s="24"/>
      <c r="E168" s="6"/>
      <c r="F168" s="6"/>
    </row>
    <row r="169" spans="3:6" ht="18" customHeight="1" x14ac:dyDescent="0.25">
      <c r="C169" s="24"/>
      <c r="D169" s="24"/>
      <c r="E169" s="6"/>
      <c r="F169" s="6"/>
    </row>
    <row r="170" spans="3:6" ht="18" customHeight="1" x14ac:dyDescent="0.25">
      <c r="C170" s="24"/>
      <c r="D170" s="24"/>
      <c r="E170" s="6"/>
      <c r="F170" s="6"/>
    </row>
    <row r="171" spans="3:6" ht="18" customHeight="1" x14ac:dyDescent="0.25">
      <c r="C171" s="24"/>
      <c r="D171" s="24"/>
      <c r="E171" s="6"/>
      <c r="F171" s="6"/>
    </row>
    <row r="172" spans="3:6" ht="18" customHeight="1" x14ac:dyDescent="0.25">
      <c r="C172" s="24"/>
      <c r="D172" s="24"/>
      <c r="E172" s="6"/>
      <c r="F172" s="6"/>
    </row>
    <row r="173" spans="3:6" ht="18" customHeight="1" x14ac:dyDescent="0.25">
      <c r="C173" s="24"/>
      <c r="D173" s="24"/>
      <c r="E173" s="6"/>
      <c r="F173" s="6"/>
    </row>
    <row r="174" spans="3:6" ht="18" customHeight="1" x14ac:dyDescent="0.25">
      <c r="C174" s="24"/>
      <c r="D174" s="24"/>
      <c r="E174" s="6"/>
    </row>
    <row r="175" spans="3:6" ht="18" customHeight="1" x14ac:dyDescent="0.25">
      <c r="C175" s="24"/>
      <c r="D175" s="24"/>
      <c r="F175" s="6"/>
    </row>
    <row r="176" spans="3:6" ht="18" customHeight="1" x14ac:dyDescent="0.25">
      <c r="C176" s="24"/>
      <c r="D176" s="24"/>
      <c r="E176" s="6"/>
      <c r="F176" s="6"/>
    </row>
    <row r="177" spans="3:6" ht="18" customHeight="1" x14ac:dyDescent="0.25">
      <c r="C177" s="24"/>
      <c r="D177" s="24"/>
      <c r="E177" s="6"/>
      <c r="F177" s="6"/>
    </row>
    <row r="178" spans="3:6" ht="18" customHeight="1" x14ac:dyDescent="0.25">
      <c r="C178" s="24"/>
      <c r="D178" s="24"/>
      <c r="E178" s="6"/>
      <c r="F178" s="6"/>
    </row>
    <row r="179" spans="3:6" ht="18" customHeight="1" x14ac:dyDescent="0.25">
      <c r="C179" s="24"/>
      <c r="D179" s="24"/>
      <c r="E179" s="6"/>
      <c r="F179" s="6"/>
    </row>
    <row r="180" spans="3:6" ht="18" customHeight="1" x14ac:dyDescent="0.25">
      <c r="C180" s="24"/>
      <c r="D180" s="24"/>
      <c r="E180" s="6"/>
      <c r="F180" s="6"/>
    </row>
    <row r="181" spans="3:6" ht="18" customHeight="1" x14ac:dyDescent="0.25">
      <c r="C181" s="24"/>
      <c r="D181" s="24"/>
      <c r="E181" s="6"/>
      <c r="F181" s="6"/>
    </row>
    <row r="182" spans="3:6" ht="18" customHeight="1" x14ac:dyDescent="0.25">
      <c r="C182" s="24"/>
      <c r="D182" s="24"/>
      <c r="E182" s="6"/>
      <c r="F182" s="6"/>
    </row>
    <row r="183" spans="3:6" ht="18" customHeight="1" x14ac:dyDescent="0.25">
      <c r="C183" s="24"/>
      <c r="D183" s="24"/>
      <c r="E183" s="6"/>
      <c r="F183" s="6"/>
    </row>
    <row r="184" spans="3:6" ht="18" customHeight="1" x14ac:dyDescent="0.25">
      <c r="C184" s="24"/>
      <c r="D184" s="24"/>
      <c r="E184" s="6"/>
      <c r="F184" s="6"/>
    </row>
    <row r="185" spans="3:6" ht="18" customHeight="1" x14ac:dyDescent="0.25">
      <c r="C185" s="24"/>
      <c r="D185" s="24"/>
      <c r="E185" s="6"/>
      <c r="F185" s="6"/>
    </row>
    <row r="186" spans="3:6" ht="18" customHeight="1" x14ac:dyDescent="0.25">
      <c r="C186" s="24"/>
      <c r="D186" s="24"/>
      <c r="E186" s="6"/>
      <c r="F186" s="6"/>
    </row>
    <row r="187" spans="3:6" ht="18" customHeight="1" x14ac:dyDescent="0.25">
      <c r="C187" s="24"/>
      <c r="D187" s="24"/>
      <c r="E187" s="6"/>
      <c r="F187" s="6"/>
    </row>
    <row r="188" spans="3:6" ht="18" customHeight="1" x14ac:dyDescent="0.25">
      <c r="C188" s="24"/>
      <c r="D188" s="24"/>
      <c r="E188" s="6"/>
      <c r="F188" s="6"/>
    </row>
    <row r="189" spans="3:6" ht="18" customHeight="1" x14ac:dyDescent="0.25">
      <c r="C189" s="24"/>
      <c r="D189" s="24"/>
      <c r="E189" s="6"/>
    </row>
    <row r="190" spans="3:6" ht="18" customHeight="1" x14ac:dyDescent="0.25">
      <c r="C190" s="24"/>
      <c r="D190" s="24"/>
    </row>
    <row r="191" spans="3:6" ht="18" customHeight="1" x14ac:dyDescent="0.25">
      <c r="C191" s="24"/>
      <c r="D191" s="24"/>
    </row>
    <row r="192" spans="3:6" ht="18" customHeight="1" x14ac:dyDescent="0.25">
      <c r="C192" s="24"/>
      <c r="D192" s="24"/>
      <c r="F192" s="6"/>
    </row>
    <row r="193" spans="3:6" ht="18" customHeight="1" x14ac:dyDescent="0.25">
      <c r="C193" s="24"/>
      <c r="D193" s="24"/>
      <c r="E193" s="6"/>
      <c r="F193" s="6"/>
    </row>
    <row r="194" spans="3:6" ht="18" customHeight="1" x14ac:dyDescent="0.25">
      <c r="C194" s="24"/>
      <c r="D194" s="24"/>
      <c r="E194" s="6"/>
      <c r="F194" s="6"/>
    </row>
    <row r="195" spans="3:6" ht="18" customHeight="1" x14ac:dyDescent="0.25">
      <c r="C195" s="24"/>
      <c r="D195" s="24"/>
      <c r="E195" s="6"/>
      <c r="F195" s="6"/>
    </row>
    <row r="196" spans="3:6" ht="18" customHeight="1" x14ac:dyDescent="0.25">
      <c r="C196" s="24"/>
      <c r="D196" s="24"/>
      <c r="E196" s="6"/>
      <c r="F196" s="6"/>
    </row>
    <row r="197" spans="3:6" ht="18" customHeight="1" x14ac:dyDescent="0.25">
      <c r="C197" s="24"/>
      <c r="D197" s="24"/>
      <c r="E197" s="6"/>
      <c r="F197" s="6"/>
    </row>
    <row r="198" spans="3:6" ht="18" customHeight="1" x14ac:dyDescent="0.25">
      <c r="C198" s="24"/>
      <c r="D198" s="24"/>
      <c r="E198" s="6"/>
      <c r="F198" s="6"/>
    </row>
    <row r="199" spans="3:6" ht="18" customHeight="1" x14ac:dyDescent="0.25">
      <c r="C199" s="24"/>
      <c r="D199" s="24"/>
      <c r="E199" s="6"/>
      <c r="F199" s="6"/>
    </row>
    <row r="200" spans="3:6" ht="18" customHeight="1" x14ac:dyDescent="0.25">
      <c r="C200" s="24"/>
      <c r="D200" s="24"/>
      <c r="E200" s="6"/>
      <c r="F200" s="6"/>
    </row>
    <row r="201" spans="3:6" ht="18" customHeight="1" x14ac:dyDescent="0.25">
      <c r="C201" s="24"/>
      <c r="D201" s="24"/>
      <c r="E201" s="6"/>
      <c r="F201" s="6"/>
    </row>
    <row r="202" spans="3:6" ht="18" customHeight="1" x14ac:dyDescent="0.25">
      <c r="C202" s="24"/>
      <c r="D202" s="24"/>
      <c r="E202" s="6"/>
    </row>
    <row r="203" spans="3:6" ht="18" customHeight="1" x14ac:dyDescent="0.25">
      <c r="D203" s="24"/>
    </row>
    <row r="204" spans="3:6" ht="18" customHeight="1" x14ac:dyDescent="0.25">
      <c r="D204" s="24"/>
    </row>
    <row r="205" spans="3:6" ht="18" customHeight="1" x14ac:dyDescent="0.25">
      <c r="D205" s="24"/>
    </row>
    <row r="206" spans="3:6" ht="18" customHeight="1" x14ac:dyDescent="0.25">
      <c r="D206" s="24"/>
    </row>
    <row r="207" spans="3:6" ht="18" customHeight="1" x14ac:dyDescent="0.25">
      <c r="D207" s="24"/>
    </row>
    <row r="208" spans="3:6" ht="18" customHeight="1" x14ac:dyDescent="0.25">
      <c r="D208" s="24"/>
    </row>
    <row r="209" spans="4:4" ht="18" customHeight="1" x14ac:dyDescent="0.25">
      <c r="D209" s="24"/>
    </row>
    <row r="210" spans="4:4" ht="18" customHeight="1" x14ac:dyDescent="0.25">
      <c r="D210" s="24"/>
    </row>
    <row r="211" spans="4:4" ht="18" customHeight="1" x14ac:dyDescent="0.25">
      <c r="D211" s="24"/>
    </row>
    <row r="212" spans="4:4" ht="18" customHeight="1" x14ac:dyDescent="0.25">
      <c r="D212" s="24"/>
    </row>
    <row r="213" spans="4:4" ht="18" customHeight="1" x14ac:dyDescent="0.25">
      <c r="D213" s="24"/>
    </row>
    <row r="214" spans="4:4" ht="18" customHeight="1" x14ac:dyDescent="0.25">
      <c r="D214" s="24"/>
    </row>
    <row r="215" spans="4:4" ht="18" customHeight="1" x14ac:dyDescent="0.25">
      <c r="D215" s="24"/>
    </row>
    <row r="216" spans="4:4" ht="18" customHeight="1" x14ac:dyDescent="0.25">
      <c r="D216" s="24"/>
    </row>
    <row r="217" spans="4:4" ht="18" customHeight="1" x14ac:dyDescent="0.25">
      <c r="D217" s="24"/>
    </row>
    <row r="218" spans="4:4" ht="18" customHeight="1" x14ac:dyDescent="0.25">
      <c r="D218" s="24"/>
    </row>
    <row r="219" spans="4:4" ht="18" customHeight="1" x14ac:dyDescent="0.25">
      <c r="D219" s="24"/>
    </row>
    <row r="220" spans="4:4" ht="18" customHeight="1" x14ac:dyDescent="0.25">
      <c r="D220" s="24"/>
    </row>
    <row r="221" spans="4:4" ht="18" customHeight="1" x14ac:dyDescent="0.25">
      <c r="D221" s="24"/>
    </row>
    <row r="222" spans="4:4" ht="18" customHeight="1" x14ac:dyDescent="0.25">
      <c r="D222" s="24"/>
    </row>
    <row r="223" spans="4:4" ht="18" customHeight="1" x14ac:dyDescent="0.25">
      <c r="D223" s="24"/>
    </row>
    <row r="224" spans="4:4" ht="18" customHeight="1" x14ac:dyDescent="0.25">
      <c r="D224" s="24"/>
    </row>
    <row r="225" spans="4:4" ht="18" customHeight="1" x14ac:dyDescent="0.25">
      <c r="D225" s="24"/>
    </row>
    <row r="226" spans="4:4" ht="18" customHeight="1" x14ac:dyDescent="0.25">
      <c r="D226" s="24"/>
    </row>
    <row r="227" spans="4:4" ht="18" customHeight="1" x14ac:dyDescent="0.25">
      <c r="D227" s="24"/>
    </row>
    <row r="228" spans="4:4" ht="18" customHeight="1" x14ac:dyDescent="0.25">
      <c r="D228" s="24"/>
    </row>
    <row r="229" spans="4:4" ht="18" customHeight="1" x14ac:dyDescent="0.25">
      <c r="D229" s="24"/>
    </row>
    <row r="230" spans="4:4" ht="18" customHeight="1" x14ac:dyDescent="0.25">
      <c r="D230" s="24"/>
    </row>
    <row r="231" spans="4:4" ht="18" customHeight="1" x14ac:dyDescent="0.25">
      <c r="D231" s="24"/>
    </row>
    <row r="232" spans="4:4" ht="18" customHeight="1" x14ac:dyDescent="0.25">
      <c r="D232" s="24"/>
    </row>
    <row r="233" spans="4:4" ht="18" customHeight="1" x14ac:dyDescent="0.25">
      <c r="D233" s="24"/>
    </row>
    <row r="234" spans="4:4" ht="18" customHeight="1" x14ac:dyDescent="0.25">
      <c r="D234" s="24"/>
    </row>
    <row r="235" spans="4:4" ht="18" customHeight="1" x14ac:dyDescent="0.25">
      <c r="D235" s="24"/>
    </row>
    <row r="236" spans="4:4" ht="18" customHeight="1" x14ac:dyDescent="0.25">
      <c r="D236" s="24"/>
    </row>
    <row r="237" spans="4:4" ht="18" customHeight="1" x14ac:dyDescent="0.25">
      <c r="D237" s="24"/>
    </row>
    <row r="238" spans="4:4" ht="18" customHeight="1" x14ac:dyDescent="0.25">
      <c r="D238" s="24"/>
    </row>
    <row r="239" spans="4:4" ht="18" customHeight="1" x14ac:dyDescent="0.25">
      <c r="D239" s="24"/>
    </row>
    <row r="240" spans="4:4" ht="18" customHeight="1" x14ac:dyDescent="0.25">
      <c r="D240" s="24"/>
    </row>
    <row r="241" spans="4:4" ht="18" customHeight="1" x14ac:dyDescent="0.25">
      <c r="D241" s="24"/>
    </row>
    <row r="242" spans="4:4" ht="18" customHeight="1" x14ac:dyDescent="0.25">
      <c r="D242" s="24"/>
    </row>
    <row r="243" spans="4:4" ht="18" customHeight="1" x14ac:dyDescent="0.25">
      <c r="D243" s="24"/>
    </row>
    <row r="244" spans="4:4" ht="18" customHeight="1" x14ac:dyDescent="0.25">
      <c r="D244" s="24"/>
    </row>
    <row r="245" spans="4:4" ht="18" customHeight="1" x14ac:dyDescent="0.25">
      <c r="D245" s="24"/>
    </row>
    <row r="246" spans="4:4" ht="18" customHeight="1" x14ac:dyDescent="0.25">
      <c r="D246" s="24"/>
    </row>
    <row r="247" spans="4:4" ht="18" customHeight="1" x14ac:dyDescent="0.25">
      <c r="D247" s="24"/>
    </row>
    <row r="248" spans="4:4" ht="18" customHeight="1" x14ac:dyDescent="0.25">
      <c r="D248" s="24"/>
    </row>
    <row r="249" spans="4:4" ht="18" customHeight="1" x14ac:dyDescent="0.25">
      <c r="D249" s="24"/>
    </row>
    <row r="250" spans="4:4" ht="18" customHeight="1" x14ac:dyDescent="0.25">
      <c r="D250" s="24"/>
    </row>
    <row r="251" spans="4:4" ht="18" customHeight="1" x14ac:dyDescent="0.25">
      <c r="D251" s="24"/>
    </row>
    <row r="252" spans="4:4" ht="18" customHeight="1" x14ac:dyDescent="0.25">
      <c r="D252" s="24"/>
    </row>
    <row r="253" spans="4:4" ht="18" customHeight="1" x14ac:dyDescent="0.25">
      <c r="D253" s="24"/>
    </row>
    <row r="254" spans="4:4" ht="18" customHeight="1" x14ac:dyDescent="0.25">
      <c r="D254" s="24"/>
    </row>
    <row r="255" spans="4:4" ht="18" customHeight="1" x14ac:dyDescent="0.25">
      <c r="D255" s="24"/>
    </row>
    <row r="256" spans="4:4" ht="18" customHeight="1" x14ac:dyDescent="0.25">
      <c r="D256" s="24"/>
    </row>
    <row r="257" spans="4:4" ht="18" customHeight="1" x14ac:dyDescent="0.25">
      <c r="D257" s="24"/>
    </row>
    <row r="258" spans="4:4" ht="18" customHeight="1" x14ac:dyDescent="0.25">
      <c r="D258" s="24"/>
    </row>
    <row r="259" spans="4:4" ht="18" customHeight="1" x14ac:dyDescent="0.25">
      <c r="D259" s="24"/>
    </row>
    <row r="260" spans="4:4" ht="18" customHeight="1" x14ac:dyDescent="0.25">
      <c r="D260" s="24"/>
    </row>
    <row r="261" spans="4:4" ht="18" customHeight="1" x14ac:dyDescent="0.25">
      <c r="D261" s="24"/>
    </row>
    <row r="262" spans="4:4" ht="18" customHeight="1" x14ac:dyDescent="0.25">
      <c r="D262" s="24"/>
    </row>
    <row r="263" spans="4:4" ht="18" customHeight="1" x14ac:dyDescent="0.25">
      <c r="D263" s="24"/>
    </row>
    <row r="264" spans="4:4" ht="18" customHeight="1" x14ac:dyDescent="0.25">
      <c r="D264" s="24"/>
    </row>
    <row r="265" spans="4:4" ht="18" customHeight="1" x14ac:dyDescent="0.25">
      <c r="D265" s="24"/>
    </row>
    <row r="266" spans="4:4" ht="18" customHeight="1" x14ac:dyDescent="0.25">
      <c r="D266" s="24"/>
    </row>
    <row r="267" spans="4:4" ht="18" customHeight="1" x14ac:dyDescent="0.25">
      <c r="D267" s="24"/>
    </row>
    <row r="268" spans="4:4" ht="18" customHeight="1" x14ac:dyDescent="0.25">
      <c r="D268" s="24"/>
    </row>
    <row r="269" spans="4:4" ht="18" customHeight="1" x14ac:dyDescent="0.25">
      <c r="D269" s="24"/>
    </row>
    <row r="270" spans="4:4" ht="18" customHeight="1" x14ac:dyDescent="0.25">
      <c r="D270" s="24"/>
    </row>
    <row r="271" spans="4:4" ht="18" customHeight="1" x14ac:dyDescent="0.25">
      <c r="D271" s="24"/>
    </row>
    <row r="272" spans="4:4" ht="18" customHeight="1" x14ac:dyDescent="0.25">
      <c r="D272" s="24"/>
    </row>
    <row r="273" spans="4:4" ht="18" customHeight="1" x14ac:dyDescent="0.25">
      <c r="D273" s="24"/>
    </row>
    <row r="274" spans="4:4" ht="18" customHeight="1" x14ac:dyDescent="0.25">
      <c r="D274" s="24"/>
    </row>
    <row r="275" spans="4:4" ht="18" customHeight="1" x14ac:dyDescent="0.25">
      <c r="D275" s="24"/>
    </row>
    <row r="276" spans="4:4" ht="18" customHeight="1" x14ac:dyDescent="0.25">
      <c r="D276" s="24"/>
    </row>
    <row r="277" spans="4:4" ht="18" customHeight="1" x14ac:dyDescent="0.25">
      <c r="D277" s="24"/>
    </row>
    <row r="278" spans="4:4" ht="18" customHeight="1" x14ac:dyDescent="0.25">
      <c r="D278" s="24"/>
    </row>
    <row r="279" spans="4:4" ht="18" customHeight="1" x14ac:dyDescent="0.25">
      <c r="D279" s="24"/>
    </row>
    <row r="280" spans="4:4" ht="18" customHeight="1" x14ac:dyDescent="0.25">
      <c r="D280" s="24"/>
    </row>
    <row r="281" spans="4:4" ht="18" customHeight="1" x14ac:dyDescent="0.25">
      <c r="D281" s="24"/>
    </row>
  </sheetData>
  <mergeCells count="5">
    <mergeCell ref="B40:Q40"/>
    <mergeCell ref="B44:Q44"/>
    <mergeCell ref="B54:Q54"/>
    <mergeCell ref="B8:I8"/>
    <mergeCell ref="B5:I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219"/>
  <sheetViews>
    <sheetView tabSelected="1" topLeftCell="A7" zoomScale="90" zoomScaleNormal="90" workbookViewId="0">
      <selection activeCell="F20" sqref="F20"/>
    </sheetView>
  </sheetViews>
  <sheetFormatPr defaultRowHeight="17.25" customHeight="1" x14ac:dyDescent="0.25"/>
  <cols>
    <col min="1" max="1" width="8.42578125" customWidth="1"/>
    <col min="2" max="2" width="25.85546875" customWidth="1"/>
    <col min="3" max="4" width="10.5703125" customWidth="1"/>
    <col min="5" max="5" width="22" hidden="1" customWidth="1"/>
    <col min="6" max="6" width="13.42578125" customWidth="1"/>
    <col min="7" max="7" width="9.140625" customWidth="1"/>
    <col min="8" max="8" width="13.5703125" bestFit="1" customWidth="1"/>
    <col min="9" max="9" width="12.42578125" customWidth="1"/>
    <col min="10" max="10" width="14.5703125" hidden="1" customWidth="1"/>
    <col min="11" max="12" width="15.28515625" hidden="1" customWidth="1"/>
    <col min="13" max="13" width="14.85546875" hidden="1" customWidth="1"/>
    <col min="14" max="14" width="13" hidden="1" customWidth="1"/>
    <col min="15" max="15" width="11.5703125" customWidth="1"/>
    <col min="16" max="16" width="10.42578125" customWidth="1"/>
    <col min="17" max="17" width="11.42578125" customWidth="1"/>
    <col min="18" max="18" width="12.5703125" bestFit="1" customWidth="1"/>
    <col min="25" max="25" width="18.5703125" customWidth="1"/>
  </cols>
  <sheetData>
    <row r="4" spans="2:26" ht="17.25" customHeight="1" thickBot="1" x14ac:dyDescent="0.3"/>
    <row r="5" spans="2:26" ht="17.25" customHeight="1" thickBot="1" x14ac:dyDescent="0.3">
      <c r="B5" s="75" t="s">
        <v>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2:26" ht="17.25" customHeight="1" thickBot="1" x14ac:dyDescent="0.3"/>
    <row r="7" spans="2:26" ht="17.25" customHeight="1" thickBot="1" x14ac:dyDescent="0.3">
      <c r="B7" s="10" t="s">
        <v>2</v>
      </c>
      <c r="C7" s="11" t="s">
        <v>72</v>
      </c>
      <c r="D7" s="12" t="s">
        <v>4</v>
      </c>
      <c r="E7" s="13" t="s">
        <v>5</v>
      </c>
      <c r="F7" s="74" t="s">
        <v>73</v>
      </c>
      <c r="G7" s="14" t="s">
        <v>7</v>
      </c>
      <c r="H7" s="15" t="s">
        <v>8</v>
      </c>
      <c r="I7" s="16" t="s">
        <v>9</v>
      </c>
      <c r="J7" s="62">
        <v>0.3</v>
      </c>
      <c r="K7" s="62" t="s">
        <v>26</v>
      </c>
      <c r="L7" s="37" t="s">
        <v>10</v>
      </c>
      <c r="M7" s="37" t="s">
        <v>13</v>
      </c>
      <c r="N7" s="37" t="s">
        <v>15</v>
      </c>
      <c r="O7" s="18" t="s">
        <v>13</v>
      </c>
      <c r="P7" s="19" t="s">
        <v>14</v>
      </c>
      <c r="Q7" s="20" t="s">
        <v>15</v>
      </c>
    </row>
    <row r="8" spans="2:26" ht="17.25" customHeight="1" thickBot="1" x14ac:dyDescent="0.3">
      <c r="B8" s="63"/>
      <c r="C8" s="42"/>
      <c r="D8" s="42"/>
      <c r="E8" s="41"/>
      <c r="F8" s="64"/>
      <c r="G8" s="24"/>
    </row>
    <row r="9" spans="2:26" ht="17.25" customHeight="1" thickBot="1" x14ac:dyDescent="0.3">
      <c r="B9" s="78" t="s">
        <v>50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80"/>
    </row>
    <row r="10" spans="2:26" ht="17.25" customHeight="1" thickBot="1" x14ac:dyDescent="0.3">
      <c r="B10" s="6"/>
      <c r="C10" s="42"/>
      <c r="D10" s="42"/>
      <c r="E10" s="41"/>
      <c r="F10" s="64"/>
      <c r="G10" s="24"/>
      <c r="N10" s="6"/>
    </row>
    <row r="11" spans="2:26" ht="17.25" customHeight="1" thickBot="1" x14ac:dyDescent="0.3">
      <c r="B11" s="10" t="s">
        <v>51</v>
      </c>
      <c r="C11" s="26">
        <v>51</v>
      </c>
      <c r="D11" s="65">
        <f>C11</f>
        <v>51</v>
      </c>
      <c r="E11" s="27">
        <v>6.3500000000000001E-2</v>
      </c>
      <c r="F11" s="26">
        <v>107</v>
      </c>
      <c r="G11" s="28">
        <f>C11*D11*E11*F11/10000</f>
        <v>1.76724945</v>
      </c>
      <c r="H11" s="29">
        <v>13</v>
      </c>
      <c r="I11" s="30">
        <f t="shared" ref="I11:I15" si="0">H11*G11</f>
        <v>22.97424285</v>
      </c>
      <c r="J11" s="54">
        <f>G11*30%</f>
        <v>0.53017483499999996</v>
      </c>
      <c r="K11" s="54">
        <f>G11-J11</f>
        <v>1.237074615</v>
      </c>
      <c r="L11" s="49">
        <v>2.8</v>
      </c>
      <c r="M11" s="49">
        <v>10.45</v>
      </c>
      <c r="N11" s="49">
        <v>9</v>
      </c>
      <c r="O11" s="31">
        <f>K11*M11</f>
        <v>12.927429726749999</v>
      </c>
      <c r="P11" s="32">
        <f>K11*L11</f>
        <v>3.4638089220000001</v>
      </c>
      <c r="Q11" s="33">
        <f>K11*N11</f>
        <v>11.133671535000001</v>
      </c>
    </row>
    <row r="12" spans="2:26" ht="17.25" customHeight="1" thickBot="1" x14ac:dyDescent="0.3">
      <c r="C12" s="1"/>
      <c r="D12" s="45"/>
      <c r="E12" s="41"/>
      <c r="F12" s="42"/>
      <c r="G12" s="24"/>
      <c r="H12" s="34"/>
      <c r="J12" s="24"/>
      <c r="K12" s="24"/>
      <c r="L12" s="6"/>
      <c r="M12" s="6"/>
      <c r="N12" s="6"/>
      <c r="S12" s="70"/>
    </row>
    <row r="13" spans="2:26" ht="17.25" customHeight="1" thickBot="1" x14ac:dyDescent="0.3">
      <c r="B13" s="10" t="s">
        <v>52</v>
      </c>
      <c r="C13" s="26">
        <v>63.5</v>
      </c>
      <c r="D13" s="65">
        <f>C13</f>
        <v>63.5</v>
      </c>
      <c r="E13" s="27">
        <v>6.25E-2</v>
      </c>
      <c r="F13" s="26">
        <v>420</v>
      </c>
      <c r="G13" s="28">
        <f>C13*D13*E13*F13/10000</f>
        <v>10.58465625</v>
      </c>
      <c r="H13" s="29">
        <v>10.5</v>
      </c>
      <c r="I13" s="30">
        <f t="shared" ref="I13" si="1">H13*G13</f>
        <v>111.138890625</v>
      </c>
      <c r="J13" s="54">
        <f>G13*30%</f>
        <v>3.1753968750000001</v>
      </c>
      <c r="K13" s="54">
        <f>G13-J13</f>
        <v>7.4092593749999995</v>
      </c>
      <c r="L13" s="49">
        <v>2.8</v>
      </c>
      <c r="M13" s="49">
        <v>10.45</v>
      </c>
      <c r="N13" s="49">
        <v>9</v>
      </c>
      <c r="O13" s="31">
        <f>K13*M13</f>
        <v>77.42676046874999</v>
      </c>
      <c r="P13" s="32">
        <f>K13*L13</f>
        <v>20.745926249999997</v>
      </c>
      <c r="Q13" s="33">
        <f>K13*N13</f>
        <v>66.683334375000001</v>
      </c>
      <c r="S13" s="45"/>
      <c r="T13" s="1" t="s">
        <v>67</v>
      </c>
      <c r="U13" s="45"/>
      <c r="V13" s="2"/>
      <c r="W13" s="1"/>
      <c r="X13" s="3"/>
      <c r="Y13" s="55"/>
      <c r="Z13" s="6"/>
    </row>
    <row r="14" spans="2:26" ht="17.25" customHeight="1" thickBot="1" x14ac:dyDescent="0.3">
      <c r="C14" s="1"/>
      <c r="D14" s="45"/>
      <c r="E14" s="41"/>
      <c r="F14" s="42"/>
      <c r="G14" s="24"/>
      <c r="H14" s="34"/>
      <c r="J14" s="24"/>
      <c r="K14" s="24"/>
      <c r="L14" s="6"/>
      <c r="M14" s="6"/>
      <c r="N14" s="6"/>
      <c r="S14" s="45"/>
    </row>
    <row r="15" spans="2:26" ht="17.25" customHeight="1" thickBot="1" x14ac:dyDescent="0.3">
      <c r="B15" s="10" t="s">
        <v>17</v>
      </c>
      <c r="C15" s="26">
        <v>31</v>
      </c>
      <c r="D15" s="65">
        <f>C15</f>
        <v>31</v>
      </c>
      <c r="E15" s="27">
        <v>2.4E-2</v>
      </c>
      <c r="F15" s="26">
        <v>1000</v>
      </c>
      <c r="G15" s="28">
        <f>C15*D15*E15*F15/10000</f>
        <v>2.3064</v>
      </c>
      <c r="H15" s="50">
        <v>100</v>
      </c>
      <c r="I15" s="35">
        <f t="shared" si="0"/>
        <v>230.64</v>
      </c>
      <c r="J15" s="43"/>
      <c r="K15" s="43"/>
      <c r="L15" s="6"/>
      <c r="M15" s="6"/>
      <c r="N15" s="6"/>
      <c r="O15" s="31">
        <f>G15*M15</f>
        <v>0</v>
      </c>
      <c r="P15" s="32">
        <f>G15*L15</f>
        <v>0</v>
      </c>
      <c r="Q15" s="33">
        <f>G15*N15</f>
        <v>0</v>
      </c>
      <c r="S15" s="45"/>
    </row>
    <row r="16" spans="2:26" ht="17.25" customHeight="1" thickBot="1" x14ac:dyDescent="0.3">
      <c r="C16" s="1"/>
      <c r="D16" s="45"/>
      <c r="E16" s="41"/>
      <c r="F16" s="42"/>
      <c r="G16" s="24"/>
      <c r="H16" s="51"/>
      <c r="I16" s="6"/>
      <c r="J16" s="43"/>
      <c r="K16" s="43"/>
      <c r="L16" s="6"/>
      <c r="M16" s="6"/>
      <c r="N16" s="6"/>
      <c r="S16" s="71"/>
    </row>
    <row r="17" spans="2:19" ht="17.25" customHeight="1" thickBot="1" x14ac:dyDescent="0.3">
      <c r="B17" s="10" t="s">
        <v>53</v>
      </c>
      <c r="C17" s="26">
        <v>57</v>
      </c>
      <c r="D17" s="65">
        <f>C17</f>
        <v>57</v>
      </c>
      <c r="E17" s="27">
        <v>1.15E-2</v>
      </c>
      <c r="F17" s="26">
        <v>30</v>
      </c>
      <c r="G17" s="28">
        <f>C17*D17*E17*F17/10000</f>
        <v>0.1120905</v>
      </c>
      <c r="H17" s="50">
        <v>100</v>
      </c>
      <c r="I17" s="35">
        <f t="shared" ref="I17" si="2">H17*G17</f>
        <v>11.20905</v>
      </c>
      <c r="J17" s="43"/>
      <c r="K17" s="43"/>
      <c r="L17" s="6"/>
      <c r="M17" s="6"/>
      <c r="N17" s="6"/>
      <c r="O17" s="31">
        <f>G17*M17</f>
        <v>0</v>
      </c>
      <c r="P17" s="32">
        <f>G17*L17</f>
        <v>0</v>
      </c>
      <c r="Q17" s="33">
        <f>G17*N17</f>
        <v>0</v>
      </c>
      <c r="S17" s="72"/>
    </row>
    <row r="18" spans="2:19" ht="17.25" customHeight="1" thickBot="1" x14ac:dyDescent="0.3">
      <c r="C18" s="1"/>
      <c r="D18" s="45"/>
      <c r="E18" s="41"/>
      <c r="F18" s="42"/>
      <c r="G18" s="24"/>
      <c r="H18" s="51"/>
      <c r="I18" s="6"/>
      <c r="J18" s="43"/>
      <c r="K18" s="43"/>
      <c r="L18" s="6"/>
      <c r="M18" s="6"/>
      <c r="N18" s="6"/>
    </row>
    <row r="19" spans="2:19" ht="17.25" customHeight="1" thickBot="1" x14ac:dyDescent="0.3">
      <c r="B19" s="10" t="s">
        <v>25</v>
      </c>
      <c r="C19" s="26">
        <v>44</v>
      </c>
      <c r="D19" s="65">
        <f>C19</f>
        <v>44</v>
      </c>
      <c r="E19" s="27">
        <v>8.5999999999999993E-2</v>
      </c>
      <c r="F19" s="26">
        <v>200</v>
      </c>
      <c r="G19" s="28">
        <f>C19*D19*E19*F19/10000</f>
        <v>3.3299199999999995</v>
      </c>
      <c r="H19" s="50">
        <v>47</v>
      </c>
      <c r="I19" s="35">
        <f t="shared" ref="I19" si="3">H19*G19</f>
        <v>156.50623999999999</v>
      </c>
      <c r="J19" s="43"/>
      <c r="K19" s="43"/>
      <c r="L19" s="6"/>
      <c r="M19" s="6"/>
      <c r="N19" s="6"/>
      <c r="O19" s="31">
        <f>G19*M19</f>
        <v>0</v>
      </c>
      <c r="P19" s="32">
        <f>G19*L19</f>
        <v>0</v>
      </c>
      <c r="Q19" s="33">
        <f>G19*N19</f>
        <v>0</v>
      </c>
    </row>
    <row r="20" spans="2:19" ht="17.25" customHeight="1" thickBot="1" x14ac:dyDescent="0.3">
      <c r="C20" s="1"/>
      <c r="D20" s="45"/>
      <c r="E20" s="41"/>
      <c r="F20" s="42"/>
      <c r="G20" s="24"/>
      <c r="H20" s="51"/>
      <c r="I20" s="6"/>
      <c r="J20" s="43"/>
      <c r="K20" s="43"/>
      <c r="L20" s="6"/>
      <c r="M20" s="6"/>
      <c r="N20" s="6"/>
    </row>
    <row r="21" spans="2:19" ht="17.25" customHeight="1" thickBot="1" x14ac:dyDescent="0.3">
      <c r="B21" s="10" t="s">
        <v>41</v>
      </c>
      <c r="C21" s="26">
        <v>55</v>
      </c>
      <c r="D21" s="65">
        <f>C21</f>
        <v>55</v>
      </c>
      <c r="E21" s="27">
        <v>8.7999999999999995E-2</v>
      </c>
      <c r="F21" s="26">
        <v>45</v>
      </c>
      <c r="G21" s="28">
        <f>C21*D21*E21*F21/10000</f>
        <v>1.1979</v>
      </c>
      <c r="H21" s="50">
        <v>40</v>
      </c>
      <c r="I21" s="35">
        <f t="shared" ref="I21" si="4">H21*G21</f>
        <v>47.915999999999997</v>
      </c>
      <c r="J21" s="43"/>
      <c r="K21" s="43"/>
      <c r="L21" s="6"/>
      <c r="M21" s="6"/>
      <c r="N21" s="6"/>
      <c r="O21" s="31">
        <f>G21*M21</f>
        <v>0</v>
      </c>
      <c r="P21" s="32">
        <f>G21*L21</f>
        <v>0</v>
      </c>
      <c r="Q21" s="33">
        <f>G21*N21</f>
        <v>0</v>
      </c>
    </row>
    <row r="22" spans="2:19" ht="17.25" customHeight="1" thickBot="1" x14ac:dyDescent="0.3">
      <c r="C22" s="1"/>
      <c r="D22" s="45"/>
      <c r="E22" s="41"/>
      <c r="F22" s="42"/>
      <c r="G22" s="24"/>
      <c r="H22" s="51"/>
      <c r="I22" s="6"/>
      <c r="J22" s="43"/>
      <c r="K22" s="43"/>
      <c r="L22" s="6"/>
      <c r="M22" s="6"/>
      <c r="N22" s="6"/>
    </row>
    <row r="23" spans="2:19" ht="17.25" customHeight="1" thickBot="1" x14ac:dyDescent="0.3">
      <c r="B23" s="10" t="s">
        <v>19</v>
      </c>
      <c r="C23" s="26">
        <v>515</v>
      </c>
      <c r="D23" s="65">
        <f>C23</f>
        <v>515</v>
      </c>
      <c r="E23" s="27">
        <v>2.8000000000000001E-2</v>
      </c>
      <c r="F23" s="26">
        <v>315</v>
      </c>
      <c r="G23" s="28">
        <f>C23*D23*E23*F23/10000</f>
        <v>233.92845</v>
      </c>
      <c r="H23" s="50">
        <v>17</v>
      </c>
      <c r="I23" s="30">
        <f t="shared" ref="I23" si="5">H23*G23</f>
        <v>3976.7836499999999</v>
      </c>
      <c r="J23" s="54">
        <f>G23*30%</f>
        <v>70.178534999999997</v>
      </c>
      <c r="K23" s="54">
        <f>G23-J23</f>
        <v>163.74991499999999</v>
      </c>
      <c r="L23" s="49">
        <v>2.8</v>
      </c>
      <c r="M23" s="17">
        <v>10.45</v>
      </c>
      <c r="N23" s="49">
        <v>9</v>
      </c>
      <c r="O23" s="31">
        <f>G23*M23</f>
        <v>2444.5523024999998</v>
      </c>
      <c r="P23" s="32">
        <f>G23*L23</f>
        <v>654.99965999999995</v>
      </c>
      <c r="Q23" s="33">
        <f>K23*N23</f>
        <v>1473.7492349999998</v>
      </c>
    </row>
    <row r="24" spans="2:19" ht="17.25" customHeight="1" thickBot="1" x14ac:dyDescent="0.3">
      <c r="C24" s="1"/>
      <c r="D24" s="1"/>
      <c r="E24" s="41"/>
      <c r="F24" s="42"/>
      <c r="G24" s="24"/>
      <c r="H24" s="51"/>
      <c r="I24" s="6"/>
      <c r="J24" s="6"/>
      <c r="K24" s="6"/>
      <c r="L24" s="6"/>
    </row>
    <row r="25" spans="2:19" ht="17.25" customHeight="1" thickBot="1" x14ac:dyDescent="0.3">
      <c r="B25" s="10" t="s">
        <v>54</v>
      </c>
      <c r="C25" s="26">
        <v>55</v>
      </c>
      <c r="D25" s="65">
        <f>C25</f>
        <v>55</v>
      </c>
      <c r="E25" s="27">
        <v>8.7999999999999995E-2</v>
      </c>
      <c r="F25" s="26">
        <v>45</v>
      </c>
      <c r="G25" s="28">
        <f>C25*D25*E25*F25/10000</f>
        <v>1.1979</v>
      </c>
      <c r="H25" s="50">
        <v>58</v>
      </c>
      <c r="I25" s="35">
        <f t="shared" ref="I25" si="6">H25*G25</f>
        <v>69.478200000000001</v>
      </c>
      <c r="J25" s="43"/>
      <c r="K25" s="43"/>
      <c r="L25" s="6"/>
      <c r="M25" s="6"/>
      <c r="N25" s="6"/>
      <c r="O25" s="31">
        <f>G25*M25</f>
        <v>0</v>
      </c>
      <c r="P25" s="32">
        <f>G25*L25</f>
        <v>0</v>
      </c>
      <c r="Q25" s="33">
        <f>G25*N25</f>
        <v>0</v>
      </c>
    </row>
    <row r="26" spans="2:19" ht="17.25" customHeight="1" thickBot="1" x14ac:dyDescent="0.3">
      <c r="C26" s="1"/>
      <c r="D26" s="1"/>
      <c r="E26" s="41"/>
      <c r="F26" s="42"/>
      <c r="G26" s="24"/>
      <c r="H26" s="51"/>
      <c r="I26" s="6"/>
      <c r="J26" s="6"/>
      <c r="K26" s="6"/>
      <c r="L26" s="6"/>
    </row>
    <row r="27" spans="2:19" ht="17.25" customHeight="1" thickBot="1" x14ac:dyDescent="0.3">
      <c r="B27" s="10" t="s">
        <v>69</v>
      </c>
      <c r="C27" s="26">
        <v>22</v>
      </c>
      <c r="D27" s="65">
        <f>C27</f>
        <v>22</v>
      </c>
      <c r="E27" s="27">
        <v>6.9000000000000006E-2</v>
      </c>
      <c r="F27" s="26">
        <v>400</v>
      </c>
      <c r="G27" s="28">
        <f>C27*D27*E27*F27/10000</f>
        <v>1.3358399999999999</v>
      </c>
      <c r="H27" s="50">
        <v>36</v>
      </c>
      <c r="I27" s="30">
        <f t="shared" ref="I27" si="7">H27*G27</f>
        <v>48.090239999999994</v>
      </c>
      <c r="J27" s="6"/>
      <c r="K27" s="6"/>
      <c r="O27" s="31">
        <f>G27*M27</f>
        <v>0</v>
      </c>
      <c r="P27" s="32">
        <f>G27*L27</f>
        <v>0</v>
      </c>
      <c r="Q27" s="33">
        <f>G27*N27</f>
        <v>0</v>
      </c>
    </row>
    <row r="28" spans="2:19" ht="17.25" customHeight="1" thickBot="1" x14ac:dyDescent="0.3">
      <c r="C28" s="1"/>
      <c r="D28" s="1"/>
      <c r="E28" s="41"/>
      <c r="F28" s="42"/>
      <c r="G28" s="24"/>
      <c r="H28" s="51"/>
      <c r="I28" s="6"/>
      <c r="J28" s="6"/>
      <c r="K28" s="6"/>
    </row>
    <row r="29" spans="2:19" ht="17.25" customHeight="1" thickBot="1" x14ac:dyDescent="0.3">
      <c r="B29" s="10" t="s">
        <v>55</v>
      </c>
      <c r="C29" s="26">
        <v>279</v>
      </c>
      <c r="D29" s="65">
        <f>C29</f>
        <v>279</v>
      </c>
      <c r="E29" s="27">
        <v>6.1199999999999997E-2</v>
      </c>
      <c r="F29" s="26">
        <v>25</v>
      </c>
      <c r="G29" s="28">
        <f>C29*D29*E29*F29/10000</f>
        <v>11.909673</v>
      </c>
      <c r="H29" s="50">
        <v>27</v>
      </c>
      <c r="I29" s="30">
        <f t="shared" ref="I29" si="8">H29*G29</f>
        <v>321.561171</v>
      </c>
      <c r="J29" s="6"/>
      <c r="K29" s="6"/>
      <c r="O29" s="31">
        <f>G29*M29</f>
        <v>0</v>
      </c>
      <c r="P29" s="32">
        <f>G29*L29</f>
        <v>0</v>
      </c>
      <c r="Q29" s="33">
        <f>G29*N29</f>
        <v>0</v>
      </c>
    </row>
    <row r="30" spans="2:19" ht="17.25" customHeight="1" thickBot="1" x14ac:dyDescent="0.3">
      <c r="C30" s="1"/>
      <c r="D30" s="1"/>
      <c r="E30" s="41"/>
      <c r="F30" s="42"/>
      <c r="G30" s="24"/>
      <c r="H30" s="51"/>
      <c r="I30" s="6"/>
      <c r="J30" s="6"/>
      <c r="K30" s="6"/>
    </row>
    <row r="31" spans="2:19" ht="17.25" customHeight="1" thickBot="1" x14ac:dyDescent="0.3">
      <c r="B31" s="10" t="s">
        <v>56</v>
      </c>
      <c r="C31" s="26">
        <v>63.5</v>
      </c>
      <c r="D31" s="65">
        <f>C31</f>
        <v>63.5</v>
      </c>
      <c r="E31" s="27">
        <v>0.09</v>
      </c>
      <c r="F31" s="26">
        <v>270</v>
      </c>
      <c r="G31" s="28">
        <f>C31*D31*E31*F31/10000</f>
        <v>9.7983674999999995</v>
      </c>
      <c r="H31" s="50">
        <v>35</v>
      </c>
      <c r="I31" s="30">
        <f t="shared" ref="I31" si="9">H31*G31</f>
        <v>342.94286249999999</v>
      </c>
      <c r="J31" s="6"/>
      <c r="K31" s="6"/>
      <c r="O31" s="31">
        <f>G31*M31</f>
        <v>0</v>
      </c>
      <c r="P31" s="32">
        <f>G31*L31</f>
        <v>0</v>
      </c>
      <c r="Q31" s="33">
        <f>G31*N31</f>
        <v>0</v>
      </c>
    </row>
    <row r="32" spans="2:19" ht="17.25" customHeight="1" thickBot="1" x14ac:dyDescent="0.3">
      <c r="C32" s="1"/>
      <c r="D32" s="1"/>
      <c r="E32" s="41"/>
      <c r="F32" s="42"/>
      <c r="G32" s="24"/>
      <c r="H32" s="51"/>
      <c r="I32" s="6"/>
      <c r="J32" s="6"/>
      <c r="K32" s="6"/>
    </row>
    <row r="33" spans="2:17" ht="17.25" customHeight="1" thickBot="1" x14ac:dyDescent="0.3">
      <c r="B33" s="10" t="s">
        <v>20</v>
      </c>
      <c r="C33" s="26">
        <v>114</v>
      </c>
      <c r="D33" s="65">
        <f>C33</f>
        <v>114</v>
      </c>
      <c r="E33" s="27">
        <v>8.7999999999999995E-2</v>
      </c>
      <c r="F33" s="26">
        <v>125</v>
      </c>
      <c r="G33" s="28">
        <f>C33*D33*E33*F33/10000</f>
        <v>14.2956</v>
      </c>
      <c r="H33" s="50">
        <v>32</v>
      </c>
      <c r="I33" s="30">
        <f t="shared" ref="I33" si="10">H33*G33</f>
        <v>457.45920000000001</v>
      </c>
      <c r="J33" s="6"/>
      <c r="K33" s="6"/>
      <c r="O33" s="31">
        <f>G33*M33</f>
        <v>0</v>
      </c>
      <c r="P33" s="32">
        <f>G33*L33</f>
        <v>0</v>
      </c>
      <c r="Q33" s="33">
        <f>G33*N33</f>
        <v>0</v>
      </c>
    </row>
    <row r="34" spans="2:17" ht="17.25" customHeight="1" thickBot="1" x14ac:dyDescent="0.3">
      <c r="C34" s="1"/>
      <c r="D34" s="1"/>
      <c r="E34" s="2"/>
      <c r="F34" s="1"/>
      <c r="G34" s="3"/>
      <c r="H34" s="55"/>
      <c r="I34" s="66"/>
      <c r="J34" s="6"/>
      <c r="K34" s="6"/>
      <c r="P34" s="6"/>
      <c r="Q34" s="6"/>
    </row>
    <row r="35" spans="2:17" ht="17.25" customHeight="1" thickBot="1" x14ac:dyDescent="0.3">
      <c r="B35" s="10" t="s">
        <v>16</v>
      </c>
      <c r="C35" s="26">
        <v>25</v>
      </c>
      <c r="D35" s="65">
        <f>C35</f>
        <v>25</v>
      </c>
      <c r="E35" s="27">
        <v>9.7000000000000003E-3</v>
      </c>
      <c r="F35" s="26">
        <v>55</v>
      </c>
      <c r="G35" s="28">
        <f>C35*D35*E35*F35/10000</f>
        <v>3.3343749999999998E-2</v>
      </c>
      <c r="H35" s="50">
        <v>52</v>
      </c>
      <c r="I35" s="35">
        <f t="shared" ref="I35" si="11">H35*G35</f>
        <v>1.7338749999999998</v>
      </c>
      <c r="J35" s="6"/>
      <c r="K35" s="6"/>
      <c r="O35" s="31">
        <f>G35*M35</f>
        <v>0</v>
      </c>
      <c r="P35" s="32">
        <f>G35*L35</f>
        <v>0</v>
      </c>
      <c r="Q35" s="33">
        <f>G35*N35</f>
        <v>0</v>
      </c>
    </row>
    <row r="36" spans="2:17" ht="17.25" customHeight="1" thickBot="1" x14ac:dyDescent="0.3">
      <c r="C36" s="1"/>
      <c r="D36" s="1"/>
      <c r="E36" s="2"/>
      <c r="F36" s="1"/>
      <c r="G36" s="3"/>
      <c r="H36" s="4"/>
      <c r="I36" s="6"/>
      <c r="J36" s="6"/>
      <c r="K36" s="6"/>
      <c r="P36" s="6"/>
      <c r="Q36" s="6"/>
    </row>
    <row r="37" spans="2:17" ht="17.25" customHeight="1" thickBot="1" x14ac:dyDescent="0.3">
      <c r="B37" s="10" t="s">
        <v>57</v>
      </c>
      <c r="C37" s="26">
        <v>114</v>
      </c>
      <c r="D37" s="65">
        <f>C37</f>
        <v>114</v>
      </c>
      <c r="E37" s="27">
        <v>5.7000000000000002E-2</v>
      </c>
      <c r="F37" s="26">
        <v>630</v>
      </c>
      <c r="G37" s="28">
        <f>C37*D37*E37*F37/10000</f>
        <v>46.668636000000006</v>
      </c>
      <c r="H37" s="50">
        <v>4.5</v>
      </c>
      <c r="I37" s="30">
        <f t="shared" ref="I37" si="12">H37*G37</f>
        <v>210.00886200000002</v>
      </c>
      <c r="J37" s="54">
        <f>G37*30%</f>
        <v>14.000590800000001</v>
      </c>
      <c r="K37" s="54">
        <f>G37-J37</f>
        <v>32.668045200000009</v>
      </c>
      <c r="L37" s="49">
        <v>2.8</v>
      </c>
      <c r="M37" s="49">
        <v>10.45</v>
      </c>
      <c r="N37" s="49">
        <v>9</v>
      </c>
      <c r="O37" s="31">
        <f>K37*M37</f>
        <v>341.38107234000006</v>
      </c>
      <c r="P37" s="32">
        <f>K37*L37</f>
        <v>91.470526560000025</v>
      </c>
      <c r="Q37" s="33">
        <f>K37*N37</f>
        <v>294.01240680000006</v>
      </c>
    </row>
    <row r="38" spans="2:17" ht="17.25" customHeight="1" x14ac:dyDescent="0.25">
      <c r="C38" s="1"/>
      <c r="D38" s="1"/>
      <c r="E38" s="2"/>
      <c r="F38" s="1"/>
      <c r="G38" s="3"/>
      <c r="H38" s="4"/>
      <c r="I38" s="6"/>
      <c r="J38" s="6"/>
      <c r="K38" s="6"/>
      <c r="P38" s="6"/>
      <c r="Q38" s="6"/>
    </row>
    <row r="39" spans="2:17" ht="17.25" customHeight="1" x14ac:dyDescent="0.25">
      <c r="C39" s="1"/>
      <c r="D39" s="1"/>
      <c r="E39" s="2"/>
      <c r="F39" s="1"/>
      <c r="G39" s="3"/>
      <c r="H39" s="4"/>
      <c r="I39" s="6"/>
      <c r="J39" s="6"/>
      <c r="K39" s="6"/>
      <c r="P39" s="6"/>
      <c r="Q39" s="6"/>
    </row>
    <row r="40" spans="2:17" ht="17.25" customHeight="1" x14ac:dyDescent="0.25">
      <c r="C40" s="1"/>
      <c r="D40" s="1"/>
      <c r="E40" s="2"/>
      <c r="F40" s="1"/>
      <c r="G40" s="3"/>
      <c r="H40" s="4"/>
      <c r="I40" s="6"/>
      <c r="J40" s="6"/>
      <c r="K40" s="6"/>
      <c r="P40" s="6"/>
      <c r="Q40" s="6"/>
    </row>
    <row r="41" spans="2:17" ht="17.25" customHeight="1" x14ac:dyDescent="0.25">
      <c r="C41" s="1"/>
      <c r="D41" s="1"/>
      <c r="E41" s="2"/>
      <c r="F41" s="1"/>
      <c r="G41" s="3"/>
      <c r="H41" s="4"/>
      <c r="I41" s="6"/>
      <c r="J41" s="6"/>
      <c r="K41" s="6"/>
      <c r="P41" s="6"/>
      <c r="Q41" s="6"/>
    </row>
    <row r="42" spans="2:17" ht="17.25" customHeight="1" x14ac:dyDescent="0.25">
      <c r="B42" s="81" t="s">
        <v>58</v>
      </c>
      <c r="C42" s="82"/>
      <c r="D42" s="82"/>
      <c r="E42" s="82"/>
      <c r="F42" s="82"/>
      <c r="G42" s="82"/>
      <c r="H42" s="83"/>
      <c r="I42" s="6"/>
      <c r="J42" s="6"/>
      <c r="K42" s="6"/>
      <c r="P42" s="6"/>
      <c r="Q42" s="6"/>
    </row>
    <row r="43" spans="2:17" ht="17.25" customHeight="1" x14ac:dyDescent="0.25">
      <c r="B43" s="24" t="s">
        <v>59</v>
      </c>
      <c r="C43" s="1"/>
      <c r="D43" s="1" t="s">
        <v>60</v>
      </c>
      <c r="E43" s="2"/>
      <c r="F43" s="1"/>
      <c r="G43" s="3"/>
      <c r="H43" s="42" t="s">
        <v>61</v>
      </c>
      <c r="I43" s="6"/>
      <c r="J43" s="6"/>
      <c r="K43" s="6"/>
      <c r="P43" s="6"/>
      <c r="Q43" s="6"/>
    </row>
    <row r="44" spans="2:17" ht="17.25" customHeight="1" x14ac:dyDescent="0.25">
      <c r="B44">
        <v>15</v>
      </c>
      <c r="C44" s="45">
        <f>B44*B44</f>
        <v>225</v>
      </c>
      <c r="D44" s="45">
        <v>15</v>
      </c>
      <c r="E44" s="2"/>
      <c r="F44" s="1">
        <f>D44*D44</f>
        <v>225</v>
      </c>
      <c r="G44" s="67">
        <f>C44+F44</f>
        <v>450</v>
      </c>
      <c r="H44" s="68">
        <f>SQRT(G44)</f>
        <v>21.213203435596427</v>
      </c>
      <c r="I44" s="6"/>
      <c r="J44" s="6"/>
      <c r="K44" s="6"/>
      <c r="P44" s="6"/>
      <c r="Q44" s="6"/>
    </row>
    <row r="45" spans="2:17" ht="17.25" customHeight="1" x14ac:dyDescent="0.25">
      <c r="C45" s="1"/>
      <c r="D45" s="1"/>
      <c r="E45" s="2"/>
      <c r="F45" s="1"/>
      <c r="G45" s="3"/>
      <c r="H45" s="4"/>
      <c r="I45" s="6"/>
      <c r="J45" s="6"/>
      <c r="K45" s="6"/>
      <c r="P45" s="6"/>
      <c r="Q45" s="6"/>
    </row>
    <row r="46" spans="2:17" ht="17.25" customHeight="1" x14ac:dyDescent="0.25">
      <c r="B46" s="81" t="s">
        <v>62</v>
      </c>
      <c r="C46" s="82"/>
      <c r="D46" s="82"/>
      <c r="E46" s="82"/>
      <c r="F46" s="82"/>
      <c r="G46" s="82"/>
      <c r="H46" s="83"/>
      <c r="I46" s="6"/>
      <c r="J46" s="6"/>
      <c r="K46" s="6"/>
      <c r="P46" s="6"/>
      <c r="Q46" s="6"/>
    </row>
    <row r="47" spans="2:17" ht="17.25" customHeight="1" x14ac:dyDescent="0.25">
      <c r="B47" s="24" t="s">
        <v>63</v>
      </c>
      <c r="C47" s="24" t="s">
        <v>64</v>
      </c>
      <c r="D47" s="24" t="s">
        <v>65</v>
      </c>
      <c r="E47" s="24"/>
      <c r="F47" s="24"/>
      <c r="G47" s="24"/>
      <c r="H47" s="24"/>
      <c r="I47" s="6"/>
      <c r="J47" s="6"/>
      <c r="K47" s="6"/>
      <c r="P47" s="6"/>
      <c r="Q47" s="6"/>
    </row>
    <row r="48" spans="2:17" ht="17.25" customHeight="1" x14ac:dyDescent="0.25">
      <c r="B48">
        <v>46</v>
      </c>
      <c r="C48" s="24">
        <v>1.1200000000000001</v>
      </c>
      <c r="D48" s="1">
        <f>B48*C48</f>
        <v>51.52</v>
      </c>
      <c r="E48" s="2"/>
      <c r="F48" s="1"/>
      <c r="G48" s="3"/>
      <c r="H48" s="4"/>
      <c r="I48" s="6"/>
      <c r="J48" s="6"/>
      <c r="K48" s="6"/>
      <c r="P48" s="6"/>
      <c r="Q48" s="6"/>
    </row>
    <row r="49" spans="3:17" ht="17.25" customHeight="1" x14ac:dyDescent="0.25">
      <c r="C49" s="1"/>
      <c r="D49" s="1"/>
      <c r="E49" s="2"/>
      <c r="F49" s="1"/>
      <c r="G49" s="3"/>
      <c r="H49" s="4"/>
      <c r="I49" s="6"/>
      <c r="J49" s="6"/>
      <c r="K49" s="6"/>
      <c r="P49" s="6"/>
      <c r="Q49" s="6"/>
    </row>
    <row r="50" spans="3:17" ht="17.25" customHeight="1" x14ac:dyDescent="0.25">
      <c r="C50" s="1"/>
      <c r="D50" s="1"/>
      <c r="E50" s="2"/>
      <c r="F50" s="1"/>
      <c r="G50" s="3"/>
      <c r="H50" s="4"/>
      <c r="I50" s="6"/>
      <c r="J50" s="6"/>
      <c r="K50" s="6"/>
      <c r="P50" s="6"/>
      <c r="Q50" s="6"/>
    </row>
    <row r="51" spans="3:17" ht="17.25" customHeight="1" x14ac:dyDescent="0.25">
      <c r="C51" s="1"/>
      <c r="D51" s="1"/>
      <c r="E51" s="2"/>
      <c r="F51" s="1"/>
      <c r="G51" s="3"/>
      <c r="H51" s="4"/>
      <c r="I51" s="6"/>
      <c r="J51" s="6"/>
      <c r="K51" s="6"/>
      <c r="P51" s="6"/>
      <c r="Q51" s="6"/>
    </row>
    <row r="52" spans="3:17" ht="17.25" customHeight="1" x14ac:dyDescent="0.25">
      <c r="C52" s="1"/>
      <c r="D52" s="1"/>
      <c r="E52" s="2"/>
      <c r="F52" s="1"/>
      <c r="G52" s="3"/>
      <c r="H52" s="4"/>
      <c r="I52" s="6"/>
      <c r="J52" s="6"/>
      <c r="K52" s="6"/>
      <c r="P52" s="6"/>
      <c r="Q52" s="6"/>
    </row>
    <row r="53" spans="3:17" ht="15" x14ac:dyDescent="0.25">
      <c r="C53" s="24"/>
      <c r="D53" s="24"/>
      <c r="E53" s="6"/>
      <c r="F53" s="6"/>
    </row>
    <row r="54" spans="3:17" ht="15" x14ac:dyDescent="0.25">
      <c r="C54" s="24"/>
      <c r="D54" s="24"/>
      <c r="E54" s="6"/>
      <c r="F54" s="6"/>
    </row>
    <row r="55" spans="3:17" ht="15" x14ac:dyDescent="0.25">
      <c r="C55" s="24"/>
      <c r="D55" s="24"/>
      <c r="E55" s="6"/>
      <c r="F55" s="6"/>
    </row>
    <row r="56" spans="3:17" ht="15" x14ac:dyDescent="0.25">
      <c r="C56" s="24"/>
      <c r="D56" s="24"/>
      <c r="E56" s="6"/>
      <c r="F56" s="6"/>
    </row>
    <row r="57" spans="3:17" ht="15" x14ac:dyDescent="0.25">
      <c r="C57" s="24"/>
      <c r="D57" s="24"/>
      <c r="E57" s="6"/>
      <c r="F57" s="6"/>
    </row>
    <row r="58" spans="3:17" ht="15" x14ac:dyDescent="0.25">
      <c r="C58" s="24"/>
      <c r="D58" s="24"/>
      <c r="E58" s="6"/>
      <c r="F58" s="6"/>
    </row>
    <row r="59" spans="3:17" ht="15" x14ac:dyDescent="0.25">
      <c r="C59" s="24"/>
      <c r="D59" s="24"/>
      <c r="E59" s="6"/>
      <c r="F59" s="6"/>
    </row>
    <row r="60" spans="3:17" ht="15" x14ac:dyDescent="0.25">
      <c r="C60" s="24"/>
      <c r="D60" s="24"/>
      <c r="E60" s="6"/>
      <c r="F60" s="6"/>
    </row>
    <row r="61" spans="3:17" ht="15" x14ac:dyDescent="0.25">
      <c r="C61" s="24"/>
      <c r="D61" s="24"/>
      <c r="E61" s="6"/>
      <c r="F61" s="6"/>
    </row>
    <row r="62" spans="3:17" ht="15" x14ac:dyDescent="0.25">
      <c r="C62" s="24"/>
      <c r="D62" s="24"/>
      <c r="E62" s="6"/>
      <c r="F62" s="6"/>
    </row>
    <row r="63" spans="3:17" ht="15" x14ac:dyDescent="0.25">
      <c r="C63" s="24"/>
      <c r="D63" s="24"/>
      <c r="E63" s="6"/>
      <c r="F63" s="6"/>
    </row>
    <row r="64" spans="3:17" ht="15" x14ac:dyDescent="0.25">
      <c r="C64" s="24"/>
      <c r="D64" s="24"/>
      <c r="E64" s="6"/>
      <c r="F64" s="6"/>
    </row>
    <row r="65" spans="3:6" ht="15" x14ac:dyDescent="0.25">
      <c r="C65" s="24"/>
      <c r="D65" s="24"/>
      <c r="E65" s="6"/>
      <c r="F65" s="6"/>
    </row>
    <row r="66" spans="3:6" ht="15" x14ac:dyDescent="0.25">
      <c r="C66" s="24"/>
      <c r="D66" s="24"/>
      <c r="E66" s="6"/>
      <c r="F66" s="6"/>
    </row>
    <row r="67" spans="3:6" ht="15" x14ac:dyDescent="0.25">
      <c r="C67" s="24"/>
      <c r="D67" s="24"/>
      <c r="E67" s="6"/>
      <c r="F67" s="6"/>
    </row>
    <row r="68" spans="3:6" ht="15" x14ac:dyDescent="0.25">
      <c r="C68" s="24"/>
      <c r="D68" s="24"/>
      <c r="E68" s="6"/>
      <c r="F68" s="6"/>
    </row>
    <row r="69" spans="3:6" ht="15" x14ac:dyDescent="0.25">
      <c r="C69" s="24"/>
      <c r="D69" s="24"/>
      <c r="E69" s="6"/>
      <c r="F69" s="6"/>
    </row>
    <row r="70" spans="3:6" ht="15" x14ac:dyDescent="0.25">
      <c r="C70" s="24"/>
      <c r="D70" s="24"/>
      <c r="E70" s="6"/>
      <c r="F70" s="6"/>
    </row>
    <row r="71" spans="3:6" ht="15" x14ac:dyDescent="0.25">
      <c r="C71" s="24"/>
      <c r="D71" s="24"/>
      <c r="E71" s="6"/>
      <c r="F71" s="6"/>
    </row>
    <row r="72" spans="3:6" ht="15" x14ac:dyDescent="0.25">
      <c r="C72" s="24"/>
      <c r="D72" s="24"/>
      <c r="E72" s="6"/>
    </row>
    <row r="73" spans="3:6" ht="15" x14ac:dyDescent="0.25">
      <c r="C73" s="24"/>
      <c r="D73" s="24"/>
      <c r="F73" s="6"/>
    </row>
    <row r="74" spans="3:6" ht="15" x14ac:dyDescent="0.25">
      <c r="C74" s="3"/>
      <c r="D74" s="24"/>
      <c r="E74" s="6"/>
      <c r="F74" s="6"/>
    </row>
    <row r="75" spans="3:6" ht="15" x14ac:dyDescent="0.25">
      <c r="C75" s="24"/>
      <c r="D75" s="24"/>
      <c r="E75" s="6"/>
      <c r="F75" s="6"/>
    </row>
    <row r="76" spans="3:6" ht="15" x14ac:dyDescent="0.25">
      <c r="C76" s="24"/>
      <c r="D76" s="24"/>
      <c r="E76" s="6"/>
      <c r="F76" s="6"/>
    </row>
    <row r="77" spans="3:6" ht="15" x14ac:dyDescent="0.25">
      <c r="C77" s="44"/>
      <c r="D77" s="24"/>
      <c r="E77" s="6"/>
      <c r="F77" s="6"/>
    </row>
    <row r="78" spans="3:6" ht="15" x14ac:dyDescent="0.25">
      <c r="C78" s="24"/>
      <c r="D78" s="24"/>
      <c r="E78" s="6"/>
      <c r="F78" s="6"/>
    </row>
    <row r="79" spans="3:6" ht="15" x14ac:dyDescent="0.25">
      <c r="C79" s="24"/>
      <c r="D79" s="24"/>
      <c r="E79" s="6"/>
    </row>
    <row r="80" spans="3:6" ht="15" x14ac:dyDescent="0.25">
      <c r="C80" s="24"/>
      <c r="D80" s="24"/>
    </row>
    <row r="81" spans="3:6" ht="15" x14ac:dyDescent="0.25">
      <c r="C81" s="24"/>
      <c r="D81" s="24"/>
      <c r="F81" s="6"/>
    </row>
    <row r="82" spans="3:6" ht="15" x14ac:dyDescent="0.25">
      <c r="C82" s="24"/>
      <c r="D82" s="24"/>
      <c r="E82" s="6"/>
      <c r="F82" s="6"/>
    </row>
    <row r="83" spans="3:6" ht="15" x14ac:dyDescent="0.25">
      <c r="C83" s="24"/>
      <c r="D83" s="24"/>
      <c r="E83" s="6"/>
      <c r="F83" s="6"/>
    </row>
    <row r="84" spans="3:6" ht="15" x14ac:dyDescent="0.25">
      <c r="C84" s="24"/>
      <c r="D84" s="24"/>
      <c r="E84" s="6"/>
      <c r="F84" s="6"/>
    </row>
    <row r="85" spans="3:6" ht="15" x14ac:dyDescent="0.25">
      <c r="C85" s="24"/>
      <c r="D85" s="24"/>
      <c r="E85" s="6"/>
      <c r="F85" s="6"/>
    </row>
    <row r="86" spans="3:6" ht="15" x14ac:dyDescent="0.25">
      <c r="C86" s="24"/>
      <c r="D86" s="24"/>
      <c r="E86" s="6"/>
      <c r="F86" s="6"/>
    </row>
    <row r="87" spans="3:6" ht="15" x14ac:dyDescent="0.25">
      <c r="C87" s="24"/>
      <c r="D87" s="24"/>
      <c r="E87" s="6"/>
      <c r="F87" s="6"/>
    </row>
    <row r="88" spans="3:6" ht="15" x14ac:dyDescent="0.25">
      <c r="C88" s="24"/>
      <c r="D88" s="24"/>
      <c r="E88" s="6"/>
      <c r="F88" s="6"/>
    </row>
    <row r="89" spans="3:6" ht="15" x14ac:dyDescent="0.25">
      <c r="C89" s="24"/>
      <c r="D89" s="24"/>
      <c r="E89" s="6"/>
      <c r="F89" s="6"/>
    </row>
    <row r="90" spans="3:6" ht="15" x14ac:dyDescent="0.25">
      <c r="C90" s="24"/>
      <c r="D90" s="24"/>
      <c r="E90" s="6"/>
      <c r="F90" s="6"/>
    </row>
    <row r="91" spans="3:6" ht="15" x14ac:dyDescent="0.25">
      <c r="C91" s="24"/>
      <c r="D91" s="24"/>
      <c r="E91" s="6"/>
      <c r="F91" s="6"/>
    </row>
    <row r="92" spans="3:6" ht="15" x14ac:dyDescent="0.25">
      <c r="C92" s="24"/>
      <c r="D92" s="24"/>
      <c r="E92" s="6"/>
      <c r="F92" s="6"/>
    </row>
    <row r="93" spans="3:6" ht="15" x14ac:dyDescent="0.25">
      <c r="C93" s="24"/>
      <c r="D93" s="24"/>
      <c r="E93" s="6"/>
      <c r="F93" s="6"/>
    </row>
    <row r="94" spans="3:6" ht="15" x14ac:dyDescent="0.25">
      <c r="C94" s="24"/>
      <c r="D94" s="24"/>
      <c r="E94" s="6"/>
    </row>
    <row r="95" spans="3:6" ht="15" x14ac:dyDescent="0.25">
      <c r="C95" s="24"/>
      <c r="D95" s="24"/>
      <c r="F95" s="6"/>
    </row>
    <row r="96" spans="3:6" ht="15" x14ac:dyDescent="0.25">
      <c r="C96" s="24"/>
      <c r="D96" s="24"/>
      <c r="E96" s="6"/>
      <c r="F96" s="6"/>
    </row>
    <row r="97" spans="3:6" ht="15" x14ac:dyDescent="0.25">
      <c r="C97" s="24"/>
      <c r="D97" s="24"/>
      <c r="E97" s="6"/>
    </row>
    <row r="98" spans="3:6" ht="15" x14ac:dyDescent="0.25">
      <c r="C98" s="24"/>
      <c r="D98" s="24"/>
      <c r="F98" s="6"/>
    </row>
    <row r="99" spans="3:6" ht="15" x14ac:dyDescent="0.25">
      <c r="C99" s="24"/>
      <c r="D99" s="24"/>
      <c r="E99" s="6"/>
      <c r="F99" s="6"/>
    </row>
    <row r="100" spans="3:6" ht="15" x14ac:dyDescent="0.25">
      <c r="C100" s="24"/>
      <c r="D100" s="24"/>
      <c r="E100" s="6"/>
      <c r="F100" s="6"/>
    </row>
    <row r="101" spans="3:6" ht="15" x14ac:dyDescent="0.25">
      <c r="C101" s="24"/>
      <c r="D101" s="24"/>
      <c r="E101" s="6"/>
      <c r="F101" s="6"/>
    </row>
    <row r="102" spans="3:6" ht="15" x14ac:dyDescent="0.25">
      <c r="C102" s="24"/>
      <c r="D102" s="24"/>
      <c r="E102" s="6"/>
      <c r="F102" s="6"/>
    </row>
    <row r="103" spans="3:6" ht="15" x14ac:dyDescent="0.25">
      <c r="C103" s="24"/>
      <c r="D103" s="24"/>
      <c r="E103" s="6"/>
      <c r="F103" s="6"/>
    </row>
    <row r="104" spans="3:6" ht="15" x14ac:dyDescent="0.25">
      <c r="C104" s="24"/>
      <c r="D104" s="24"/>
      <c r="E104" s="6"/>
      <c r="F104" s="6"/>
    </row>
    <row r="105" spans="3:6" ht="15" x14ac:dyDescent="0.25">
      <c r="C105" s="24"/>
      <c r="D105" s="44"/>
      <c r="E105" s="6"/>
      <c r="F105" s="6"/>
    </row>
    <row r="106" spans="3:6" ht="15" x14ac:dyDescent="0.25">
      <c r="C106" s="24"/>
      <c r="D106" s="24"/>
      <c r="E106" s="6"/>
      <c r="F106" s="6"/>
    </row>
    <row r="107" spans="3:6" ht="15" x14ac:dyDescent="0.25">
      <c r="C107" s="24"/>
      <c r="D107" s="24"/>
      <c r="E107" s="6"/>
      <c r="F107" s="6"/>
    </row>
    <row r="108" spans="3:6" ht="15" x14ac:dyDescent="0.25">
      <c r="C108" s="24"/>
      <c r="D108" s="24"/>
      <c r="E108" s="6"/>
      <c r="F108" s="6"/>
    </row>
    <row r="109" spans="3:6" ht="15" x14ac:dyDescent="0.25">
      <c r="C109" s="24"/>
      <c r="D109" s="24"/>
      <c r="E109" s="6"/>
      <c r="F109" s="6"/>
    </row>
    <row r="110" spans="3:6" ht="15" x14ac:dyDescent="0.25">
      <c r="C110" s="24"/>
      <c r="D110" s="24"/>
      <c r="E110" s="6"/>
      <c r="F110" s="6"/>
    </row>
    <row r="111" spans="3:6" ht="15" x14ac:dyDescent="0.25">
      <c r="C111" s="24"/>
      <c r="D111" s="24"/>
      <c r="E111" s="6"/>
      <c r="F111" s="6"/>
    </row>
    <row r="112" spans="3:6" ht="15" x14ac:dyDescent="0.25">
      <c r="C112" s="24"/>
      <c r="D112" s="24"/>
      <c r="E112" s="6"/>
    </row>
    <row r="113" spans="3:6" ht="15" x14ac:dyDescent="0.25">
      <c r="C113" s="24"/>
      <c r="D113" s="24"/>
      <c r="F113" s="6"/>
    </row>
    <row r="114" spans="3:6" ht="15" x14ac:dyDescent="0.25">
      <c r="C114" s="24"/>
      <c r="D114" s="24"/>
      <c r="E114" s="6"/>
      <c r="F114" s="6"/>
    </row>
    <row r="115" spans="3:6" ht="15" x14ac:dyDescent="0.25">
      <c r="C115" s="24"/>
      <c r="D115" s="24"/>
      <c r="E115" s="6"/>
      <c r="F115" s="6"/>
    </row>
    <row r="116" spans="3:6" ht="15" x14ac:dyDescent="0.25">
      <c r="C116" s="24"/>
      <c r="D116" s="24"/>
      <c r="E116" s="6"/>
      <c r="F116" s="6"/>
    </row>
    <row r="117" spans="3:6" ht="15" x14ac:dyDescent="0.25">
      <c r="C117" s="24"/>
      <c r="D117" s="24"/>
      <c r="E117" s="6"/>
      <c r="F117" s="6"/>
    </row>
    <row r="118" spans="3:6" ht="15" x14ac:dyDescent="0.25">
      <c r="C118" s="24"/>
      <c r="D118" s="24"/>
      <c r="E118" s="6"/>
      <c r="F118" s="6"/>
    </row>
    <row r="119" spans="3:6" ht="15" x14ac:dyDescent="0.25">
      <c r="C119" s="24"/>
      <c r="D119" s="24"/>
      <c r="E119" s="6"/>
      <c r="F119" s="6"/>
    </row>
    <row r="120" spans="3:6" ht="15" x14ac:dyDescent="0.25">
      <c r="C120" s="24"/>
      <c r="D120" s="24"/>
      <c r="E120" s="6"/>
      <c r="F120" s="6"/>
    </row>
    <row r="121" spans="3:6" ht="15" x14ac:dyDescent="0.25">
      <c r="C121" s="24"/>
      <c r="D121" s="24"/>
      <c r="E121" s="6"/>
      <c r="F121" s="6"/>
    </row>
    <row r="122" spans="3:6" ht="15" x14ac:dyDescent="0.25">
      <c r="C122" s="24"/>
      <c r="D122" s="24"/>
      <c r="E122" s="6"/>
      <c r="F122" s="6"/>
    </row>
    <row r="123" spans="3:6" ht="15" x14ac:dyDescent="0.25">
      <c r="C123" s="24"/>
      <c r="D123" s="24"/>
      <c r="E123" s="6"/>
      <c r="F123" s="6"/>
    </row>
    <row r="124" spans="3:6" ht="15" x14ac:dyDescent="0.25">
      <c r="C124" s="24"/>
      <c r="D124" s="24"/>
      <c r="E124" s="6"/>
      <c r="F124" s="6"/>
    </row>
    <row r="125" spans="3:6" ht="15" x14ac:dyDescent="0.25">
      <c r="C125" s="24"/>
      <c r="D125" s="24"/>
      <c r="E125" s="6"/>
      <c r="F125" s="6"/>
    </row>
    <row r="126" spans="3:6" ht="15" x14ac:dyDescent="0.25">
      <c r="C126" s="24"/>
      <c r="D126" s="24"/>
      <c r="E126" s="6"/>
      <c r="F126" s="6"/>
    </row>
    <row r="127" spans="3:6" ht="15" x14ac:dyDescent="0.25">
      <c r="C127" s="24"/>
      <c r="D127" s="24"/>
      <c r="E127" s="6"/>
    </row>
    <row r="128" spans="3:6" ht="15" x14ac:dyDescent="0.25">
      <c r="C128" s="24"/>
      <c r="D128" s="24"/>
    </row>
    <row r="129" spans="3:6" ht="15" x14ac:dyDescent="0.25">
      <c r="C129" s="24"/>
      <c r="D129" s="24"/>
    </row>
    <row r="130" spans="3:6" ht="15" x14ac:dyDescent="0.25">
      <c r="C130" s="24"/>
      <c r="D130" s="24"/>
      <c r="F130" s="6"/>
    </row>
    <row r="131" spans="3:6" ht="15" x14ac:dyDescent="0.25">
      <c r="C131" s="24"/>
      <c r="D131" s="24"/>
      <c r="E131" s="6"/>
      <c r="F131" s="6"/>
    </row>
    <row r="132" spans="3:6" ht="15" x14ac:dyDescent="0.25">
      <c r="C132" s="24"/>
      <c r="D132" s="24"/>
      <c r="E132" s="6"/>
      <c r="F132" s="6"/>
    </row>
    <row r="133" spans="3:6" ht="15" x14ac:dyDescent="0.25">
      <c r="C133" s="24"/>
      <c r="D133" s="24"/>
      <c r="E133" s="6"/>
      <c r="F133" s="6"/>
    </row>
    <row r="134" spans="3:6" ht="15" x14ac:dyDescent="0.25">
      <c r="C134" s="24"/>
      <c r="D134" s="24"/>
      <c r="E134" s="6"/>
      <c r="F134" s="6"/>
    </row>
    <row r="135" spans="3:6" ht="15" x14ac:dyDescent="0.25">
      <c r="C135" s="24"/>
      <c r="D135" s="24"/>
      <c r="E135" s="6"/>
      <c r="F135" s="6"/>
    </row>
    <row r="136" spans="3:6" ht="15" x14ac:dyDescent="0.25">
      <c r="C136" s="24"/>
      <c r="D136" s="24"/>
      <c r="E136" s="6"/>
      <c r="F136" s="6"/>
    </row>
    <row r="137" spans="3:6" ht="15" x14ac:dyDescent="0.25">
      <c r="C137" s="24"/>
      <c r="D137" s="24"/>
      <c r="E137" s="6"/>
      <c r="F137" s="6"/>
    </row>
    <row r="138" spans="3:6" ht="15" x14ac:dyDescent="0.25">
      <c r="C138" s="24"/>
      <c r="D138" s="24"/>
      <c r="E138" s="6"/>
      <c r="F138" s="6"/>
    </row>
    <row r="139" spans="3:6" ht="15" x14ac:dyDescent="0.25">
      <c r="C139" s="24"/>
      <c r="D139" s="24"/>
      <c r="E139" s="6"/>
      <c r="F139" s="6"/>
    </row>
    <row r="140" spans="3:6" ht="15" x14ac:dyDescent="0.25">
      <c r="C140" s="24"/>
      <c r="D140" s="24"/>
      <c r="E140" s="6"/>
    </row>
    <row r="141" spans="3:6" ht="15" x14ac:dyDescent="0.25">
      <c r="D141" s="24"/>
    </row>
    <row r="142" spans="3:6" ht="15" x14ac:dyDescent="0.25">
      <c r="D142" s="24"/>
    </row>
    <row r="143" spans="3:6" ht="15" x14ac:dyDescent="0.25">
      <c r="D143" s="24"/>
    </row>
    <row r="144" spans="3:6" ht="15" x14ac:dyDescent="0.25">
      <c r="D144" s="24"/>
    </row>
    <row r="145" spans="4:4" ht="15" x14ac:dyDescent="0.25">
      <c r="D145" s="24"/>
    </row>
    <row r="146" spans="4:4" ht="15" x14ac:dyDescent="0.25">
      <c r="D146" s="24"/>
    </row>
    <row r="147" spans="4:4" ht="15" x14ac:dyDescent="0.25">
      <c r="D147" s="24"/>
    </row>
    <row r="148" spans="4:4" ht="15" x14ac:dyDescent="0.25">
      <c r="D148" s="24"/>
    </row>
    <row r="149" spans="4:4" ht="15" x14ac:dyDescent="0.25">
      <c r="D149" s="24"/>
    </row>
    <row r="150" spans="4:4" ht="15" x14ac:dyDescent="0.25">
      <c r="D150" s="24"/>
    </row>
    <row r="151" spans="4:4" ht="15" x14ac:dyDescent="0.25">
      <c r="D151" s="24"/>
    </row>
    <row r="152" spans="4:4" ht="15" x14ac:dyDescent="0.25">
      <c r="D152" s="24"/>
    </row>
    <row r="153" spans="4:4" ht="15" x14ac:dyDescent="0.25">
      <c r="D153" s="24"/>
    </row>
    <row r="154" spans="4:4" ht="15" x14ac:dyDescent="0.25">
      <c r="D154" s="24"/>
    </row>
    <row r="155" spans="4:4" ht="15" x14ac:dyDescent="0.25">
      <c r="D155" s="24"/>
    </row>
    <row r="156" spans="4:4" ht="15" x14ac:dyDescent="0.25">
      <c r="D156" s="24"/>
    </row>
    <row r="157" spans="4:4" ht="15" x14ac:dyDescent="0.25">
      <c r="D157" s="24"/>
    </row>
    <row r="158" spans="4:4" ht="15" x14ac:dyDescent="0.25">
      <c r="D158" s="24"/>
    </row>
    <row r="159" spans="4:4" ht="15" x14ac:dyDescent="0.25">
      <c r="D159" s="24"/>
    </row>
    <row r="160" spans="4:4" ht="15" x14ac:dyDescent="0.25">
      <c r="D160" s="24"/>
    </row>
    <row r="161" spans="4:4" ht="15" x14ac:dyDescent="0.25">
      <c r="D161" s="24"/>
    </row>
    <row r="162" spans="4:4" ht="15" x14ac:dyDescent="0.25">
      <c r="D162" s="24"/>
    </row>
    <row r="163" spans="4:4" ht="15" x14ac:dyDescent="0.25">
      <c r="D163" s="24"/>
    </row>
    <row r="164" spans="4:4" ht="15" x14ac:dyDescent="0.25">
      <c r="D164" s="24"/>
    </row>
    <row r="165" spans="4:4" ht="15" x14ac:dyDescent="0.25">
      <c r="D165" s="24"/>
    </row>
    <row r="166" spans="4:4" ht="15" x14ac:dyDescent="0.25">
      <c r="D166" s="24"/>
    </row>
    <row r="167" spans="4:4" ht="15" x14ac:dyDescent="0.25">
      <c r="D167" s="24"/>
    </row>
    <row r="168" spans="4:4" ht="15" x14ac:dyDescent="0.25">
      <c r="D168" s="24"/>
    </row>
    <row r="169" spans="4:4" ht="15" x14ac:dyDescent="0.25">
      <c r="D169" s="24"/>
    </row>
    <row r="170" spans="4:4" ht="15" x14ac:dyDescent="0.25">
      <c r="D170" s="24"/>
    </row>
    <row r="171" spans="4:4" ht="15" x14ac:dyDescent="0.25">
      <c r="D171" s="24"/>
    </row>
    <row r="172" spans="4:4" ht="15" x14ac:dyDescent="0.25">
      <c r="D172" s="24"/>
    </row>
    <row r="173" spans="4:4" ht="15" x14ac:dyDescent="0.25">
      <c r="D173" s="24"/>
    </row>
    <row r="174" spans="4:4" ht="15" x14ac:dyDescent="0.25">
      <c r="D174" s="24"/>
    </row>
    <row r="175" spans="4:4" ht="15" x14ac:dyDescent="0.25">
      <c r="D175" s="24"/>
    </row>
    <row r="176" spans="4:4" ht="15" x14ac:dyDescent="0.25">
      <c r="D176" s="24"/>
    </row>
    <row r="177" spans="4:4" ht="15" x14ac:dyDescent="0.25">
      <c r="D177" s="24"/>
    </row>
    <row r="178" spans="4:4" ht="15" x14ac:dyDescent="0.25">
      <c r="D178" s="24"/>
    </row>
    <row r="179" spans="4:4" ht="15" x14ac:dyDescent="0.25">
      <c r="D179" s="24"/>
    </row>
    <row r="180" spans="4:4" ht="15" x14ac:dyDescent="0.25">
      <c r="D180" s="24"/>
    </row>
    <row r="181" spans="4:4" ht="15" x14ac:dyDescent="0.25">
      <c r="D181" s="24"/>
    </row>
    <row r="182" spans="4:4" ht="15" x14ac:dyDescent="0.25">
      <c r="D182" s="24"/>
    </row>
    <row r="183" spans="4:4" ht="15" x14ac:dyDescent="0.25">
      <c r="D183" s="24"/>
    </row>
    <row r="184" spans="4:4" ht="15" x14ac:dyDescent="0.25">
      <c r="D184" s="24"/>
    </row>
    <row r="185" spans="4:4" ht="15" x14ac:dyDescent="0.25">
      <c r="D185" s="24"/>
    </row>
    <row r="186" spans="4:4" ht="15" x14ac:dyDescent="0.25">
      <c r="D186" s="24"/>
    </row>
    <row r="187" spans="4:4" ht="15" x14ac:dyDescent="0.25">
      <c r="D187" s="24"/>
    </row>
    <row r="188" spans="4:4" ht="15" x14ac:dyDescent="0.25">
      <c r="D188" s="24"/>
    </row>
    <row r="189" spans="4:4" ht="15" x14ac:dyDescent="0.25">
      <c r="D189" s="24"/>
    </row>
    <row r="190" spans="4:4" ht="15" x14ac:dyDescent="0.25">
      <c r="D190" s="24"/>
    </row>
    <row r="191" spans="4:4" ht="15" x14ac:dyDescent="0.25">
      <c r="D191" s="24"/>
    </row>
    <row r="192" spans="4:4" ht="15" x14ac:dyDescent="0.25">
      <c r="D192" s="24"/>
    </row>
    <row r="193" spans="4:4" ht="15" x14ac:dyDescent="0.25">
      <c r="D193" s="24"/>
    </row>
    <row r="194" spans="4:4" ht="15" x14ac:dyDescent="0.25">
      <c r="D194" s="24"/>
    </row>
    <row r="195" spans="4:4" ht="15" x14ac:dyDescent="0.25">
      <c r="D195" s="24"/>
    </row>
    <row r="196" spans="4:4" ht="15" x14ac:dyDescent="0.25">
      <c r="D196" s="24"/>
    </row>
    <row r="197" spans="4:4" ht="15" x14ac:dyDescent="0.25">
      <c r="D197" s="24"/>
    </row>
    <row r="198" spans="4:4" ht="15" x14ac:dyDescent="0.25">
      <c r="D198" s="24"/>
    </row>
    <row r="199" spans="4:4" ht="15" x14ac:dyDescent="0.25">
      <c r="D199" s="24"/>
    </row>
    <row r="200" spans="4:4" ht="15" x14ac:dyDescent="0.25">
      <c r="D200" s="24"/>
    </row>
    <row r="201" spans="4:4" ht="15" x14ac:dyDescent="0.25">
      <c r="D201" s="24"/>
    </row>
    <row r="202" spans="4:4" ht="15" x14ac:dyDescent="0.25">
      <c r="D202" s="24"/>
    </row>
    <row r="203" spans="4:4" ht="15" x14ac:dyDescent="0.25">
      <c r="D203" s="24"/>
    </row>
    <row r="204" spans="4:4" ht="15" x14ac:dyDescent="0.25">
      <c r="D204" s="24"/>
    </row>
    <row r="205" spans="4:4" ht="15" x14ac:dyDescent="0.25">
      <c r="D205" s="24"/>
    </row>
    <row r="206" spans="4:4" ht="15" x14ac:dyDescent="0.25">
      <c r="D206" s="24"/>
    </row>
    <row r="207" spans="4:4" ht="15" x14ac:dyDescent="0.25">
      <c r="D207" s="24"/>
    </row>
    <row r="208" spans="4:4" ht="15" x14ac:dyDescent="0.25">
      <c r="D208" s="24"/>
    </row>
    <row r="209" spans="4:4" ht="15" x14ac:dyDescent="0.25">
      <c r="D209" s="24"/>
    </row>
    <row r="210" spans="4:4" ht="15" x14ac:dyDescent="0.25">
      <c r="D210" s="24"/>
    </row>
    <row r="211" spans="4:4" ht="15" x14ac:dyDescent="0.25">
      <c r="D211" s="24"/>
    </row>
    <row r="212" spans="4:4" ht="15" x14ac:dyDescent="0.25">
      <c r="D212" s="24"/>
    </row>
    <row r="213" spans="4:4" ht="15" x14ac:dyDescent="0.25">
      <c r="D213" s="24"/>
    </row>
    <row r="214" spans="4:4" ht="15" x14ac:dyDescent="0.25">
      <c r="D214" s="24"/>
    </row>
    <row r="215" spans="4:4" ht="15" x14ac:dyDescent="0.25">
      <c r="D215" s="24"/>
    </row>
    <row r="216" spans="4:4" ht="15" x14ac:dyDescent="0.25">
      <c r="D216" s="24"/>
    </row>
    <row r="217" spans="4:4" ht="15" x14ac:dyDescent="0.25">
      <c r="D217" s="24"/>
    </row>
    <row r="218" spans="4:4" ht="15" x14ac:dyDescent="0.25">
      <c r="D218" s="24"/>
    </row>
    <row r="219" spans="4:4" ht="15" x14ac:dyDescent="0.25">
      <c r="D219" s="24"/>
    </row>
  </sheetData>
  <mergeCells count="4">
    <mergeCell ref="B5:Q5"/>
    <mergeCell ref="B9:Q9"/>
    <mergeCell ref="B42:H42"/>
    <mergeCell ref="B46:H4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8" sqref="C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Aço</vt:lpstr>
      <vt:lpstr>Não Ferrosos</vt:lpstr>
      <vt:lpstr>Redondo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Amarildo Convento</cp:lastModifiedBy>
  <dcterms:created xsi:type="dcterms:W3CDTF">2012-05-31T11:34:48Z</dcterms:created>
  <dcterms:modified xsi:type="dcterms:W3CDTF">2019-03-15T20:01:56Z</dcterms:modified>
</cp:coreProperties>
</file>