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55" windowWidth="11355" windowHeight="6030"/>
  </bookViews>
  <sheets>
    <sheet name="Aços" sheetId="1" r:id="rId1"/>
    <sheet name="Plan3" sheetId="3" r:id="rId2"/>
  </sheets>
  <calcPr calcId="145621"/>
</workbook>
</file>

<file path=xl/calcChain.xml><?xml version="1.0" encoding="utf-8"?>
<calcChain xmlns="http://schemas.openxmlformats.org/spreadsheetml/2006/main">
  <c r="L130" i="1" l="1"/>
  <c r="H192" i="1" l="1"/>
  <c r="F192" i="1"/>
  <c r="J75" i="1" l="1"/>
  <c r="J74" i="1"/>
  <c r="J73" i="1"/>
  <c r="J72" i="1"/>
  <c r="J71" i="1"/>
  <c r="J69" i="1"/>
  <c r="J70" i="1"/>
  <c r="J68" i="1"/>
  <c r="J28" i="1"/>
  <c r="J27" i="1"/>
  <c r="J50" i="1" l="1"/>
  <c r="J49" i="1"/>
  <c r="J52" i="1"/>
  <c r="J51" i="1"/>
  <c r="J46" i="1"/>
  <c r="J45" i="1"/>
  <c r="J29" i="1"/>
  <c r="J26" i="1"/>
  <c r="J25" i="1"/>
  <c r="J24" i="1"/>
  <c r="J30" i="1"/>
  <c r="J39" i="1"/>
  <c r="J40" i="1"/>
  <c r="J41" i="1"/>
  <c r="J42" i="1"/>
  <c r="J43" i="1"/>
  <c r="J44" i="1"/>
  <c r="J23" i="1"/>
</calcChain>
</file>

<file path=xl/comments1.xml><?xml version="1.0" encoding="utf-8"?>
<comments xmlns="http://schemas.openxmlformats.org/spreadsheetml/2006/main">
  <authors>
    <author>Cliente</author>
    <author>Reginaldo</author>
    <author>Amarildo Convento</author>
  </authors>
  <commentList>
    <comment ref="H23" authorId="0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Cryodur 2510</t>
        </r>
      </text>
    </comment>
    <comment ref="I23" authorId="0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K 460</t>
        </r>
      </text>
    </comment>
    <comment ref="H24" authorId="0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2510</t>
        </r>
      </text>
    </comment>
    <comment ref="H25" authorId="0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2436</t>
        </r>
      </text>
    </comment>
    <comment ref="H26" authorId="0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2436</t>
        </r>
      </text>
    </comment>
    <comment ref="H27" authorId="0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Cryodur 2379</t>
        </r>
      </text>
    </comment>
    <comment ref="I27" authorId="0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K 110</t>
        </r>
      </text>
    </comment>
    <comment ref="H33" authorId="1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2990</t>
        </r>
      </text>
    </comment>
    <comment ref="H35" authorId="1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CRYODUR 2990</t>
        </r>
      </text>
    </comment>
    <comment ref="F42" authorId="0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6,31 kg / mt</t>
        </r>
      </text>
    </comment>
    <comment ref="H43" authorId="0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2344</t>
        </r>
      </text>
    </comment>
    <comment ref="H45" authorId="0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3343</t>
        </r>
      </text>
    </comment>
    <comment ref="I45" authorId="0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S 600</t>
        </r>
      </text>
    </comment>
    <comment ref="I47" authorId="2">
      <text>
        <r>
          <rPr>
            <b/>
            <sz val="9"/>
            <color indexed="81"/>
            <rFont val="Tahoma"/>
            <family val="2"/>
          </rPr>
          <t>Amarildo Convento:</t>
        </r>
        <r>
          <rPr>
            <sz val="9"/>
            <color indexed="81"/>
            <rFont val="Tahoma"/>
            <family val="2"/>
          </rPr>
          <t xml:space="preserve">
S 690</t>
        </r>
      </text>
    </comment>
    <comment ref="B49" authorId="1">
      <text>
        <r>
          <rPr>
            <b/>
            <sz val="9"/>
            <color indexed="81"/>
            <rFont val="Tahoma"/>
            <family val="2"/>
          </rPr>
          <t>Reginaldo:</t>
        </r>
        <r>
          <rPr>
            <sz val="9"/>
            <color indexed="81"/>
            <rFont val="Tahoma"/>
            <family val="2"/>
          </rPr>
          <t xml:space="preserve">
1.2738</t>
        </r>
      </text>
    </comment>
    <comment ref="H51" authorId="0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2311</t>
        </r>
      </text>
    </comment>
    <comment ref="C70" authorId="0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L - MOLIBDENIO</t>
        </r>
      </text>
    </comment>
    <comment ref="D126" authorId="0">
      <text>
        <r>
          <rPr>
            <b/>
            <sz val="8"/>
            <color indexed="81"/>
            <rFont val="Tahoma"/>
            <family val="2"/>
          </rPr>
          <t>Cliente:</t>
        </r>
        <r>
          <rPr>
            <sz val="8"/>
            <color indexed="81"/>
            <rFont val="Tahoma"/>
            <family val="2"/>
          </rPr>
          <t xml:space="preserve">
56 x 34</t>
        </r>
      </text>
    </comment>
  </commentList>
</comments>
</file>

<file path=xl/sharedStrings.xml><?xml version="1.0" encoding="utf-8"?>
<sst xmlns="http://schemas.openxmlformats.org/spreadsheetml/2006/main" count="220" uniqueCount="139">
  <si>
    <t>SAE 1020</t>
  </si>
  <si>
    <t>Chapa</t>
  </si>
  <si>
    <t>Redondo</t>
  </si>
  <si>
    <t>SAE 1045</t>
  </si>
  <si>
    <t>D2</t>
  </si>
  <si>
    <t>Duraluminio 7075</t>
  </si>
  <si>
    <t>AISI 304</t>
  </si>
  <si>
    <t>Latão</t>
  </si>
  <si>
    <t>Bronze TM 23</t>
  </si>
  <si>
    <t>4"</t>
  </si>
  <si>
    <t>Aluminio 6351</t>
  </si>
  <si>
    <t>R$ / kg</t>
  </si>
  <si>
    <t>Ø 1.1/2</t>
  </si>
  <si>
    <t>Ø 3"</t>
  </si>
  <si>
    <t>Bronze SAE 64</t>
  </si>
  <si>
    <t>ZINCO PRETO</t>
  </si>
  <si>
    <t>NIQUEL QUIMICO</t>
  </si>
  <si>
    <t>OXIDAÇÃO NEGRA</t>
  </si>
  <si>
    <t>Tratamentos de Superficie</t>
  </si>
  <si>
    <t>Aços Ferramenta</t>
  </si>
  <si>
    <t>Não Ferrosos</t>
  </si>
  <si>
    <t>Aços Oxicortados</t>
  </si>
  <si>
    <t>Tratamento térmico a Vacuo</t>
  </si>
  <si>
    <t>H13</t>
  </si>
  <si>
    <t>Tempera e Revenimento ( sal )</t>
  </si>
  <si>
    <t>Tecnotempera</t>
  </si>
  <si>
    <t>Brasimet</t>
  </si>
  <si>
    <t>AMPCO 18</t>
  </si>
  <si>
    <t>AMPCO 25</t>
  </si>
  <si>
    <t>PVD - Durotin - TIN</t>
  </si>
  <si>
    <t>Retangular</t>
  </si>
  <si>
    <t>Ø Trefilado</t>
  </si>
  <si>
    <t>Ø Laminado</t>
  </si>
  <si>
    <t>Ø  Laminado</t>
  </si>
  <si>
    <t>Ø 1"</t>
  </si>
  <si>
    <t>Ø 2"</t>
  </si>
  <si>
    <t>Ø 2.1/2</t>
  </si>
  <si>
    <t>Aluminio Naval 5052</t>
  </si>
  <si>
    <t>ZINCO AMARELO</t>
  </si>
  <si>
    <t>Bronze Grafitado - Tarugo com 150 mm</t>
  </si>
  <si>
    <t xml:space="preserve">Bitolas </t>
  </si>
  <si>
    <t>Ø 1.1/4"</t>
  </si>
  <si>
    <t>Ø 7/8"</t>
  </si>
  <si>
    <t>Ø 3/4"</t>
  </si>
  <si>
    <t>Ø 5/8"</t>
  </si>
  <si>
    <t xml:space="preserve"> CH - Oxicorte</t>
  </si>
  <si>
    <t>CH - Oxicorte</t>
  </si>
  <si>
    <t xml:space="preserve"> </t>
  </si>
  <si>
    <t>R$/kg</t>
  </si>
  <si>
    <t>VC 131 ou D6</t>
  </si>
  <si>
    <t xml:space="preserve">Barra Chata </t>
  </si>
  <si>
    <t>Cantoneira</t>
  </si>
  <si>
    <t>5"</t>
  </si>
  <si>
    <t>1.3/4"</t>
  </si>
  <si>
    <t>GGD</t>
  </si>
  <si>
    <t xml:space="preserve">M 2 </t>
  </si>
  <si>
    <t xml:space="preserve">P 20 </t>
  </si>
  <si>
    <t>MAXFER</t>
  </si>
  <si>
    <t>MÉDIA</t>
  </si>
  <si>
    <t>METALTHAGA</t>
  </si>
  <si>
    <t>BRONZIL</t>
  </si>
  <si>
    <t>AÇO FUNDIDO</t>
  </si>
  <si>
    <t>ITAFUNGE</t>
  </si>
  <si>
    <t>FEMAQ</t>
  </si>
  <si>
    <t>GG25</t>
  </si>
  <si>
    <t>GGG 70L</t>
  </si>
  <si>
    <t>VSGG 25</t>
  </si>
  <si>
    <t>VND - O1</t>
  </si>
  <si>
    <t>5/8"</t>
  </si>
  <si>
    <t xml:space="preserve">2" </t>
  </si>
  <si>
    <t>2.1/2"</t>
  </si>
  <si>
    <t xml:space="preserve">3" </t>
  </si>
  <si>
    <t>8"</t>
  </si>
  <si>
    <t xml:space="preserve">Redondo </t>
  </si>
  <si>
    <t>GGG 50/60</t>
  </si>
  <si>
    <t>VF 800</t>
  </si>
  <si>
    <t xml:space="preserve">Camada </t>
  </si>
  <si>
    <t>Valor Nitretação</t>
  </si>
  <si>
    <t>BRONZEMETAL</t>
  </si>
  <si>
    <t>NITRION</t>
  </si>
  <si>
    <t>-</t>
  </si>
  <si>
    <t>9"</t>
  </si>
  <si>
    <t xml:space="preserve">5" </t>
  </si>
  <si>
    <t>10"</t>
  </si>
  <si>
    <t>DIFERRO</t>
  </si>
  <si>
    <t>SCHMOLZ</t>
  </si>
  <si>
    <t>FAVORIT</t>
  </si>
  <si>
    <t>Ø 2.1/4</t>
  </si>
  <si>
    <t>EV</t>
  </si>
  <si>
    <t>INOX DO BR</t>
  </si>
  <si>
    <t>PANINOX</t>
  </si>
  <si>
    <t>Chapa 1/8"</t>
  </si>
  <si>
    <t>Ø 57 x 9</t>
  </si>
  <si>
    <t>TUBO LAMINADO 57 x 9 = 3,43 kg / mt</t>
  </si>
  <si>
    <t>BENTELER TUBOS</t>
  </si>
  <si>
    <t>JRS</t>
  </si>
  <si>
    <t xml:space="preserve">Chapa </t>
  </si>
  <si>
    <t>NIQUEL ELETROLITICO</t>
  </si>
  <si>
    <t>BOHLER</t>
  </si>
  <si>
    <t>D6 / VC 131</t>
  </si>
  <si>
    <t>VND / O1</t>
  </si>
  <si>
    <t>D2 / VD2</t>
  </si>
  <si>
    <t>M2</t>
  </si>
  <si>
    <t>POLICROMO</t>
  </si>
  <si>
    <t>REIS</t>
  </si>
  <si>
    <t xml:space="preserve">PLANILHA DE PREÇOS DE MATERIAIS </t>
  </si>
  <si>
    <t>PERFIBRAS</t>
  </si>
  <si>
    <t>Tubo Metalon mt</t>
  </si>
  <si>
    <t>FUNDIFER</t>
  </si>
  <si>
    <t>Ø 1.1/8"</t>
  </si>
  <si>
    <t>Ø 1.3/4"</t>
  </si>
  <si>
    <t>SÃO FRANC</t>
  </si>
  <si>
    <t>FTP</t>
  </si>
  <si>
    <t>Bronze SAE 430 B</t>
  </si>
  <si>
    <t>TOOLOX 44</t>
  </si>
  <si>
    <t>VILLARES</t>
  </si>
  <si>
    <t>D6</t>
  </si>
  <si>
    <t>COCUBE III</t>
  </si>
  <si>
    <t>AMPCOLOY 95</t>
  </si>
  <si>
    <t>CEMENTAÇÃO TEMPERA E REVENIMENTO</t>
  </si>
  <si>
    <t>K340</t>
  </si>
  <si>
    <t>ESTRELA DOS METAIS</t>
  </si>
  <si>
    <t>QCM8</t>
  </si>
  <si>
    <t>65 x 112 x 135</t>
  </si>
  <si>
    <t>73 x 135 x 185</t>
  </si>
  <si>
    <t>57 x 130 x 170</t>
  </si>
  <si>
    <t>BRASIMET</t>
  </si>
  <si>
    <t>INDEK</t>
  </si>
  <si>
    <t>NITRETAÇÃO</t>
  </si>
  <si>
    <t>0,10 a 0,20</t>
  </si>
  <si>
    <t>0,30 a 0,40</t>
  </si>
  <si>
    <t>0,60 a 0,70</t>
  </si>
  <si>
    <t>0,80 a 1,00</t>
  </si>
  <si>
    <t xml:space="preserve">4 dias </t>
  </si>
  <si>
    <t xml:space="preserve">7 dias </t>
  </si>
  <si>
    <t xml:space="preserve">10 dias </t>
  </si>
  <si>
    <t>FUNPERL</t>
  </si>
  <si>
    <t xml:space="preserve">Villares 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</si>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</sst>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 &quot;#,##0.00_);[Red]\(&quot;R$ &quot;#,##0.00\)"/>
    <numFmt numFmtId="165" formatCode="_(* #,##0.00_);_(* \(#,##0.00\);_(* &quot;-&quot;??_);_(@_)"/>
    <numFmt numFmtId="166" formatCode="&quot;R$ &quot;#,##0.00"/>
    <numFmt numFmtId="167" formatCode="&quot;R$&quot;\ #,##0.00"/>
    <numFmt numFmtId="168" formatCode="0.0"/>
    <numFmt numFmtId="169" formatCode="0.000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rgb="FF0070C0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8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9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2" fontId="3" fillId="0" borderId="0" xfId="0" applyNumberFormat="1" applyFont="1"/>
    <xf numFmtId="2" fontId="3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Fill="1" applyBorder="1" applyAlignment="1"/>
    <xf numFmtId="2" fontId="3" fillId="0" borderId="0" xfId="0" applyNumberFormat="1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6" fillId="0" borderId="0" xfId="0" applyFont="1" applyFill="1" applyBorder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4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0" xfId="0" applyFont="1" applyBorder="1"/>
    <xf numFmtId="0" fontId="3" fillId="0" borderId="8" xfId="0" applyFont="1" applyBorder="1"/>
    <xf numFmtId="0" fontId="7" fillId="0" borderId="0" xfId="0" applyFont="1" applyFill="1" applyBorder="1" applyAlignment="1">
      <alignment horizontal="center"/>
    </xf>
    <xf numFmtId="0" fontId="4" fillId="0" borderId="7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1" xfId="0" applyFont="1" applyBorder="1" applyAlignment="1"/>
    <xf numFmtId="0" fontId="4" fillId="0" borderId="7" xfId="0" applyFont="1" applyBorder="1" applyAlignment="1"/>
    <xf numFmtId="0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7" xfId="0" applyFont="1" applyBorder="1"/>
    <xf numFmtId="0" fontId="5" fillId="0" borderId="7" xfId="0" applyFont="1" applyBorder="1"/>
    <xf numFmtId="0" fontId="5" fillId="0" borderId="1" xfId="0" applyFont="1" applyBorder="1"/>
    <xf numFmtId="0" fontId="4" fillId="0" borderId="4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11" fillId="0" borderId="1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 applyAlignment="1">
      <alignment horizontal="center"/>
    </xf>
    <xf numFmtId="0" fontId="10" fillId="0" borderId="7" xfId="0" applyFont="1" applyBorder="1"/>
    <xf numFmtId="2" fontId="3" fillId="0" borderId="0" xfId="0" applyNumberFormat="1" applyFont="1" applyBorder="1" applyAlignment="1">
      <alignment horizontal="right"/>
    </xf>
    <xf numFmtId="2" fontId="3" fillId="0" borderId="0" xfId="0" applyNumberFormat="1" applyFont="1" applyBorder="1" applyAlignment="1"/>
    <xf numFmtId="2" fontId="3" fillId="0" borderId="8" xfId="0" applyNumberFormat="1" applyFont="1" applyBorder="1" applyAlignment="1"/>
    <xf numFmtId="0" fontId="10" fillId="0" borderId="4" xfId="0" applyFont="1" applyBorder="1"/>
    <xf numFmtId="0" fontId="14" fillId="0" borderId="0" xfId="0" applyFont="1" applyAlignment="1">
      <alignment horizontal="center"/>
    </xf>
    <xf numFmtId="0" fontId="3" fillId="0" borderId="9" xfId="0" applyFont="1" applyBorder="1"/>
    <xf numFmtId="44" fontId="3" fillId="0" borderId="5" xfId="0" applyNumberFormat="1" applyFont="1" applyBorder="1"/>
    <xf numFmtId="0" fontId="16" fillId="0" borderId="0" xfId="0" applyFont="1"/>
    <xf numFmtId="166" fontId="3" fillId="0" borderId="0" xfId="0" applyNumberFormat="1" applyFont="1"/>
    <xf numFmtId="0" fontId="3" fillId="0" borderId="9" xfId="0" applyFont="1" applyBorder="1" applyAlignment="1">
      <alignment horizontal="center"/>
    </xf>
    <xf numFmtId="0" fontId="4" fillId="0" borderId="9" xfId="0" applyFont="1" applyBorder="1"/>
    <xf numFmtId="44" fontId="3" fillId="0" borderId="9" xfId="0" applyNumberFormat="1" applyFont="1" applyBorder="1"/>
    <xf numFmtId="0" fontId="4" fillId="0" borderId="5" xfId="0" applyFont="1" applyBorder="1"/>
    <xf numFmtId="0" fontId="11" fillId="0" borderId="7" xfId="0" applyFont="1" applyFill="1" applyBorder="1" applyAlignment="1"/>
    <xf numFmtId="3" fontId="3" fillId="0" borderId="8" xfId="0" applyNumberFormat="1" applyFont="1" applyBorder="1" applyAlignment="1">
      <alignment horizontal="center"/>
    </xf>
    <xf numFmtId="3" fontId="3" fillId="0" borderId="6" xfId="0" applyNumberFormat="1" applyFont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166" fontId="3" fillId="0" borderId="5" xfId="0" applyNumberFormat="1" applyFont="1" applyBorder="1"/>
    <xf numFmtId="166" fontId="3" fillId="0" borderId="2" xfId="0" applyNumberFormat="1" applyFont="1" applyBorder="1"/>
    <xf numFmtId="166" fontId="3" fillId="0" borderId="0" xfId="0" applyNumberFormat="1" applyFont="1" applyBorder="1"/>
    <xf numFmtId="0" fontId="12" fillId="0" borderId="0" xfId="0" applyFont="1"/>
    <xf numFmtId="0" fontId="12" fillId="0" borderId="10" xfId="0" applyFont="1" applyBorder="1" applyAlignment="1">
      <alignment horizontal="center"/>
    </xf>
    <xf numFmtId="0" fontId="12" fillId="0" borderId="0" xfId="0" applyFont="1" applyAlignment="1">
      <alignment horizontal="center"/>
    </xf>
    <xf numFmtId="9" fontId="12" fillId="0" borderId="0" xfId="0" applyNumberFormat="1" applyFont="1" applyAlignment="1">
      <alignment horizontal="center"/>
    </xf>
    <xf numFmtId="166" fontId="7" fillId="0" borderId="2" xfId="0" applyNumberFormat="1" applyFont="1" applyFill="1" applyBorder="1" applyAlignment="1">
      <alignment horizontal="center"/>
    </xf>
    <xf numFmtId="166" fontId="3" fillId="0" borderId="3" xfId="0" applyNumberFormat="1" applyFont="1" applyBorder="1"/>
    <xf numFmtId="166" fontId="7" fillId="0" borderId="5" xfId="0" applyNumberFormat="1" applyFont="1" applyFill="1" applyBorder="1" applyAlignment="1">
      <alignment horizontal="center"/>
    </xf>
    <xf numFmtId="166" fontId="3" fillId="0" borderId="6" xfId="0" applyNumberFormat="1" applyFont="1" applyBorder="1"/>
    <xf numFmtId="166" fontId="3" fillId="0" borderId="8" xfId="0" applyNumberFormat="1" applyFont="1" applyBorder="1"/>
    <xf numFmtId="166" fontId="3" fillId="0" borderId="8" xfId="1" applyNumberFormat="1" applyFont="1" applyBorder="1"/>
    <xf numFmtId="166" fontId="3" fillId="0" borderId="6" xfId="1" applyNumberFormat="1" applyFont="1" applyBorder="1"/>
    <xf numFmtId="2" fontId="3" fillId="0" borderId="2" xfId="0" applyNumberFormat="1" applyFont="1" applyBorder="1" applyAlignment="1">
      <alignment horizontal="center" wrapText="1"/>
    </xf>
    <xf numFmtId="166" fontId="15" fillId="0" borderId="2" xfId="0" applyNumberFormat="1" applyFont="1" applyBorder="1"/>
    <xf numFmtId="166" fontId="15" fillId="0" borderId="0" xfId="0" applyNumberFormat="1" applyFont="1" applyBorder="1"/>
    <xf numFmtId="166" fontId="15" fillId="0" borderId="2" xfId="0" applyNumberFormat="1" applyFont="1" applyFill="1" applyBorder="1" applyAlignment="1"/>
    <xf numFmtId="166" fontId="15" fillId="0" borderId="5" xfId="0" applyNumberFormat="1" applyFont="1" applyFill="1" applyBorder="1" applyAlignment="1"/>
    <xf numFmtId="166" fontId="15" fillId="0" borderId="0" xfId="0" applyNumberFormat="1" applyFont="1" applyBorder="1" applyAlignment="1">
      <alignment horizontal="right"/>
    </xf>
    <xf numFmtId="166" fontId="15" fillId="0" borderId="5" xfId="0" applyNumberFormat="1" applyFont="1" applyBorder="1"/>
    <xf numFmtId="166" fontId="15" fillId="0" borderId="5" xfId="0" applyNumberFormat="1" applyFont="1" applyBorder="1" applyAlignment="1">
      <alignment horizontal="right"/>
    </xf>
    <xf numFmtId="166" fontId="15" fillId="0" borderId="5" xfId="0" applyNumberFormat="1" applyFont="1" applyBorder="1" applyAlignment="1"/>
    <xf numFmtId="166" fontId="15" fillId="0" borderId="6" xfId="0" applyNumberFormat="1" applyFont="1" applyBorder="1" applyAlignment="1"/>
    <xf numFmtId="166" fontId="15" fillId="0" borderId="1" xfId="0" applyNumberFormat="1" applyFont="1" applyBorder="1"/>
    <xf numFmtId="166" fontId="15" fillId="0" borderId="7" xfId="0" applyNumberFormat="1" applyFont="1" applyBorder="1"/>
    <xf numFmtId="166" fontId="15" fillId="0" borderId="1" xfId="0" applyNumberFormat="1" applyFont="1" applyBorder="1" applyAlignment="1">
      <alignment horizontal="center"/>
    </xf>
    <xf numFmtId="166" fontId="15" fillId="0" borderId="4" xfId="0" applyNumberFormat="1" applyFont="1" applyBorder="1"/>
    <xf numFmtId="166" fontId="15" fillId="0" borderId="7" xfId="0" applyNumberFormat="1" applyFont="1" applyBorder="1" applyAlignment="1">
      <alignment horizontal="right"/>
    </xf>
    <xf numFmtId="166" fontId="7" fillId="0" borderId="0" xfId="0" applyNumberFormat="1" applyFont="1" applyFill="1" applyBorder="1" applyAlignment="1">
      <alignment horizontal="center"/>
    </xf>
    <xf numFmtId="166" fontId="12" fillId="0" borderId="0" xfId="0" applyNumberFormat="1" applyFont="1" applyFill="1" applyBorder="1" applyAlignment="1">
      <alignment horizontal="center"/>
    </xf>
    <xf numFmtId="2" fontId="15" fillId="0" borderId="0" xfId="0" applyNumberFormat="1" applyFont="1"/>
    <xf numFmtId="166" fontId="15" fillId="0" borderId="0" xfId="0" applyNumberFormat="1" applyFont="1" applyBorder="1" applyAlignment="1"/>
    <xf numFmtId="0" fontId="11" fillId="0" borderId="10" xfId="0" applyFont="1" applyFill="1" applyBorder="1" applyAlignment="1">
      <alignment horizontal="center"/>
    </xf>
    <xf numFmtId="2" fontId="12" fillId="0" borderId="4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166" fontId="15" fillId="0" borderId="0" xfId="0" applyNumberFormat="1" applyFont="1"/>
    <xf numFmtId="166" fontId="15" fillId="0" borderId="0" xfId="0" applyNumberFormat="1" applyFont="1" applyBorder="1" applyAlignment="1">
      <alignment horizontal="center"/>
    </xf>
    <xf numFmtId="166" fontId="15" fillId="0" borderId="8" xfId="0" applyNumberFormat="1" applyFont="1" applyBorder="1" applyAlignment="1">
      <alignment horizontal="right"/>
    </xf>
    <xf numFmtId="166" fontId="15" fillId="0" borderId="5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6" fontId="15" fillId="0" borderId="0" xfId="0" applyNumberFormat="1" applyFont="1" applyFill="1" applyBorder="1" applyAlignment="1"/>
    <xf numFmtId="0" fontId="1" fillId="0" borderId="0" xfId="0" applyFont="1" applyAlignment="1">
      <alignment horizontal="center"/>
    </xf>
    <xf numFmtId="166" fontId="15" fillId="0" borderId="3" xfId="0" applyNumberFormat="1" applyFont="1" applyBorder="1"/>
    <xf numFmtId="166" fontId="15" fillId="0" borderId="3" xfId="1" applyNumberFormat="1" applyFont="1" applyBorder="1"/>
    <xf numFmtId="0" fontId="3" fillId="0" borderId="0" xfId="0" applyFont="1" applyAlignment="1">
      <alignment horizontal="center"/>
    </xf>
    <xf numFmtId="166" fontId="15" fillId="0" borderId="8" xfId="0" applyNumberFormat="1" applyFont="1" applyBorder="1"/>
    <xf numFmtId="0" fontId="18" fillId="0" borderId="0" xfId="0" applyFont="1" applyBorder="1"/>
    <xf numFmtId="0" fontId="19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164" fontId="15" fillId="0" borderId="0" xfId="0" applyNumberFormat="1" applyFont="1" applyBorder="1" applyAlignment="1">
      <alignment horizontal="right"/>
    </xf>
    <xf numFmtId="0" fontId="17" fillId="0" borderId="0" xfId="0" applyFont="1" applyBorder="1"/>
    <xf numFmtId="166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 applyAlignment="1"/>
    <xf numFmtId="166" fontId="3" fillId="0" borderId="8" xfId="0" applyNumberFormat="1" applyFont="1" applyBorder="1" applyAlignment="1"/>
    <xf numFmtId="2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/>
    <xf numFmtId="166" fontId="15" fillId="0" borderId="8" xfId="0" applyNumberFormat="1" applyFont="1" applyBorder="1" applyAlignment="1"/>
    <xf numFmtId="0" fontId="3" fillId="0" borderId="5" xfId="0" applyFont="1" applyBorder="1" applyAlignment="1"/>
    <xf numFmtId="2" fontId="3" fillId="0" borderId="6" xfId="0" applyNumberFormat="1" applyFont="1" applyBorder="1" applyAlignment="1"/>
    <xf numFmtId="166" fontId="3" fillId="0" borderId="5" xfId="0" applyNumberFormat="1" applyFont="1" applyBorder="1" applyAlignment="1"/>
    <xf numFmtId="0" fontId="3" fillId="0" borderId="14" xfId="0" applyFont="1" applyBorder="1"/>
    <xf numFmtId="0" fontId="3" fillId="0" borderId="14" xfId="0" applyFont="1" applyBorder="1" applyAlignment="1"/>
    <xf numFmtId="2" fontId="3" fillId="0" borderId="14" xfId="0" applyNumberFormat="1" applyFont="1" applyBorder="1" applyAlignment="1"/>
    <xf numFmtId="2" fontId="3" fillId="0" borderId="13" xfId="0" applyNumberFormat="1" applyFont="1" applyBorder="1" applyAlignment="1"/>
    <xf numFmtId="0" fontId="1" fillId="0" borderId="10" xfId="0" applyFont="1" applyFill="1" applyBorder="1" applyAlignment="1">
      <alignment horizontal="center"/>
    </xf>
    <xf numFmtId="0" fontId="1" fillId="0" borderId="0" xfId="0" applyFont="1"/>
    <xf numFmtId="0" fontId="3" fillId="0" borderId="0" xfId="0" applyFont="1" applyBorder="1" applyAlignment="1">
      <alignment horizontal="left"/>
    </xf>
    <xf numFmtId="167" fontId="15" fillId="0" borderId="0" xfId="0" applyNumberFormat="1" applyFont="1"/>
    <xf numFmtId="8" fontId="3" fillId="0" borderId="0" xfId="0" applyNumberFormat="1" applyFont="1"/>
    <xf numFmtId="3" fontId="3" fillId="0" borderId="0" xfId="0" applyNumberFormat="1" applyFont="1"/>
    <xf numFmtId="0" fontId="4" fillId="0" borderId="7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6" fillId="0" borderId="0" xfId="0" applyFont="1" applyAlignment="1">
      <alignment vertical="center"/>
    </xf>
    <xf numFmtId="167" fontId="15" fillId="0" borderId="6" xfId="0" applyNumberFormat="1" applyFont="1" applyBorder="1" applyAlignment="1"/>
    <xf numFmtId="0" fontId="16" fillId="0" borderId="0" xfId="0" applyFont="1" applyBorder="1" applyAlignment="1">
      <alignment horizontal="right" vertical="center"/>
    </xf>
    <xf numFmtId="0" fontId="16" fillId="0" borderId="0" xfId="0" applyFont="1" applyFill="1" applyBorder="1" applyAlignment="1">
      <alignment vertical="center"/>
    </xf>
    <xf numFmtId="0" fontId="17" fillId="0" borderId="0" xfId="0" applyFont="1" applyFill="1" applyBorder="1"/>
    <xf numFmtId="168" fontId="3" fillId="0" borderId="0" xfId="0" applyNumberFormat="1" applyFont="1" applyAlignment="1">
      <alignment horizontal="center"/>
    </xf>
    <xf numFmtId="166" fontId="15" fillId="0" borderId="8" xfId="0" applyNumberFormat="1" applyFont="1" applyFill="1" applyBorder="1"/>
    <xf numFmtId="0" fontId="20" fillId="0" borderId="0" xfId="0" applyFont="1" applyAlignment="1">
      <alignment vertical="center"/>
    </xf>
    <xf numFmtId="0" fontId="20" fillId="0" borderId="0" xfId="0" applyFont="1"/>
    <xf numFmtId="166" fontId="1" fillId="0" borderId="0" xfId="0" applyNumberFormat="1" applyFont="1" applyBorder="1" applyAlignment="1">
      <alignment horizontal="right"/>
    </xf>
    <xf numFmtId="166" fontId="1" fillId="0" borderId="0" xfId="0" applyNumberFormat="1" applyFont="1" applyBorder="1" applyAlignment="1"/>
    <xf numFmtId="166" fontId="1" fillId="0" borderId="8" xfId="0" applyNumberFormat="1" applyFont="1" applyBorder="1" applyAlignment="1"/>
    <xf numFmtId="167" fontId="15" fillId="0" borderId="0" xfId="0" applyNumberFormat="1" applyFont="1" applyBorder="1" applyAlignment="1"/>
    <xf numFmtId="167" fontId="3" fillId="0" borderId="0" xfId="0" applyNumberFormat="1" applyFont="1" applyBorder="1" applyAlignment="1"/>
    <xf numFmtId="167" fontId="3" fillId="0" borderId="0" xfId="0" applyNumberFormat="1" applyFont="1" applyBorder="1"/>
    <xf numFmtId="2" fontId="3" fillId="0" borderId="8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7" fontId="15" fillId="0" borderId="0" xfId="0" applyNumberFormat="1" applyFont="1" applyAlignment="1"/>
    <xf numFmtId="0" fontId="23" fillId="0" borderId="0" xfId="0" applyFont="1" applyAlignment="1">
      <alignment vertical="center"/>
    </xf>
    <xf numFmtId="166" fontId="15" fillId="0" borderId="4" xfId="0" applyNumberFormat="1" applyFont="1" applyBorder="1" applyAlignment="1"/>
    <xf numFmtId="169" fontId="3" fillId="0" borderId="0" xfId="0" applyNumberFormat="1" applyFont="1"/>
    <xf numFmtId="0" fontId="3" fillId="0" borderId="0" xfId="0" applyFont="1" applyAlignment="1">
      <alignment horizontal="center"/>
    </xf>
    <xf numFmtId="167" fontId="3" fillId="0" borderId="0" xfId="0" applyNumberFormat="1" applyFont="1"/>
    <xf numFmtId="166" fontId="1" fillId="0" borderId="0" xfId="0" applyNumberFormat="1" applyFont="1" applyFill="1" applyBorder="1" applyAlignment="1">
      <alignment horizontal="right"/>
    </xf>
    <xf numFmtId="166" fontId="1" fillId="0" borderId="0" xfId="0" applyNumberFormat="1" applyFont="1" applyFill="1" applyBorder="1" applyAlignment="1"/>
    <xf numFmtId="0" fontId="1" fillId="0" borderId="8" xfId="0" applyFont="1" applyBorder="1"/>
    <xf numFmtId="0" fontId="1" fillId="0" borderId="5" xfId="0" applyFont="1" applyFill="1" applyBorder="1" applyAlignment="1">
      <alignment horizontal="center"/>
    </xf>
    <xf numFmtId="167" fontId="1" fillId="0" borderId="5" xfId="0" applyNumberFormat="1" applyFont="1" applyFill="1" applyBorder="1" applyAlignment="1"/>
    <xf numFmtId="0" fontId="1" fillId="0" borderId="6" xfId="0" applyFont="1" applyBorder="1"/>
    <xf numFmtId="0" fontId="3" fillId="0" borderId="0" xfId="0" applyFont="1" applyAlignment="1">
      <alignment horizontal="center"/>
    </xf>
    <xf numFmtId="10" fontId="3" fillId="0" borderId="0" xfId="0" applyNumberFormat="1" applyFont="1"/>
    <xf numFmtId="167" fontId="1" fillId="0" borderId="8" xfId="0" applyNumberFormat="1" applyFont="1" applyBorder="1"/>
    <xf numFmtId="166" fontId="1" fillId="0" borderId="5" xfId="0" applyNumberFormat="1" applyFont="1" applyFill="1" applyBorder="1" applyAlignment="1"/>
    <xf numFmtId="0" fontId="13" fillId="0" borderId="8" xfId="0" applyFont="1" applyBorder="1" applyAlignment="1">
      <alignment horizontal="center"/>
    </xf>
    <xf numFmtId="166" fontId="1" fillId="0" borderId="2" xfId="0" applyNumberFormat="1" applyFont="1" applyBorder="1"/>
    <xf numFmtId="166" fontId="1" fillId="0" borderId="2" xfId="0" applyNumberFormat="1" applyFont="1" applyFill="1" applyBorder="1"/>
    <xf numFmtId="166" fontId="1" fillId="0" borderId="0" xfId="0" applyNumberFormat="1" applyFont="1" applyBorder="1"/>
    <xf numFmtId="166" fontId="1" fillId="0" borderId="0" xfId="0" applyNumberFormat="1" applyFont="1" applyFill="1" applyBorder="1"/>
    <xf numFmtId="166" fontId="1" fillId="0" borderId="5" xfId="0" applyNumberFormat="1" applyFont="1" applyBorder="1"/>
    <xf numFmtId="166" fontId="1" fillId="0" borderId="5" xfId="0" applyNumberFormat="1" applyFont="1" applyFill="1" applyBorder="1"/>
    <xf numFmtId="0" fontId="1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2" fontId="5" fillId="0" borderId="11" xfId="0" applyNumberFormat="1" applyFont="1" applyBorder="1" applyAlignment="1">
      <alignment horizontal="center"/>
    </xf>
    <xf numFmtId="2" fontId="5" fillId="0" borderId="9" xfId="0" applyNumberFormat="1" applyFont="1" applyBorder="1" applyAlignment="1">
      <alignment horizontal="center"/>
    </xf>
    <xf numFmtId="2" fontId="5" fillId="0" borderId="12" xfId="0" applyNumberFormat="1" applyFont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2" fontId="4" fillId="0" borderId="11" xfId="0" applyNumberFormat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17"/>
  <sheetViews>
    <sheetView tabSelected="1" topLeftCell="A52" zoomScale="80" workbookViewId="0">
      <selection activeCell="H70" sqref="H70"/>
    </sheetView>
  </sheetViews>
  <sheetFormatPr defaultRowHeight="12.75" x14ac:dyDescent="0.2"/>
  <cols>
    <col min="1" max="1" width="6.28515625" style="1" customWidth="1"/>
    <col min="2" max="2" width="41" style="1" customWidth="1"/>
    <col min="3" max="3" width="15" style="1" customWidth="1"/>
    <col min="4" max="4" width="16" style="1" customWidth="1"/>
    <col min="5" max="5" width="14.7109375" style="1" customWidth="1"/>
    <col min="6" max="6" width="12.42578125" style="1" customWidth="1"/>
    <col min="7" max="7" width="12" style="1" customWidth="1"/>
    <col min="8" max="8" width="12.7109375" style="1" bestFit="1" customWidth="1"/>
    <col min="9" max="9" width="10" style="1" bestFit="1" customWidth="1"/>
    <col min="10" max="10" width="9.42578125" style="1" hidden="1" customWidth="1"/>
    <col min="11" max="11" width="9.140625" style="1"/>
    <col min="12" max="12" width="9.28515625" style="1" bestFit="1" customWidth="1"/>
    <col min="13" max="13" width="9.140625" style="1"/>
    <col min="14" max="14" width="30.5703125" style="1" customWidth="1"/>
    <col min="15" max="16384" width="9.140625" style="1"/>
  </cols>
  <sheetData>
    <row r="1" spans="2:18" ht="20.100000000000001" customHeight="1" x14ac:dyDescent="0.2"/>
    <row r="2" spans="2:18" ht="20.100000000000001" customHeight="1" thickBot="1" x14ac:dyDescent="0.3">
      <c r="B2" s="56"/>
    </row>
    <row r="3" spans="2:18" ht="20.100000000000001" customHeight="1" thickBot="1" x14ac:dyDescent="0.25">
      <c r="B3" s="179" t="s">
        <v>105</v>
      </c>
      <c r="C3" s="180"/>
      <c r="D3" s="180"/>
      <c r="E3" s="180"/>
      <c r="F3" s="180"/>
      <c r="G3" s="180"/>
      <c r="H3" s="180"/>
      <c r="I3" s="181"/>
      <c r="K3" s="1">
        <v>1</v>
      </c>
    </row>
    <row r="4" spans="2:18" ht="20.100000000000001" customHeight="1" thickBot="1" x14ac:dyDescent="0.25">
      <c r="B4"/>
      <c r="D4" s="191"/>
      <c r="E4" s="191"/>
      <c r="L4" s="25"/>
      <c r="M4" s="25"/>
      <c r="N4" s="25"/>
      <c r="O4" s="25"/>
      <c r="P4" s="25"/>
      <c r="Q4" s="25"/>
      <c r="R4" s="25"/>
    </row>
    <row r="5" spans="2:18" ht="20.100000000000001" customHeight="1" thickBot="1" x14ac:dyDescent="0.25">
      <c r="B5" s="188" t="s">
        <v>21</v>
      </c>
      <c r="C5" s="189"/>
      <c r="D5" s="189"/>
      <c r="E5" s="189"/>
      <c r="F5" s="189"/>
      <c r="G5" s="189"/>
      <c r="H5" s="189"/>
      <c r="I5" s="190"/>
      <c r="L5" s="25"/>
      <c r="M5" s="25"/>
      <c r="N5" s="25"/>
      <c r="O5" s="25"/>
      <c r="P5" s="25"/>
      <c r="Q5" s="25"/>
      <c r="R5" s="25"/>
    </row>
    <row r="6" spans="2:18" ht="20.100000000000001" customHeight="1" x14ac:dyDescent="0.2">
      <c r="D6" s="3"/>
      <c r="E6" s="6" t="s">
        <v>11</v>
      </c>
      <c r="F6" s="6"/>
      <c r="G6" s="6" t="s">
        <v>11</v>
      </c>
      <c r="L6" s="25"/>
      <c r="M6" s="25"/>
      <c r="N6" s="25"/>
      <c r="O6" s="25"/>
      <c r="P6" s="25"/>
      <c r="Q6" s="25"/>
      <c r="R6" s="25"/>
    </row>
    <row r="7" spans="2:18" ht="20.100000000000001" customHeight="1" thickBot="1" x14ac:dyDescent="0.25">
      <c r="D7" s="43"/>
      <c r="E7" s="43"/>
      <c r="F7" s="6"/>
      <c r="L7" s="25"/>
      <c r="M7" s="25"/>
      <c r="N7" s="25"/>
      <c r="O7" s="25"/>
      <c r="P7" s="25"/>
      <c r="Q7" s="25"/>
      <c r="R7" s="25"/>
    </row>
    <row r="8" spans="2:18" ht="20.100000000000001" customHeight="1" x14ac:dyDescent="0.2">
      <c r="B8" s="31" t="s">
        <v>0</v>
      </c>
      <c r="C8" s="42" t="s">
        <v>46</v>
      </c>
      <c r="D8" s="33" t="s">
        <v>68</v>
      </c>
      <c r="E8" s="81">
        <v>4.9000000000000004</v>
      </c>
      <c r="F8" s="34" t="s">
        <v>53</v>
      </c>
      <c r="G8" s="81">
        <v>5.2</v>
      </c>
      <c r="H8" s="16"/>
      <c r="I8" s="17"/>
      <c r="L8" s="113"/>
      <c r="M8" s="114"/>
      <c r="N8" s="115"/>
      <c r="O8" s="116"/>
      <c r="P8" s="115"/>
      <c r="Q8" s="116"/>
      <c r="R8" s="25"/>
    </row>
    <row r="9" spans="2:18" ht="20.100000000000001" customHeight="1" x14ac:dyDescent="0.25">
      <c r="B9" s="32"/>
      <c r="C9" s="3"/>
      <c r="D9" s="28" t="s">
        <v>69</v>
      </c>
      <c r="E9" s="82">
        <v>6.3</v>
      </c>
      <c r="F9" s="4" t="s">
        <v>70</v>
      </c>
      <c r="G9" s="82">
        <v>6.55</v>
      </c>
      <c r="H9" s="25"/>
      <c r="I9" s="26"/>
      <c r="L9" s="113"/>
      <c r="M9" s="117"/>
      <c r="N9" s="115"/>
      <c r="O9" s="116"/>
      <c r="P9" s="115"/>
      <c r="Q9" s="116"/>
      <c r="R9" s="25"/>
    </row>
    <row r="10" spans="2:18" ht="20.100000000000001" customHeight="1" x14ac:dyDescent="0.2">
      <c r="B10" s="32"/>
      <c r="C10" s="3"/>
      <c r="D10" s="28" t="s">
        <v>71</v>
      </c>
      <c r="E10" s="82">
        <v>6.8</v>
      </c>
      <c r="F10" s="4" t="s">
        <v>9</v>
      </c>
      <c r="G10" s="82">
        <v>6.98</v>
      </c>
      <c r="H10" s="25"/>
      <c r="I10" s="26"/>
      <c r="L10" s="113"/>
      <c r="M10" s="142"/>
      <c r="N10" s="141"/>
      <c r="O10" s="116"/>
      <c r="P10" s="115"/>
      <c r="Q10" s="116"/>
      <c r="R10" s="25"/>
    </row>
    <row r="11" spans="2:18" ht="20.100000000000001" customHeight="1" x14ac:dyDescent="0.2">
      <c r="B11" s="32"/>
      <c r="C11" s="3"/>
      <c r="D11" s="28" t="s">
        <v>52</v>
      </c>
      <c r="E11" s="82">
        <v>6.9</v>
      </c>
      <c r="F11" s="4" t="s">
        <v>72</v>
      </c>
      <c r="G11" s="82">
        <v>7.2</v>
      </c>
      <c r="H11" s="25"/>
      <c r="I11" s="26"/>
      <c r="L11" s="113"/>
      <c r="M11" s="142"/>
      <c r="N11" s="141"/>
      <c r="O11" s="116"/>
      <c r="P11" s="115"/>
      <c r="Q11" s="116"/>
      <c r="R11" s="25"/>
    </row>
    <row r="12" spans="2:18" ht="20.100000000000001" customHeight="1" thickBot="1" x14ac:dyDescent="0.25">
      <c r="B12" s="32"/>
      <c r="C12" s="3"/>
      <c r="D12" s="39" t="s">
        <v>81</v>
      </c>
      <c r="E12" s="86">
        <v>7</v>
      </c>
      <c r="F12" s="35" t="s">
        <v>83</v>
      </c>
      <c r="G12" s="86">
        <v>7.5</v>
      </c>
      <c r="H12" s="19"/>
      <c r="I12" s="20"/>
      <c r="L12" s="113"/>
      <c r="M12" s="142"/>
      <c r="N12" s="141"/>
      <c r="O12" s="116"/>
      <c r="P12" s="115"/>
      <c r="Q12" s="116"/>
      <c r="R12" s="25"/>
    </row>
    <row r="13" spans="2:18" ht="20.100000000000001" customHeight="1" x14ac:dyDescent="0.2">
      <c r="B13" s="15" t="s">
        <v>3</v>
      </c>
      <c r="C13" s="42" t="s">
        <v>45</v>
      </c>
      <c r="D13" s="28" t="s">
        <v>68</v>
      </c>
      <c r="E13" s="102">
        <v>6.2</v>
      </c>
      <c r="F13" s="34" t="s">
        <v>53</v>
      </c>
      <c r="G13" s="81">
        <v>6.5</v>
      </c>
      <c r="H13" s="16"/>
      <c r="I13" s="17"/>
      <c r="L13" s="113"/>
      <c r="M13" s="142"/>
      <c r="N13" s="141"/>
      <c r="O13" s="116"/>
      <c r="P13" s="115"/>
      <c r="Q13" s="116"/>
      <c r="R13" s="25"/>
    </row>
    <row r="14" spans="2:18" ht="20.100000000000001" customHeight="1" x14ac:dyDescent="0.25">
      <c r="B14" s="23"/>
      <c r="C14" s="3"/>
      <c r="D14" s="28" t="s">
        <v>69</v>
      </c>
      <c r="E14" s="102">
        <v>6.6</v>
      </c>
      <c r="F14" s="4" t="s">
        <v>70</v>
      </c>
      <c r="G14" s="82">
        <v>6.8</v>
      </c>
      <c r="H14" s="25"/>
      <c r="I14" s="26"/>
      <c r="L14" s="113"/>
      <c r="M14" s="143"/>
      <c r="N14" s="115"/>
      <c r="O14" s="116"/>
      <c r="P14" s="115"/>
      <c r="Q14" s="116"/>
      <c r="R14" s="25"/>
    </row>
    <row r="15" spans="2:18" ht="20.100000000000001" customHeight="1" x14ac:dyDescent="0.25">
      <c r="B15" s="23"/>
      <c r="C15" s="3"/>
      <c r="D15" s="28" t="s">
        <v>71</v>
      </c>
      <c r="E15" s="102">
        <v>7.2</v>
      </c>
      <c r="F15" s="4" t="s">
        <v>9</v>
      </c>
      <c r="G15" s="82">
        <v>7.35</v>
      </c>
      <c r="H15" s="25"/>
      <c r="I15" s="26"/>
      <c r="L15" s="113"/>
      <c r="M15" s="117"/>
      <c r="N15" s="115"/>
      <c r="O15" s="116"/>
      <c r="P15" s="115"/>
      <c r="Q15" s="116"/>
      <c r="R15" s="25"/>
    </row>
    <row r="16" spans="2:18" ht="20.100000000000001" customHeight="1" x14ac:dyDescent="0.25">
      <c r="B16" s="23"/>
      <c r="C16" s="3"/>
      <c r="D16" s="28" t="s">
        <v>82</v>
      </c>
      <c r="E16" s="102">
        <v>7.4</v>
      </c>
      <c r="F16" s="4" t="s">
        <v>72</v>
      </c>
      <c r="G16" s="82">
        <v>7.5</v>
      </c>
      <c r="H16" s="25"/>
      <c r="I16" s="26"/>
      <c r="L16" s="113"/>
      <c r="M16" s="117"/>
      <c r="N16" s="115"/>
      <c r="O16" s="116"/>
      <c r="P16" s="115"/>
      <c r="Q16" s="116"/>
      <c r="R16" s="25"/>
    </row>
    <row r="17" spans="2:18" ht="20.100000000000001" customHeight="1" thickBot="1" x14ac:dyDescent="0.25">
      <c r="B17" s="18"/>
      <c r="C17" s="43"/>
      <c r="D17" s="39" t="s">
        <v>81</v>
      </c>
      <c r="E17" s="86">
        <v>9.8000000000000007</v>
      </c>
      <c r="F17" s="35" t="s">
        <v>83</v>
      </c>
      <c r="G17" s="86">
        <v>9.9499999999999993</v>
      </c>
      <c r="H17" s="19"/>
      <c r="I17" s="20"/>
      <c r="L17" s="113"/>
      <c r="M17" s="114"/>
      <c r="N17" s="115"/>
      <c r="O17" s="116"/>
      <c r="P17" s="115"/>
      <c r="Q17" s="116"/>
      <c r="R17" s="25"/>
    </row>
    <row r="18" spans="2:18" ht="20.100000000000001" customHeight="1" thickBot="1" x14ac:dyDescent="0.25">
      <c r="B18" s="5"/>
      <c r="C18" s="2"/>
      <c r="D18" s="6"/>
      <c r="E18" s="6"/>
      <c r="F18" s="7"/>
      <c r="G18" s="7"/>
      <c r="H18" s="7"/>
      <c r="L18" s="25"/>
      <c r="M18" s="25"/>
      <c r="N18" s="25"/>
      <c r="O18" s="25"/>
      <c r="P18" s="25"/>
      <c r="Q18" s="25"/>
      <c r="R18" s="25"/>
    </row>
    <row r="19" spans="2:18" ht="20.100000000000001" customHeight="1" thickBot="1" x14ac:dyDescent="0.25">
      <c r="B19" s="188" t="s">
        <v>19</v>
      </c>
      <c r="C19" s="189"/>
      <c r="D19" s="189"/>
      <c r="E19" s="189"/>
      <c r="F19" s="189"/>
      <c r="G19" s="189"/>
      <c r="H19" s="189"/>
      <c r="I19" s="190"/>
      <c r="L19" s="25"/>
      <c r="M19" s="25"/>
      <c r="N19" s="25"/>
      <c r="O19" s="25"/>
      <c r="P19" s="25"/>
      <c r="Q19" s="25"/>
      <c r="R19" s="25"/>
    </row>
    <row r="20" spans="2:18" ht="20.100000000000001" customHeight="1" x14ac:dyDescent="0.2">
      <c r="D20" s="108" t="s">
        <v>127</v>
      </c>
      <c r="E20" s="71" t="s">
        <v>84</v>
      </c>
      <c r="F20" s="71" t="s">
        <v>86</v>
      </c>
      <c r="G20" s="108" t="s">
        <v>115</v>
      </c>
      <c r="H20" s="71" t="s">
        <v>85</v>
      </c>
      <c r="I20" s="108" t="s">
        <v>98</v>
      </c>
      <c r="J20" s="70" t="s">
        <v>58</v>
      </c>
      <c r="K20" s="69"/>
      <c r="L20" s="25"/>
      <c r="M20" s="25"/>
      <c r="N20" s="25"/>
      <c r="O20" s="25"/>
      <c r="P20" s="25"/>
      <c r="Q20" s="25"/>
      <c r="R20" s="25"/>
    </row>
    <row r="21" spans="2:18" ht="20.100000000000001" customHeight="1" x14ac:dyDescent="0.2">
      <c r="D21" s="72">
        <v>0.12</v>
      </c>
      <c r="E21" s="72">
        <v>0.12</v>
      </c>
      <c r="F21" s="72">
        <v>0.12</v>
      </c>
      <c r="G21" s="72">
        <v>0.17</v>
      </c>
      <c r="H21" s="72">
        <v>0.12</v>
      </c>
      <c r="I21" s="72" t="s">
        <v>47</v>
      </c>
      <c r="J21" s="69"/>
      <c r="K21" s="69"/>
    </row>
    <row r="22" spans="2:18" ht="20.100000000000001" customHeight="1" thickBot="1" x14ac:dyDescent="0.25">
      <c r="B22" s="5"/>
      <c r="C22" s="2"/>
      <c r="D22" s="6" t="s">
        <v>11</v>
      </c>
      <c r="E22" s="6" t="s">
        <v>11</v>
      </c>
      <c r="F22" s="6" t="s">
        <v>11</v>
      </c>
      <c r="G22" s="6" t="s">
        <v>11</v>
      </c>
      <c r="H22" s="6" t="s">
        <v>48</v>
      </c>
      <c r="I22" s="6" t="s">
        <v>11</v>
      </c>
    </row>
    <row r="23" spans="2:18" ht="20.100000000000001" customHeight="1" x14ac:dyDescent="0.2">
      <c r="B23" s="15" t="s">
        <v>67</v>
      </c>
      <c r="C23" s="29" t="s">
        <v>30</v>
      </c>
      <c r="D23" s="90">
        <v>19</v>
      </c>
      <c r="E23" s="81">
        <v>20</v>
      </c>
      <c r="F23" s="81">
        <v>23</v>
      </c>
      <c r="G23" s="81">
        <v>22</v>
      </c>
      <c r="H23" s="81">
        <v>23</v>
      </c>
      <c r="I23" s="109">
        <v>22</v>
      </c>
      <c r="J23" s="57">
        <f>SUM(D23:I23)/6</f>
        <v>21.5</v>
      </c>
    </row>
    <row r="24" spans="2:18" ht="20.100000000000001" customHeight="1" thickBot="1" x14ac:dyDescent="0.25">
      <c r="B24" s="18"/>
      <c r="C24" s="30" t="s">
        <v>2</v>
      </c>
      <c r="D24" s="91">
        <v>14</v>
      </c>
      <c r="E24" s="82">
        <v>18</v>
      </c>
      <c r="F24" s="82">
        <v>12</v>
      </c>
      <c r="G24" s="82"/>
      <c r="H24" s="82">
        <v>12.63</v>
      </c>
      <c r="I24" s="112">
        <v>12</v>
      </c>
      <c r="J24" s="57">
        <f>SUM(D24:I24)/4</f>
        <v>17.157499999999999</v>
      </c>
    </row>
    <row r="25" spans="2:18" ht="20.100000000000001" customHeight="1" x14ac:dyDescent="0.2">
      <c r="B25" s="15" t="s">
        <v>49</v>
      </c>
      <c r="C25" s="29" t="s">
        <v>30</v>
      </c>
      <c r="D25" s="90">
        <v>26</v>
      </c>
      <c r="E25" s="81">
        <v>25</v>
      </c>
      <c r="F25" s="81">
        <v>20</v>
      </c>
      <c r="G25" s="81"/>
      <c r="H25" s="81">
        <v>27</v>
      </c>
      <c r="I25" s="74"/>
      <c r="J25" s="57">
        <f>SUM(D25:I25)/4</f>
        <v>24.5</v>
      </c>
    </row>
    <row r="26" spans="2:18" ht="20.100000000000001" customHeight="1" thickBot="1" x14ac:dyDescent="0.25">
      <c r="B26" s="18"/>
      <c r="C26" s="30" t="s">
        <v>2</v>
      </c>
      <c r="D26" s="91">
        <v>17</v>
      </c>
      <c r="E26" s="82">
        <v>14.49</v>
      </c>
      <c r="F26" s="82">
        <v>15.8</v>
      </c>
      <c r="G26" s="82"/>
      <c r="H26" s="82">
        <v>15.8</v>
      </c>
      <c r="I26" s="77"/>
      <c r="J26" s="57">
        <f>SUM(D26:I26)/4</f>
        <v>15.772500000000001</v>
      </c>
    </row>
    <row r="27" spans="2:18" ht="20.100000000000001" customHeight="1" x14ac:dyDescent="0.2">
      <c r="B27" s="15" t="s">
        <v>4</v>
      </c>
      <c r="C27" s="29" t="s">
        <v>30</v>
      </c>
      <c r="D27" s="90">
        <v>28.3</v>
      </c>
      <c r="E27" s="81">
        <v>29</v>
      </c>
      <c r="F27" s="81">
        <v>30</v>
      </c>
      <c r="G27" s="81">
        <v>33</v>
      </c>
      <c r="H27" s="81">
        <v>29.9</v>
      </c>
      <c r="I27" s="109">
        <v>25</v>
      </c>
      <c r="J27" s="57">
        <f>SUM(D27:I27)/6</f>
        <v>29.2</v>
      </c>
    </row>
    <row r="28" spans="2:18" ht="20.100000000000001" customHeight="1" thickBot="1" x14ac:dyDescent="0.25">
      <c r="B28" s="18"/>
      <c r="C28" s="30" t="s">
        <v>2</v>
      </c>
      <c r="D28" s="91">
        <v>22.8</v>
      </c>
      <c r="E28" s="82">
        <v>22.5</v>
      </c>
      <c r="F28" s="82">
        <v>19.2</v>
      </c>
      <c r="G28" s="82"/>
      <c r="H28" s="82">
        <v>24.5</v>
      </c>
      <c r="I28" s="77"/>
      <c r="J28" s="57">
        <f>SUM(D28:I28)/4</f>
        <v>22.25</v>
      </c>
    </row>
    <row r="29" spans="2:18" ht="20.100000000000001" customHeight="1" x14ac:dyDescent="0.2">
      <c r="B29" s="22">
        <v>8640</v>
      </c>
      <c r="C29" s="29" t="s">
        <v>30</v>
      </c>
      <c r="D29" s="90"/>
      <c r="E29" s="81"/>
      <c r="F29" s="81">
        <v>13.3</v>
      </c>
      <c r="G29" s="81"/>
      <c r="H29" s="67"/>
      <c r="I29" s="74"/>
      <c r="J29" s="57">
        <f>SUM(D29:I29)/1</f>
        <v>13.3</v>
      </c>
    </row>
    <row r="30" spans="2:18" ht="20.100000000000001" customHeight="1" thickBot="1" x14ac:dyDescent="0.25">
      <c r="B30" s="21"/>
      <c r="C30" s="30" t="s">
        <v>2</v>
      </c>
      <c r="D30" s="93"/>
      <c r="E30" s="86"/>
      <c r="F30" s="86">
        <v>9.8000000000000007</v>
      </c>
      <c r="G30" s="86"/>
      <c r="H30" s="66"/>
      <c r="I30" s="76"/>
      <c r="J30" s="57">
        <f t="shared" ref="J30:J44" si="0">SUM(D30:I30)/6</f>
        <v>1.6333333333333335</v>
      </c>
    </row>
    <row r="31" spans="2:18" ht="20.100000000000001" customHeight="1" x14ac:dyDescent="0.2">
      <c r="B31" s="15" t="s">
        <v>114</v>
      </c>
      <c r="C31" s="29" t="s">
        <v>30</v>
      </c>
      <c r="D31" s="90">
        <v>21</v>
      </c>
      <c r="E31" s="81"/>
      <c r="F31" s="81"/>
      <c r="G31" s="81"/>
      <c r="H31" s="67"/>
      <c r="I31" s="74"/>
      <c r="J31" s="57"/>
    </row>
    <row r="32" spans="2:18" ht="20.100000000000001" customHeight="1" thickBot="1" x14ac:dyDescent="0.25">
      <c r="B32" s="21"/>
      <c r="C32" s="30" t="s">
        <v>2</v>
      </c>
      <c r="D32" s="93"/>
      <c r="E32" s="86"/>
      <c r="F32" s="86"/>
      <c r="G32" s="86"/>
      <c r="H32" s="66"/>
      <c r="I32" s="76"/>
      <c r="J32" s="57"/>
    </row>
    <row r="33" spans="2:10" ht="20.100000000000001" customHeight="1" x14ac:dyDescent="0.2">
      <c r="B33" s="23" t="s">
        <v>120</v>
      </c>
      <c r="C33" s="24" t="s">
        <v>30</v>
      </c>
      <c r="D33" s="91"/>
      <c r="E33" s="82"/>
      <c r="F33" s="82"/>
      <c r="G33" s="82"/>
      <c r="H33" s="82">
        <v>35</v>
      </c>
      <c r="I33" s="145">
        <v>65</v>
      </c>
      <c r="J33" s="57"/>
    </row>
    <row r="34" spans="2:10" ht="20.100000000000001" customHeight="1" thickBot="1" x14ac:dyDescent="0.25">
      <c r="B34" s="36"/>
      <c r="C34" s="24"/>
      <c r="D34" s="91"/>
      <c r="E34" s="82"/>
      <c r="F34" s="82"/>
      <c r="G34" s="82"/>
      <c r="H34" s="68"/>
      <c r="I34" s="77"/>
      <c r="J34" s="57"/>
    </row>
    <row r="35" spans="2:10" ht="20.100000000000001" customHeight="1" x14ac:dyDescent="0.2">
      <c r="B35" s="15" t="s">
        <v>75</v>
      </c>
      <c r="C35" s="29" t="s">
        <v>30</v>
      </c>
      <c r="D35" s="90">
        <v>38</v>
      </c>
      <c r="E35" s="81"/>
      <c r="F35" s="81">
        <v>39</v>
      </c>
      <c r="G35" s="81">
        <v>41.8</v>
      </c>
      <c r="H35" s="81">
        <v>35</v>
      </c>
      <c r="I35" s="109">
        <v>32</v>
      </c>
      <c r="J35" s="57"/>
    </row>
    <row r="36" spans="2:10" ht="20.100000000000001" customHeight="1" thickBot="1" x14ac:dyDescent="0.25">
      <c r="B36" s="21"/>
      <c r="C36" s="30" t="s">
        <v>2</v>
      </c>
      <c r="D36" s="93"/>
      <c r="E36" s="86"/>
      <c r="F36" s="86"/>
      <c r="G36" s="86">
        <v>31.5</v>
      </c>
      <c r="H36" s="66"/>
      <c r="I36" s="76"/>
      <c r="J36" s="57"/>
    </row>
    <row r="37" spans="2:10" ht="20.100000000000001" customHeight="1" x14ac:dyDescent="0.2">
      <c r="B37" s="15" t="s">
        <v>122</v>
      </c>
      <c r="C37" s="29" t="s">
        <v>30</v>
      </c>
      <c r="D37" s="90">
        <v>18</v>
      </c>
      <c r="E37" s="81"/>
      <c r="F37" s="81"/>
      <c r="G37" s="81"/>
      <c r="H37" s="67"/>
      <c r="I37" s="74"/>
      <c r="J37" s="57"/>
    </row>
    <row r="38" spans="2:10" ht="20.100000000000001" customHeight="1" thickBot="1" x14ac:dyDescent="0.25">
      <c r="B38" s="21"/>
      <c r="C38" s="30" t="s">
        <v>2</v>
      </c>
      <c r="D38" s="93"/>
      <c r="E38" s="86"/>
      <c r="F38" s="86"/>
      <c r="G38" s="86"/>
      <c r="H38" s="66"/>
      <c r="I38" s="76"/>
      <c r="J38" s="57"/>
    </row>
    <row r="39" spans="2:10" ht="20.100000000000001" customHeight="1" x14ac:dyDescent="0.2">
      <c r="B39" s="137">
        <v>4140</v>
      </c>
      <c r="C39" s="24" t="s">
        <v>30</v>
      </c>
      <c r="D39" s="91"/>
      <c r="E39" s="82">
        <v>7</v>
      </c>
      <c r="F39" s="82">
        <v>10.8</v>
      </c>
      <c r="G39" s="82"/>
      <c r="H39" s="68"/>
      <c r="I39" s="77"/>
      <c r="J39" s="57">
        <f t="shared" si="0"/>
        <v>2.9666666666666668</v>
      </c>
    </row>
    <row r="40" spans="2:10" ht="20.100000000000001" customHeight="1" thickBot="1" x14ac:dyDescent="0.25">
      <c r="B40" s="21"/>
      <c r="C40" s="30" t="s">
        <v>2</v>
      </c>
      <c r="D40" s="93"/>
      <c r="E40" s="86">
        <v>5.9</v>
      </c>
      <c r="F40" s="86">
        <v>7.2</v>
      </c>
      <c r="G40" s="86"/>
      <c r="H40" s="66"/>
      <c r="I40" s="76"/>
      <c r="J40" s="57">
        <f t="shared" si="0"/>
        <v>2.1833333333333336</v>
      </c>
    </row>
    <row r="41" spans="2:10" ht="20.100000000000001" customHeight="1" x14ac:dyDescent="0.2">
      <c r="B41" s="22">
        <v>4340</v>
      </c>
      <c r="C41" s="29" t="s">
        <v>30</v>
      </c>
      <c r="D41" s="91"/>
      <c r="E41" s="82"/>
      <c r="F41" s="82">
        <v>13.3</v>
      </c>
      <c r="G41" s="82"/>
      <c r="H41" s="68"/>
      <c r="I41" s="77"/>
      <c r="J41" s="57">
        <f t="shared" si="0"/>
        <v>2.2166666666666668</v>
      </c>
    </row>
    <row r="42" spans="2:10" ht="20.100000000000001" customHeight="1" thickBot="1" x14ac:dyDescent="0.25">
      <c r="B42" s="21"/>
      <c r="C42" s="30" t="s">
        <v>2</v>
      </c>
      <c r="D42" s="91"/>
      <c r="E42" s="82">
        <v>7.98</v>
      </c>
      <c r="F42" s="82">
        <v>9.9700000000000006</v>
      </c>
      <c r="G42" s="82"/>
      <c r="H42" s="68"/>
      <c r="I42" s="77"/>
      <c r="J42" s="57">
        <f t="shared" si="0"/>
        <v>2.9916666666666671</v>
      </c>
    </row>
    <row r="43" spans="2:10" ht="20.100000000000001" customHeight="1" x14ac:dyDescent="0.2">
      <c r="B43" s="15" t="s">
        <v>23</v>
      </c>
      <c r="C43" s="29" t="s">
        <v>30</v>
      </c>
      <c r="D43" s="90">
        <v>17</v>
      </c>
      <c r="E43" s="81"/>
      <c r="F43" s="81">
        <v>19.5</v>
      </c>
      <c r="G43" s="67"/>
      <c r="H43" s="81">
        <v>21.01</v>
      </c>
      <c r="I43" s="74"/>
      <c r="J43" s="57">
        <f t="shared" si="0"/>
        <v>9.5850000000000009</v>
      </c>
    </row>
    <row r="44" spans="2:10" ht="20.100000000000001" customHeight="1" thickBot="1" x14ac:dyDescent="0.25">
      <c r="B44" s="21"/>
      <c r="C44" s="30" t="s">
        <v>2</v>
      </c>
      <c r="D44" s="91">
        <v>15.5</v>
      </c>
      <c r="E44" s="82"/>
      <c r="F44" s="82">
        <v>19</v>
      </c>
      <c r="G44" s="68"/>
      <c r="H44" s="68"/>
      <c r="I44" s="77"/>
      <c r="J44" s="57">
        <f t="shared" si="0"/>
        <v>5.75</v>
      </c>
    </row>
    <row r="45" spans="2:10" ht="20.100000000000001" customHeight="1" x14ac:dyDescent="0.2">
      <c r="B45" s="22" t="s">
        <v>55</v>
      </c>
      <c r="C45" s="29" t="s">
        <v>30</v>
      </c>
      <c r="D45" s="90"/>
      <c r="E45" s="81"/>
      <c r="F45" s="67"/>
      <c r="G45" s="67"/>
      <c r="H45" s="81">
        <v>78</v>
      </c>
      <c r="I45" s="110">
        <v>95</v>
      </c>
      <c r="J45" s="57">
        <f>SUM(D45:I45)/2</f>
        <v>86.5</v>
      </c>
    </row>
    <row r="46" spans="2:10" ht="20.100000000000001" customHeight="1" thickBot="1" x14ac:dyDescent="0.25">
      <c r="B46" s="23"/>
      <c r="C46" s="24" t="s">
        <v>2</v>
      </c>
      <c r="D46" s="91">
        <v>61</v>
      </c>
      <c r="E46" s="82"/>
      <c r="F46" s="82">
        <v>55.61</v>
      </c>
      <c r="G46" s="68"/>
      <c r="H46" s="82">
        <v>63</v>
      </c>
      <c r="I46" s="77"/>
      <c r="J46" s="57">
        <f>SUM(D46:I46)/3</f>
        <v>59.870000000000005</v>
      </c>
    </row>
    <row r="47" spans="2:10" ht="20.100000000000001" customHeight="1" x14ac:dyDescent="0.2">
      <c r="B47" s="15" t="s">
        <v>138</v>
      </c>
      <c r="C47" s="29"/>
      <c r="D47" s="90"/>
      <c r="E47" s="81"/>
      <c r="F47" s="81"/>
      <c r="G47" s="67"/>
      <c r="H47" s="81"/>
      <c r="I47" s="109">
        <v>140</v>
      </c>
      <c r="J47" s="57"/>
    </row>
    <row r="48" spans="2:10" ht="20.100000000000001" customHeight="1" thickBot="1" x14ac:dyDescent="0.25">
      <c r="B48" s="18"/>
      <c r="C48" s="30"/>
      <c r="D48" s="93"/>
      <c r="E48" s="86"/>
      <c r="F48" s="86"/>
      <c r="G48" s="66"/>
      <c r="H48" s="86"/>
      <c r="I48" s="76"/>
      <c r="J48" s="57"/>
    </row>
    <row r="49" spans="2:10" ht="20.100000000000001" customHeight="1" x14ac:dyDescent="0.2">
      <c r="B49" s="137" t="s">
        <v>56</v>
      </c>
      <c r="C49" s="172" t="s">
        <v>30</v>
      </c>
      <c r="D49" s="94">
        <v>16</v>
      </c>
      <c r="E49" s="103"/>
      <c r="F49" s="98">
        <v>14.8</v>
      </c>
      <c r="G49" s="68"/>
      <c r="H49" s="68">
        <v>12.7</v>
      </c>
      <c r="I49" s="78"/>
      <c r="J49" s="57">
        <f>SUM(D49:I49)/2</f>
        <v>21.75</v>
      </c>
    </row>
    <row r="50" spans="2:10" ht="20.100000000000001" customHeight="1" thickBot="1" x14ac:dyDescent="0.25">
      <c r="B50" s="18"/>
      <c r="C50" s="30" t="s">
        <v>2</v>
      </c>
      <c r="D50" s="93">
        <v>15.3</v>
      </c>
      <c r="E50" s="86"/>
      <c r="F50" s="66"/>
      <c r="G50" s="66"/>
      <c r="H50" s="66"/>
      <c r="I50" s="79"/>
      <c r="J50" s="57">
        <f>SUM(D50:I50)/1</f>
        <v>15.3</v>
      </c>
    </row>
    <row r="51" spans="2:10" ht="20.100000000000001" customHeight="1" x14ac:dyDescent="0.2">
      <c r="B51" s="22">
        <v>8620</v>
      </c>
      <c r="C51" s="29" t="s">
        <v>30</v>
      </c>
      <c r="D51" s="92" t="s">
        <v>80</v>
      </c>
      <c r="E51" s="81">
        <v>12</v>
      </c>
      <c r="F51" s="81">
        <v>14</v>
      </c>
      <c r="G51" s="67"/>
      <c r="H51" s="81">
        <v>11.8</v>
      </c>
      <c r="I51" s="74"/>
      <c r="J51" s="57">
        <f>SUM(D51:I51)/3</f>
        <v>12.6</v>
      </c>
    </row>
    <row r="52" spans="2:10" ht="20.100000000000001" customHeight="1" thickBot="1" x14ac:dyDescent="0.25">
      <c r="B52" s="18"/>
      <c r="C52" s="30" t="s">
        <v>73</v>
      </c>
      <c r="D52" s="158">
        <v>9</v>
      </c>
      <c r="E52" s="66"/>
      <c r="F52" s="86">
        <v>12</v>
      </c>
      <c r="G52" s="66"/>
      <c r="H52" s="66"/>
      <c r="I52" s="76"/>
      <c r="J52" s="57">
        <f>SUM(D52:I52)/1</f>
        <v>21</v>
      </c>
    </row>
    <row r="53" spans="2:10" ht="20.100000000000001" customHeight="1" thickBot="1" x14ac:dyDescent="0.25">
      <c r="B53" s="5"/>
      <c r="C53" s="2"/>
      <c r="D53" s="7"/>
      <c r="J53" s="57"/>
    </row>
    <row r="54" spans="2:10" ht="20.100000000000001" customHeight="1" x14ac:dyDescent="0.2">
      <c r="B54" s="38" t="s">
        <v>0</v>
      </c>
      <c r="C54" s="29"/>
      <c r="D54" s="44" t="s">
        <v>34</v>
      </c>
      <c r="E54" s="40" t="s">
        <v>12</v>
      </c>
      <c r="F54" s="40" t="s">
        <v>35</v>
      </c>
      <c r="G54" s="40" t="s">
        <v>87</v>
      </c>
      <c r="H54" s="40" t="s">
        <v>36</v>
      </c>
      <c r="I54" s="29" t="s">
        <v>13</v>
      </c>
      <c r="J54" s="57"/>
    </row>
    <row r="55" spans="2:10" ht="20.100000000000001" customHeight="1" x14ac:dyDescent="0.2">
      <c r="B55" s="37"/>
      <c r="C55" s="24" t="s">
        <v>33</v>
      </c>
      <c r="D55" s="94">
        <v>4</v>
      </c>
      <c r="E55" s="85">
        <v>4.63</v>
      </c>
      <c r="F55" s="103">
        <v>4.7</v>
      </c>
      <c r="G55" s="85">
        <v>5.0999999999999996</v>
      </c>
      <c r="H55" s="85">
        <v>5.2</v>
      </c>
      <c r="I55" s="104">
        <v>5.3</v>
      </c>
      <c r="J55" s="57"/>
    </row>
    <row r="56" spans="2:10" ht="20.100000000000001" customHeight="1" thickBot="1" x14ac:dyDescent="0.25">
      <c r="B56" s="21"/>
      <c r="C56" s="30" t="s">
        <v>31</v>
      </c>
      <c r="D56" s="93">
        <v>5.04</v>
      </c>
      <c r="E56" s="86">
        <v>5.21</v>
      </c>
      <c r="F56" s="105">
        <v>5.51</v>
      </c>
      <c r="G56" s="86">
        <v>5.21</v>
      </c>
      <c r="H56" s="86">
        <v>5.21</v>
      </c>
      <c r="I56" s="140">
        <v>4.8</v>
      </c>
      <c r="J56" s="57"/>
    </row>
    <row r="57" spans="2:10" s="25" customFormat="1" ht="20.100000000000001" customHeight="1" x14ac:dyDescent="0.2">
      <c r="B57" s="38" t="s">
        <v>3</v>
      </c>
      <c r="C57" s="29"/>
      <c r="D57" s="44" t="s">
        <v>34</v>
      </c>
      <c r="E57" s="40" t="s">
        <v>12</v>
      </c>
      <c r="F57" s="40" t="s">
        <v>35</v>
      </c>
      <c r="G57" s="80" t="s">
        <v>87</v>
      </c>
      <c r="H57" s="40" t="s">
        <v>36</v>
      </c>
      <c r="I57" s="29" t="s">
        <v>13</v>
      </c>
      <c r="J57" s="57"/>
    </row>
    <row r="58" spans="2:10" ht="20.100000000000001" customHeight="1" x14ac:dyDescent="0.2">
      <c r="B58" s="36"/>
      <c r="C58" s="24" t="s">
        <v>32</v>
      </c>
      <c r="D58" s="91">
        <v>5</v>
      </c>
      <c r="E58" s="82">
        <v>5.5</v>
      </c>
      <c r="F58" s="98">
        <v>6.5</v>
      </c>
      <c r="G58" s="82">
        <v>7.8</v>
      </c>
      <c r="H58" s="82">
        <v>8</v>
      </c>
      <c r="I58" s="123">
        <v>9</v>
      </c>
      <c r="J58" s="57"/>
    </row>
    <row r="59" spans="2:10" ht="20.100000000000001" customHeight="1" thickBot="1" x14ac:dyDescent="0.25">
      <c r="B59" s="21"/>
      <c r="C59" s="30" t="s">
        <v>31</v>
      </c>
      <c r="D59" s="93">
        <v>4.7</v>
      </c>
      <c r="E59" s="86">
        <v>5.0999999999999996</v>
      </c>
      <c r="F59" s="86">
        <v>4.82</v>
      </c>
      <c r="G59" s="86">
        <v>5.2</v>
      </c>
      <c r="H59" s="86">
        <v>5.2</v>
      </c>
      <c r="I59" s="89">
        <v>4.8</v>
      </c>
      <c r="J59" s="57"/>
    </row>
    <row r="60" spans="2:10" ht="20.100000000000001" customHeight="1" x14ac:dyDescent="0.2">
      <c r="B60" s="5"/>
      <c r="C60" s="2"/>
      <c r="D60" s="7"/>
    </row>
    <row r="61" spans="2:10" ht="20.100000000000001" customHeight="1" x14ac:dyDescent="0.2">
      <c r="B61" s="5"/>
      <c r="C61" s="106"/>
      <c r="D61" s="7"/>
    </row>
    <row r="62" spans="2:10" ht="20.100000000000001" customHeight="1" x14ac:dyDescent="0.2">
      <c r="B62" s="5"/>
      <c r="C62" s="106"/>
      <c r="D62" s="7"/>
    </row>
    <row r="63" spans="2:10" ht="20.100000000000001" customHeight="1" x14ac:dyDescent="0.2">
      <c r="B63" s="5"/>
      <c r="C63" s="106"/>
      <c r="D63" s="7"/>
    </row>
    <row r="64" spans="2:10" ht="20.100000000000001" customHeight="1" thickBot="1" x14ac:dyDescent="0.25">
      <c r="B64" s="5"/>
      <c r="C64" s="106"/>
      <c r="D64" s="7"/>
    </row>
    <row r="65" spans="2:14" ht="20.100000000000001" customHeight="1" thickBot="1" x14ac:dyDescent="0.25">
      <c r="B65" s="188" t="s">
        <v>61</v>
      </c>
      <c r="C65" s="183"/>
      <c r="D65" s="183"/>
      <c r="E65" s="183"/>
      <c r="F65" s="183"/>
      <c r="G65" s="183"/>
      <c r="H65" s="183"/>
      <c r="I65" s="184"/>
      <c r="J65" s="3"/>
    </row>
    <row r="66" spans="2:14" ht="20.100000000000001" customHeight="1" x14ac:dyDescent="0.2">
      <c r="B66" s="14"/>
      <c r="C66" s="27"/>
      <c r="D66" s="27"/>
      <c r="E66" s="27"/>
      <c r="F66" s="27"/>
      <c r="G66" s="27"/>
      <c r="H66" s="27"/>
      <c r="I66" s="27"/>
      <c r="J66" s="3"/>
    </row>
    <row r="67" spans="2:14" ht="20.100000000000001" customHeight="1" thickBot="1" x14ac:dyDescent="0.25">
      <c r="B67" s="65"/>
      <c r="C67" s="47"/>
      <c r="D67" s="99" t="s">
        <v>62</v>
      </c>
      <c r="E67" s="131" t="s">
        <v>108</v>
      </c>
      <c r="F67" s="131" t="s">
        <v>63</v>
      </c>
      <c r="G67" s="131" t="s">
        <v>111</v>
      </c>
      <c r="H67" s="131" t="s">
        <v>112</v>
      </c>
      <c r="I67" s="99" t="s">
        <v>136</v>
      </c>
      <c r="J67" s="3"/>
    </row>
    <row r="68" spans="2:14" ht="20.100000000000001" customHeight="1" x14ac:dyDescent="0.2">
      <c r="B68" s="62" t="s">
        <v>61</v>
      </c>
      <c r="C68" s="24" t="s">
        <v>64</v>
      </c>
      <c r="D68" s="107">
        <v>6.65</v>
      </c>
      <c r="E68" s="162">
        <v>7.17</v>
      </c>
      <c r="F68" s="163">
        <v>4.2</v>
      </c>
      <c r="G68" s="107">
        <v>6.8</v>
      </c>
      <c r="H68" s="107">
        <v>6.8</v>
      </c>
      <c r="I68" s="170">
        <v>7.5</v>
      </c>
      <c r="J68" s="159">
        <f>SUM(D68:H68)/5</f>
        <v>6.3239999999999998</v>
      </c>
      <c r="L68" s="135"/>
    </row>
    <row r="69" spans="2:14" ht="20.100000000000001" customHeight="1" x14ac:dyDescent="0.2">
      <c r="B69" s="62"/>
      <c r="C69" s="24" t="s">
        <v>74</v>
      </c>
      <c r="D69" s="107">
        <v>9.8000000000000007</v>
      </c>
      <c r="E69" s="162">
        <v>8.61</v>
      </c>
      <c r="F69" s="163">
        <v>6.25</v>
      </c>
      <c r="G69" s="107">
        <v>9.8000000000000007</v>
      </c>
      <c r="H69" s="107">
        <v>9.6999999999999993</v>
      </c>
      <c r="I69" s="170">
        <v>8.9</v>
      </c>
      <c r="J69" s="159">
        <f t="shared" ref="J69:J70" si="1">SUM(D69:H69)/5</f>
        <v>8.831999999999999</v>
      </c>
    </row>
    <row r="70" spans="2:14" ht="20.100000000000001" customHeight="1" x14ac:dyDescent="0.2">
      <c r="B70" s="62"/>
      <c r="C70" s="24" t="s">
        <v>65</v>
      </c>
      <c r="D70" s="107">
        <v>12.6</v>
      </c>
      <c r="E70" s="162">
        <v>10.9</v>
      </c>
      <c r="F70" s="163">
        <v>8.98</v>
      </c>
      <c r="G70" s="107">
        <v>13.8</v>
      </c>
      <c r="H70" s="107">
        <v>12.4</v>
      </c>
      <c r="I70" s="170">
        <v>9.9700000000000006</v>
      </c>
      <c r="J70" s="159">
        <f t="shared" si="1"/>
        <v>11.736000000000001</v>
      </c>
      <c r="L70" s="157"/>
    </row>
    <row r="71" spans="2:14" ht="20.100000000000001" customHeight="1" x14ac:dyDescent="0.2">
      <c r="B71" s="62"/>
      <c r="C71" s="24" t="s">
        <v>66</v>
      </c>
      <c r="D71" s="163">
        <v>6.8</v>
      </c>
      <c r="E71" s="162"/>
      <c r="F71" s="163">
        <v>6.76</v>
      </c>
      <c r="G71" s="163">
        <v>6.6</v>
      </c>
      <c r="H71" s="163">
        <v>11.2</v>
      </c>
      <c r="I71" s="170">
        <v>8.3000000000000007</v>
      </c>
      <c r="J71" s="159">
        <f>SUM(D71:H71)/4</f>
        <v>7.839999999999999</v>
      </c>
      <c r="L71" s="157"/>
    </row>
    <row r="72" spans="2:14" ht="20.100000000000001" customHeight="1" x14ac:dyDescent="0.2">
      <c r="B72" s="62"/>
      <c r="C72" s="63">
        <v>12601</v>
      </c>
      <c r="D72" s="107">
        <v>23</v>
      </c>
      <c r="E72" s="162"/>
      <c r="F72" s="163">
        <v>14.5</v>
      </c>
      <c r="G72" s="107">
        <v>25</v>
      </c>
      <c r="H72" s="163">
        <v>24</v>
      </c>
      <c r="I72" s="170"/>
      <c r="J72" s="159">
        <f>SUM(D72:H72)/4</f>
        <v>21.625</v>
      </c>
      <c r="L72" s="135"/>
      <c r="N72" s="135"/>
    </row>
    <row r="73" spans="2:14" ht="20.100000000000001" customHeight="1" x14ac:dyDescent="0.2">
      <c r="B73" s="62"/>
      <c r="C73" s="63">
        <v>12738</v>
      </c>
      <c r="D73" s="107">
        <v>19.7</v>
      </c>
      <c r="E73" s="162"/>
      <c r="F73" s="163"/>
      <c r="G73" s="107">
        <v>16.95</v>
      </c>
      <c r="H73" s="163">
        <v>19</v>
      </c>
      <c r="I73" s="164"/>
      <c r="J73" s="159">
        <f>SUM(D73:H73)/1</f>
        <v>55.65</v>
      </c>
      <c r="L73" s="135"/>
      <c r="N73" s="135"/>
    </row>
    <row r="74" spans="2:14" ht="20.100000000000001" customHeight="1" x14ac:dyDescent="0.2">
      <c r="B74" s="62"/>
      <c r="C74" s="63">
        <v>12769</v>
      </c>
      <c r="D74" s="107">
        <v>15.8</v>
      </c>
      <c r="E74" s="162"/>
      <c r="F74" s="163"/>
      <c r="G74" s="107">
        <v>14.2</v>
      </c>
      <c r="H74" s="163">
        <v>14</v>
      </c>
      <c r="I74" s="164"/>
      <c r="J74" s="159">
        <f>SUM(D74:H74)/3</f>
        <v>14.666666666666666</v>
      </c>
      <c r="L74" s="135"/>
      <c r="M74" s="169"/>
      <c r="N74" s="135"/>
    </row>
    <row r="75" spans="2:14" ht="20.100000000000001" customHeight="1" thickBot="1" x14ac:dyDescent="0.25">
      <c r="B75" s="46"/>
      <c r="C75" s="64">
        <v>12379</v>
      </c>
      <c r="D75" s="84">
        <v>22</v>
      </c>
      <c r="E75" s="165"/>
      <c r="F75" s="166">
        <v>22.6</v>
      </c>
      <c r="G75" s="84">
        <v>23.4</v>
      </c>
      <c r="H75" s="171">
        <v>23.6</v>
      </c>
      <c r="I75" s="167"/>
      <c r="J75" s="159">
        <f>SUM(D75:H75)/4</f>
        <v>22.9</v>
      </c>
      <c r="L75" s="136"/>
    </row>
    <row r="76" spans="2:14" ht="20.100000000000001" customHeight="1" x14ac:dyDescent="0.2">
      <c r="B76" s="5"/>
      <c r="D76" s="57"/>
      <c r="E76" s="7"/>
      <c r="L76" s="135"/>
      <c r="N76" s="135"/>
    </row>
    <row r="77" spans="2:14" ht="20.100000000000001" customHeight="1" thickBot="1" x14ac:dyDescent="0.25">
      <c r="B77" s="5"/>
      <c r="D77" s="7"/>
      <c r="E77" s="7"/>
      <c r="L77" s="136"/>
    </row>
    <row r="78" spans="2:14" ht="20.100000000000001" customHeight="1" thickBot="1" x14ac:dyDescent="0.25">
      <c r="B78" s="182" t="s">
        <v>20</v>
      </c>
      <c r="C78" s="183"/>
      <c r="D78" s="183"/>
      <c r="E78" s="183"/>
      <c r="F78" s="183"/>
      <c r="G78" s="183"/>
      <c r="H78" s="183"/>
      <c r="I78" s="184"/>
      <c r="J78" s="3"/>
      <c r="L78" s="135"/>
      <c r="N78" s="135"/>
    </row>
    <row r="79" spans="2:14" ht="20.100000000000001" customHeight="1" x14ac:dyDescent="0.2">
      <c r="B79" s="27"/>
      <c r="C79" s="27"/>
      <c r="D79" s="53"/>
      <c r="E79" s="6"/>
      <c r="F79" s="27"/>
      <c r="G79" s="27"/>
      <c r="H79" s="27"/>
      <c r="I79" s="27"/>
      <c r="J79" s="3"/>
    </row>
    <row r="80" spans="2:14" ht="20.100000000000001" customHeight="1" thickBot="1" x14ac:dyDescent="0.25">
      <c r="B80" s="27"/>
      <c r="C80" s="27"/>
      <c r="D80" s="53" t="s">
        <v>78</v>
      </c>
      <c r="E80" s="6"/>
      <c r="F80" s="27"/>
      <c r="G80" s="27"/>
      <c r="H80" s="27"/>
      <c r="I80" s="27"/>
      <c r="J80" s="3"/>
      <c r="N80" s="135"/>
    </row>
    <row r="81" spans="2:14" ht="20.100000000000001" customHeight="1" x14ac:dyDescent="0.2">
      <c r="B81" s="45" t="s">
        <v>27</v>
      </c>
      <c r="C81" s="29" t="s">
        <v>30</v>
      </c>
      <c r="D81" s="83">
        <v>135</v>
      </c>
      <c r="E81" s="73"/>
      <c r="F81" s="73"/>
      <c r="G81" s="73"/>
      <c r="H81" s="73"/>
      <c r="I81" s="74"/>
      <c r="N81" s="136"/>
    </row>
    <row r="82" spans="2:14" ht="20.100000000000001" customHeight="1" thickBot="1" x14ac:dyDescent="0.25">
      <c r="B82" s="46"/>
      <c r="C82" s="30" t="s">
        <v>2</v>
      </c>
      <c r="D82" s="84">
        <v>90</v>
      </c>
      <c r="E82" s="75"/>
      <c r="F82" s="75"/>
      <c r="G82" s="75"/>
      <c r="H82" s="75"/>
      <c r="I82" s="76"/>
      <c r="N82" s="135"/>
    </row>
    <row r="83" spans="2:14" ht="20.100000000000001" customHeight="1" x14ac:dyDescent="0.2">
      <c r="B83" s="45" t="s">
        <v>28</v>
      </c>
      <c r="C83" s="29" t="s">
        <v>30</v>
      </c>
      <c r="D83" s="83">
        <v>140</v>
      </c>
      <c r="E83" s="73"/>
      <c r="F83" s="73"/>
      <c r="G83" s="73"/>
      <c r="H83" s="73"/>
      <c r="I83" s="74"/>
      <c r="N83" s="136"/>
    </row>
    <row r="84" spans="2:14" ht="20.100000000000001" customHeight="1" thickBot="1" x14ac:dyDescent="0.25">
      <c r="B84" s="46"/>
      <c r="C84" s="30" t="s">
        <v>2</v>
      </c>
      <c r="D84" s="84">
        <v>130</v>
      </c>
      <c r="E84" s="75"/>
      <c r="F84" s="75"/>
      <c r="G84" s="75"/>
      <c r="H84" s="75"/>
      <c r="I84" s="76"/>
      <c r="N84" s="135"/>
    </row>
    <row r="85" spans="2:14" ht="20.100000000000001" customHeight="1" thickBot="1" x14ac:dyDescent="0.25">
      <c r="B85" s="62"/>
      <c r="C85" s="24"/>
      <c r="D85" s="96" t="s">
        <v>89</v>
      </c>
      <c r="E85" s="96" t="s">
        <v>90</v>
      </c>
      <c r="F85" s="95"/>
      <c r="G85" s="95"/>
      <c r="H85" s="95"/>
      <c r="I85" s="77"/>
    </row>
    <row r="86" spans="2:14" ht="20.100000000000001" customHeight="1" x14ac:dyDescent="0.2">
      <c r="B86" s="15" t="s">
        <v>6</v>
      </c>
      <c r="C86" s="29" t="s">
        <v>30</v>
      </c>
      <c r="D86" s="81">
        <v>36</v>
      </c>
      <c r="E86" s="81">
        <v>42</v>
      </c>
      <c r="F86" s="67"/>
      <c r="G86" s="67"/>
      <c r="H86" s="67"/>
      <c r="I86" s="74"/>
    </row>
    <row r="87" spans="2:14" ht="20.100000000000001" customHeight="1" x14ac:dyDescent="0.2">
      <c r="B87" s="23"/>
      <c r="C87" s="24" t="s">
        <v>2</v>
      </c>
      <c r="D87" s="85">
        <v>25</v>
      </c>
      <c r="E87" s="98">
        <v>28</v>
      </c>
      <c r="F87" s="68"/>
      <c r="G87" s="68"/>
      <c r="H87" s="68"/>
      <c r="I87" s="77"/>
    </row>
    <row r="88" spans="2:14" ht="20.100000000000001" customHeight="1" x14ac:dyDescent="0.2">
      <c r="B88" s="23"/>
      <c r="C88" s="24" t="s">
        <v>51</v>
      </c>
      <c r="D88" s="85">
        <v>28</v>
      </c>
      <c r="E88" s="98">
        <v>35</v>
      </c>
      <c r="F88" s="68"/>
      <c r="G88" s="68"/>
      <c r="H88" s="68"/>
      <c r="I88" s="77"/>
    </row>
    <row r="89" spans="2:14" ht="20.100000000000001" customHeight="1" x14ac:dyDescent="0.2">
      <c r="B89" s="23"/>
      <c r="C89" s="24" t="s">
        <v>107</v>
      </c>
      <c r="D89" s="85">
        <v>27.28</v>
      </c>
      <c r="E89" s="98"/>
      <c r="F89" s="68"/>
      <c r="G89" s="68"/>
      <c r="H89" s="68"/>
      <c r="I89" s="77"/>
    </row>
    <row r="90" spans="2:14" ht="20.100000000000001" customHeight="1" x14ac:dyDescent="0.2">
      <c r="B90" s="23"/>
      <c r="C90" s="24" t="s">
        <v>96</v>
      </c>
      <c r="D90" s="85">
        <v>20</v>
      </c>
      <c r="E90" s="98"/>
      <c r="F90" s="68"/>
      <c r="G90" s="68"/>
      <c r="H90" s="68"/>
      <c r="I90" s="77"/>
    </row>
    <row r="91" spans="2:14" ht="20.100000000000001" customHeight="1" thickBot="1" x14ac:dyDescent="0.25">
      <c r="B91" s="18"/>
      <c r="C91" s="30" t="s">
        <v>50</v>
      </c>
      <c r="D91" s="86">
        <v>25</v>
      </c>
      <c r="E91" s="86">
        <v>33</v>
      </c>
      <c r="F91" s="66"/>
      <c r="G91" s="66"/>
      <c r="H91" s="66"/>
      <c r="I91" s="76"/>
    </row>
    <row r="92" spans="2:14" ht="20.100000000000001" customHeight="1" x14ac:dyDescent="0.2">
      <c r="B92" s="15" t="s">
        <v>7</v>
      </c>
      <c r="C92" s="29" t="s">
        <v>30</v>
      </c>
      <c r="D92" s="81">
        <v>38</v>
      </c>
      <c r="E92" s="67"/>
      <c r="F92" s="67"/>
      <c r="G92" s="67"/>
      <c r="H92" s="67"/>
      <c r="I92" s="74"/>
    </row>
    <row r="93" spans="2:14" ht="20.100000000000001" customHeight="1" x14ac:dyDescent="0.2">
      <c r="B93" s="23"/>
      <c r="C93" s="24" t="s">
        <v>91</v>
      </c>
      <c r="D93" s="82">
        <v>33</v>
      </c>
      <c r="E93" s="68"/>
      <c r="F93" s="68"/>
      <c r="G93" s="68"/>
      <c r="H93" s="68"/>
      <c r="I93" s="77"/>
    </row>
    <row r="94" spans="2:14" ht="20.100000000000001" customHeight="1" thickBot="1" x14ac:dyDescent="0.25">
      <c r="B94" s="18"/>
      <c r="C94" s="30" t="s">
        <v>2</v>
      </c>
      <c r="D94" s="86">
        <v>26</v>
      </c>
      <c r="E94" s="66"/>
      <c r="F94" s="66"/>
      <c r="G94" s="66"/>
      <c r="H94" s="66"/>
      <c r="I94" s="76"/>
    </row>
    <row r="95" spans="2:14" ht="20.100000000000001" customHeight="1" x14ac:dyDescent="0.2">
      <c r="B95" s="23" t="s">
        <v>117</v>
      </c>
      <c r="C95" s="24" t="s">
        <v>30</v>
      </c>
      <c r="D95" s="82">
        <v>125</v>
      </c>
      <c r="E95" s="68"/>
      <c r="F95" s="68"/>
      <c r="G95" s="68"/>
      <c r="H95" s="68"/>
      <c r="I95" s="77"/>
    </row>
    <row r="96" spans="2:14" ht="20.100000000000001" customHeight="1" x14ac:dyDescent="0.2">
      <c r="B96" s="23" t="s">
        <v>118</v>
      </c>
      <c r="C96" s="24"/>
      <c r="D96" s="82">
        <v>150</v>
      </c>
      <c r="E96" s="68"/>
      <c r="F96" s="68"/>
      <c r="G96" s="68"/>
      <c r="H96" s="68"/>
      <c r="I96" s="77"/>
    </row>
    <row r="97" spans="2:12" ht="20.100000000000001" customHeight="1" thickBot="1" x14ac:dyDescent="0.25">
      <c r="B97" s="23"/>
      <c r="C97" s="24"/>
      <c r="D97" s="82"/>
      <c r="E97" s="68"/>
      <c r="F97" s="68"/>
      <c r="G97" s="68"/>
      <c r="H97" s="68"/>
      <c r="I97" s="77"/>
    </row>
    <row r="98" spans="2:12" ht="20.100000000000001" customHeight="1" x14ac:dyDescent="0.2">
      <c r="B98" s="15" t="s">
        <v>113</v>
      </c>
      <c r="C98" s="29" t="s">
        <v>30</v>
      </c>
      <c r="D98" s="81">
        <v>55</v>
      </c>
      <c r="E98" s="67"/>
      <c r="F98" s="67"/>
      <c r="G98" s="67"/>
      <c r="H98" s="67"/>
      <c r="I98" s="74"/>
    </row>
    <row r="99" spans="2:12" ht="20.100000000000001" customHeight="1" thickBot="1" x14ac:dyDescent="0.25">
      <c r="B99" s="18"/>
      <c r="C99" s="30" t="s">
        <v>2</v>
      </c>
      <c r="D99" s="86">
        <v>35</v>
      </c>
      <c r="E99" s="66"/>
      <c r="F99" s="66"/>
      <c r="G99" s="66"/>
      <c r="H99" s="66"/>
      <c r="I99" s="76"/>
    </row>
    <row r="100" spans="2:12" ht="20.100000000000001" customHeight="1" x14ac:dyDescent="0.2">
      <c r="B100" s="15" t="s">
        <v>8</v>
      </c>
      <c r="C100" s="29" t="s">
        <v>30</v>
      </c>
      <c r="D100" s="81">
        <v>37</v>
      </c>
      <c r="E100" s="67"/>
      <c r="F100" s="67"/>
      <c r="G100" s="67"/>
      <c r="H100" s="67"/>
      <c r="I100" s="74"/>
    </row>
    <row r="101" spans="2:12" ht="20.100000000000001" customHeight="1" thickBot="1" x14ac:dyDescent="0.25">
      <c r="B101" s="18"/>
      <c r="C101" s="30" t="s">
        <v>2</v>
      </c>
      <c r="D101" s="86"/>
      <c r="E101" s="66"/>
      <c r="F101" s="66"/>
      <c r="G101" s="66"/>
      <c r="H101" s="66"/>
      <c r="I101" s="76"/>
    </row>
    <row r="102" spans="2:12" ht="20.100000000000001" customHeight="1" x14ac:dyDescent="0.2">
      <c r="B102" s="15" t="s">
        <v>14</v>
      </c>
      <c r="C102" s="29" t="s">
        <v>30</v>
      </c>
      <c r="D102" s="81">
        <v>58</v>
      </c>
      <c r="E102" s="67"/>
      <c r="F102" s="67"/>
      <c r="G102" s="67"/>
      <c r="H102" s="67"/>
      <c r="I102" s="74"/>
    </row>
    <row r="103" spans="2:12" ht="20.100000000000001" customHeight="1" thickBot="1" x14ac:dyDescent="0.25">
      <c r="B103" s="18"/>
      <c r="C103" s="30" t="s">
        <v>2</v>
      </c>
      <c r="D103" s="86">
        <v>45</v>
      </c>
      <c r="E103" s="66"/>
      <c r="F103" s="66"/>
      <c r="G103" s="66"/>
      <c r="H103" s="66"/>
      <c r="I103" s="76"/>
    </row>
    <row r="104" spans="2:12" ht="20.100000000000001" customHeight="1" thickBot="1" x14ac:dyDescent="0.25">
      <c r="B104" s="59"/>
      <c r="C104" s="58"/>
      <c r="D104" s="60"/>
      <c r="E104" s="54"/>
      <c r="F104" s="54"/>
      <c r="G104" s="54"/>
      <c r="H104" s="54"/>
      <c r="I104" s="54"/>
    </row>
    <row r="105" spans="2:12" ht="20.100000000000001" customHeight="1" thickBot="1" x14ac:dyDescent="0.25">
      <c r="B105" s="61"/>
      <c r="C105" s="43"/>
      <c r="D105" s="55"/>
      <c r="E105" s="19"/>
      <c r="F105" s="19"/>
      <c r="G105" s="19"/>
      <c r="H105" s="19"/>
      <c r="I105" s="19"/>
    </row>
    <row r="106" spans="2:12" ht="20.100000000000001" customHeight="1" thickBot="1" x14ac:dyDescent="0.25">
      <c r="B106" s="18"/>
      <c r="C106" s="30"/>
      <c r="D106" s="100" t="s">
        <v>59</v>
      </c>
      <c r="E106" s="101" t="s">
        <v>54</v>
      </c>
      <c r="F106" s="30" t="s">
        <v>60</v>
      </c>
      <c r="G106" s="19"/>
      <c r="H106" s="19"/>
      <c r="I106" s="20"/>
    </row>
    <row r="107" spans="2:12" ht="20.100000000000001" customHeight="1" x14ac:dyDescent="0.2">
      <c r="B107" s="15" t="s">
        <v>37</v>
      </c>
      <c r="C107" s="29" t="s">
        <v>1</v>
      </c>
      <c r="D107" s="81">
        <v>26.2</v>
      </c>
      <c r="E107" s="173">
        <v>17.88</v>
      </c>
      <c r="F107" s="174">
        <v>17</v>
      </c>
      <c r="G107" s="16"/>
      <c r="H107" s="16"/>
      <c r="I107" s="17"/>
    </row>
    <row r="108" spans="2:12" ht="20.100000000000001" customHeight="1" x14ac:dyDescent="0.2">
      <c r="B108" s="23" t="s">
        <v>5</v>
      </c>
      <c r="C108" s="24" t="s">
        <v>1</v>
      </c>
      <c r="D108" s="82">
        <v>38</v>
      </c>
      <c r="E108" s="175">
        <v>33</v>
      </c>
      <c r="F108" s="176">
        <v>35</v>
      </c>
      <c r="G108" s="25"/>
      <c r="H108" s="25"/>
      <c r="I108" s="26"/>
      <c r="L108" s="146"/>
    </row>
    <row r="109" spans="2:12" ht="20.100000000000001" customHeight="1" thickBot="1" x14ac:dyDescent="0.25">
      <c r="B109" s="18" t="s">
        <v>10</v>
      </c>
      <c r="C109" s="30" t="s">
        <v>2</v>
      </c>
      <c r="D109" s="86">
        <v>20</v>
      </c>
      <c r="E109" s="177">
        <v>15</v>
      </c>
      <c r="F109" s="178">
        <v>16.5</v>
      </c>
      <c r="G109" s="19"/>
      <c r="H109" s="19"/>
      <c r="I109" s="20"/>
      <c r="L109" s="146"/>
    </row>
    <row r="110" spans="2:12" ht="20.100000000000001" customHeight="1" thickBot="1" x14ac:dyDescent="0.25">
      <c r="B110" s="5"/>
      <c r="C110" s="2"/>
      <c r="D110" s="7"/>
      <c r="E110" s="7"/>
      <c r="L110" s="146"/>
    </row>
    <row r="111" spans="2:12" ht="20.100000000000001" customHeight="1" thickBot="1" x14ac:dyDescent="0.25">
      <c r="B111" s="185" t="s">
        <v>39</v>
      </c>
      <c r="C111" s="186"/>
      <c r="D111" s="186"/>
      <c r="E111" s="186"/>
      <c r="F111" s="186"/>
      <c r="G111" s="186"/>
      <c r="H111" s="186"/>
      <c r="I111" s="187"/>
      <c r="J111" s="11"/>
      <c r="L111" s="146"/>
    </row>
    <row r="112" spans="2:12" ht="20.100000000000001" customHeight="1" x14ac:dyDescent="0.2">
      <c r="B112" s="23" t="s">
        <v>40</v>
      </c>
      <c r="C112" s="121" t="s">
        <v>44</v>
      </c>
      <c r="D112" s="121" t="s">
        <v>43</v>
      </c>
      <c r="E112" s="121" t="s">
        <v>42</v>
      </c>
      <c r="F112" s="121" t="s">
        <v>34</v>
      </c>
      <c r="G112" s="3" t="s">
        <v>109</v>
      </c>
      <c r="H112" s="121" t="s">
        <v>41</v>
      </c>
      <c r="I112" s="154" t="s">
        <v>12</v>
      </c>
      <c r="L112" s="146"/>
    </row>
    <row r="113" spans="2:13" ht="20.100000000000001" customHeight="1" x14ac:dyDescent="0.2">
      <c r="B113" s="48" t="s">
        <v>106</v>
      </c>
      <c r="C113" s="118">
        <v>41.3</v>
      </c>
      <c r="D113" s="119">
        <v>56</v>
      </c>
      <c r="E113" s="119">
        <v>68.58</v>
      </c>
      <c r="F113" s="119">
        <v>71</v>
      </c>
      <c r="G113" s="151">
        <v>94.97</v>
      </c>
      <c r="H113" s="119">
        <v>156</v>
      </c>
      <c r="I113" s="120">
        <v>167</v>
      </c>
      <c r="L113" s="146"/>
    </row>
    <row r="114" spans="2:13" ht="20.100000000000001" customHeight="1" x14ac:dyDescent="0.2">
      <c r="B114" s="48" t="s">
        <v>54</v>
      </c>
      <c r="C114" s="118">
        <v>54.2</v>
      </c>
      <c r="D114" s="119">
        <v>76</v>
      </c>
      <c r="E114" s="119">
        <v>80</v>
      </c>
      <c r="F114" s="119">
        <v>95</v>
      </c>
      <c r="G114" s="151"/>
      <c r="H114" s="119">
        <v>142.30000000000001</v>
      </c>
      <c r="I114" s="120">
        <v>174</v>
      </c>
      <c r="L114" s="146"/>
    </row>
    <row r="115" spans="2:13" ht="20.100000000000001" customHeight="1" x14ac:dyDescent="0.2">
      <c r="B115" s="48" t="s">
        <v>57</v>
      </c>
      <c r="C115" s="148">
        <v>33</v>
      </c>
      <c r="D115" s="149">
        <v>44</v>
      </c>
      <c r="E115" s="149">
        <v>51</v>
      </c>
      <c r="F115" s="149">
        <v>62</v>
      </c>
      <c r="G115" s="151"/>
      <c r="H115" s="149">
        <v>100</v>
      </c>
      <c r="I115" s="150">
        <v>128</v>
      </c>
      <c r="L115" s="146"/>
    </row>
    <row r="116" spans="2:13" ht="20.100000000000001" customHeight="1" x14ac:dyDescent="0.2">
      <c r="B116" s="48" t="s">
        <v>121</v>
      </c>
      <c r="C116" s="85">
        <v>35</v>
      </c>
      <c r="D116" s="98">
        <v>47</v>
      </c>
      <c r="E116" s="98">
        <v>55</v>
      </c>
      <c r="F116" s="98">
        <v>67</v>
      </c>
      <c r="G116" s="152">
        <v>120</v>
      </c>
      <c r="H116" s="98">
        <v>109</v>
      </c>
      <c r="I116" s="123">
        <v>140</v>
      </c>
      <c r="L116" s="146"/>
    </row>
    <row r="117" spans="2:13" ht="20.100000000000001" customHeight="1" thickBot="1" x14ac:dyDescent="0.25">
      <c r="B117" s="23"/>
      <c r="C117" s="127"/>
      <c r="D117" s="128"/>
      <c r="E117" s="128"/>
      <c r="F117" s="129"/>
      <c r="G117" s="128"/>
      <c r="H117" s="128"/>
      <c r="I117" s="130"/>
      <c r="L117" s="147"/>
    </row>
    <row r="118" spans="2:13" ht="20.100000000000001" customHeight="1" thickTop="1" x14ac:dyDescent="0.2">
      <c r="B118" s="23"/>
      <c r="C118" s="121"/>
      <c r="D118" s="122"/>
      <c r="E118" s="122"/>
      <c r="F118" s="3" t="s">
        <v>110</v>
      </c>
      <c r="G118" s="121" t="s">
        <v>35</v>
      </c>
      <c r="H118" s="25" t="s">
        <v>36</v>
      </c>
      <c r="I118" s="51"/>
      <c r="L118" s="132"/>
    </row>
    <row r="119" spans="2:13" ht="20.100000000000001" customHeight="1" x14ac:dyDescent="0.2">
      <c r="B119" s="23"/>
      <c r="C119" s="121"/>
      <c r="D119" s="122"/>
      <c r="E119" s="122"/>
      <c r="F119" s="151">
        <v>184</v>
      </c>
      <c r="G119" s="119">
        <v>295</v>
      </c>
      <c r="H119" s="153">
        <v>425</v>
      </c>
      <c r="I119" s="51"/>
      <c r="L119" s="132"/>
    </row>
    <row r="120" spans="2:13" ht="20.100000000000001" customHeight="1" x14ac:dyDescent="0.2">
      <c r="B120" s="23"/>
      <c r="C120" s="121"/>
      <c r="D120" s="122"/>
      <c r="E120" s="122"/>
      <c r="F120" s="151"/>
      <c r="G120" s="119">
        <v>325.45</v>
      </c>
      <c r="H120" s="25"/>
      <c r="I120" s="51"/>
      <c r="L120" s="132"/>
      <c r="M120" s="98"/>
    </row>
    <row r="121" spans="2:13" ht="20.100000000000001" customHeight="1" x14ac:dyDescent="0.2">
      <c r="B121" s="23"/>
      <c r="C121" s="121"/>
      <c r="D121" s="122"/>
      <c r="E121" s="122"/>
      <c r="F121" s="151"/>
      <c r="G121" s="149">
        <v>247</v>
      </c>
      <c r="H121" s="25"/>
      <c r="I121" s="51"/>
      <c r="L121" s="132"/>
      <c r="M121" s="98"/>
    </row>
    <row r="122" spans="2:13" ht="20.100000000000001" customHeight="1" thickBot="1" x14ac:dyDescent="0.25">
      <c r="B122" s="18"/>
      <c r="C122" s="126"/>
      <c r="D122" s="124"/>
      <c r="E122" s="124"/>
      <c r="F122" s="126">
        <v>230</v>
      </c>
      <c r="G122" s="88">
        <v>270</v>
      </c>
      <c r="H122" s="19"/>
      <c r="I122" s="125"/>
      <c r="L122"/>
    </row>
    <row r="123" spans="2:13" ht="20.100000000000001" customHeight="1" thickBot="1" x14ac:dyDescent="0.25">
      <c r="B123" s="5"/>
      <c r="C123" s="12"/>
      <c r="D123" s="13"/>
      <c r="E123" s="13"/>
      <c r="F123" s="11"/>
      <c r="G123" s="13"/>
      <c r="H123" s="13"/>
      <c r="I123" s="11"/>
      <c r="L123" s="132"/>
    </row>
    <row r="124" spans="2:13" ht="20.100000000000001" customHeight="1" thickBot="1" x14ac:dyDescent="0.25">
      <c r="B124" s="192" t="s">
        <v>93</v>
      </c>
      <c r="C124" s="186"/>
      <c r="D124" s="186"/>
      <c r="E124" s="186"/>
      <c r="F124" s="186"/>
      <c r="G124" s="186"/>
      <c r="H124" s="186"/>
      <c r="I124" s="187"/>
    </row>
    <row r="125" spans="2:13" ht="20.100000000000001" customHeight="1" x14ac:dyDescent="0.2">
      <c r="B125" s="15" t="s">
        <v>40</v>
      </c>
      <c r="C125" s="40"/>
      <c r="D125" s="40" t="s">
        <v>92</v>
      </c>
      <c r="E125" s="40"/>
      <c r="F125" s="40"/>
      <c r="G125" s="40"/>
      <c r="H125" s="40"/>
      <c r="I125" s="41"/>
    </row>
    <row r="126" spans="2:13" ht="20.100000000000001" customHeight="1" x14ac:dyDescent="0.2">
      <c r="B126" s="48" t="s">
        <v>94</v>
      </c>
      <c r="C126" s="49"/>
      <c r="D126" s="98">
        <v>9.8000000000000007</v>
      </c>
      <c r="E126" s="50"/>
      <c r="F126" s="50"/>
      <c r="G126" s="50"/>
      <c r="H126" s="50"/>
      <c r="I126" s="51"/>
    </row>
    <row r="127" spans="2:13" ht="20.100000000000001" customHeight="1" thickBot="1" x14ac:dyDescent="0.25">
      <c r="B127" s="52" t="s">
        <v>86</v>
      </c>
      <c r="C127" s="87"/>
      <c r="D127" s="88">
        <v>7.7</v>
      </c>
      <c r="E127" s="88"/>
      <c r="F127" s="88"/>
      <c r="G127" s="88"/>
      <c r="H127" s="88"/>
      <c r="I127" s="89"/>
    </row>
    <row r="128" spans="2:13" ht="20.100000000000001" customHeight="1" x14ac:dyDescent="0.2">
      <c r="B128" s="5"/>
      <c r="C128" s="106"/>
      <c r="D128" s="7"/>
      <c r="L128" s="1">
        <v>12.9</v>
      </c>
    </row>
    <row r="129" spans="2:12" ht="20.100000000000001" customHeight="1" x14ac:dyDescent="0.2">
      <c r="B129" s="5"/>
      <c r="C129" s="106"/>
      <c r="D129" s="7"/>
      <c r="L129" s="1">
        <v>12</v>
      </c>
    </row>
    <row r="130" spans="2:12" ht="20.100000000000001" customHeight="1" x14ac:dyDescent="0.2">
      <c r="B130" s="5"/>
      <c r="C130" s="106"/>
      <c r="D130" s="7"/>
      <c r="E130" s="133"/>
      <c r="L130" s="1">
        <f>L129*L128</f>
        <v>154.80000000000001</v>
      </c>
    </row>
    <row r="131" spans="2:12" ht="20.100000000000001" customHeight="1" x14ac:dyDescent="0.2">
      <c r="B131" s="5"/>
      <c r="C131" s="106"/>
      <c r="D131" s="7"/>
    </row>
    <row r="132" spans="2:12" ht="20.100000000000001" customHeight="1" x14ac:dyDescent="0.2">
      <c r="B132" s="5"/>
      <c r="C132" s="106"/>
      <c r="D132" s="7"/>
    </row>
    <row r="133" spans="2:12" ht="20.100000000000001" customHeight="1" x14ac:dyDescent="0.2">
      <c r="B133" s="5"/>
      <c r="C133" s="106"/>
      <c r="D133" s="7"/>
      <c r="I133" s="7"/>
    </row>
    <row r="134" spans="2:12" ht="20.100000000000001" customHeight="1" thickBot="1" x14ac:dyDescent="0.25">
      <c r="B134" s="5"/>
      <c r="C134" s="106"/>
      <c r="D134" s="7"/>
    </row>
    <row r="135" spans="2:12" ht="20.100000000000001" customHeight="1" thickBot="1" x14ac:dyDescent="0.25">
      <c r="B135" s="188" t="s">
        <v>18</v>
      </c>
      <c r="C135" s="189"/>
      <c r="D135" s="189"/>
      <c r="E135" s="189"/>
      <c r="F135" s="189"/>
      <c r="G135" s="189"/>
      <c r="H135" s="189"/>
      <c r="I135" s="190"/>
      <c r="J135" s="10"/>
    </row>
    <row r="136" spans="2:12" ht="20.100000000000001" customHeight="1" x14ac:dyDescent="0.2">
      <c r="B136" s="5"/>
      <c r="C136" s="111" t="s">
        <v>104</v>
      </c>
      <c r="D136" s="8" t="s">
        <v>95</v>
      </c>
      <c r="E136" s="2" t="s">
        <v>88</v>
      </c>
      <c r="F136" s="111" t="s">
        <v>103</v>
      </c>
    </row>
    <row r="137" spans="2:12" ht="20.100000000000001" customHeight="1" x14ac:dyDescent="0.2">
      <c r="B137" s="5" t="s">
        <v>17</v>
      </c>
      <c r="C137" s="97">
        <v>2.8</v>
      </c>
      <c r="D137" s="7">
        <v>3.5</v>
      </c>
      <c r="E137" s="1">
        <v>3.08</v>
      </c>
    </row>
    <row r="138" spans="2:12" ht="19.5" customHeight="1" x14ac:dyDescent="0.2">
      <c r="B138" s="5" t="s">
        <v>16</v>
      </c>
      <c r="C138" s="97">
        <v>9</v>
      </c>
      <c r="D138" s="7">
        <v>11</v>
      </c>
      <c r="E138" s="7">
        <v>14</v>
      </c>
    </row>
    <row r="139" spans="2:12" ht="19.5" customHeight="1" x14ac:dyDescent="0.2">
      <c r="B139" s="9" t="s">
        <v>38</v>
      </c>
      <c r="D139" s="7"/>
    </row>
    <row r="140" spans="2:12" ht="19.5" customHeight="1" x14ac:dyDescent="0.2">
      <c r="B140" s="5" t="s">
        <v>97</v>
      </c>
      <c r="C140" s="7"/>
      <c r="D140" s="7">
        <v>12</v>
      </c>
    </row>
    <row r="141" spans="2:12" ht="19.5" customHeight="1" x14ac:dyDescent="0.2">
      <c r="B141" s="5" t="s">
        <v>15</v>
      </c>
      <c r="D141" s="7"/>
    </row>
    <row r="142" spans="2:12" ht="19.5" customHeight="1" x14ac:dyDescent="0.2">
      <c r="B142" s="9"/>
      <c r="D142" s="7"/>
    </row>
    <row r="143" spans="2:12" ht="19.5" customHeight="1" x14ac:dyDescent="0.2">
      <c r="B143" s="9"/>
      <c r="D143" s="7"/>
    </row>
    <row r="144" spans="2:12" ht="19.5" customHeight="1" x14ac:dyDescent="0.2">
      <c r="B144" s="9"/>
      <c r="D144" s="8" t="s">
        <v>25</v>
      </c>
      <c r="E144" s="2" t="s">
        <v>26</v>
      </c>
      <c r="F144" s="168" t="s">
        <v>137</v>
      </c>
    </row>
    <row r="145" spans="2:8" ht="19.5" customHeight="1" x14ac:dyDescent="0.2">
      <c r="B145" s="9" t="s">
        <v>24</v>
      </c>
      <c r="C145" s="111" t="s">
        <v>99</v>
      </c>
      <c r="D145" s="102">
        <v>9.4700000000000006</v>
      </c>
      <c r="H145" s="139"/>
    </row>
    <row r="146" spans="2:8" ht="19.5" customHeight="1" x14ac:dyDescent="0.2">
      <c r="B146" s="9"/>
      <c r="C146" s="2" t="s">
        <v>75</v>
      </c>
      <c r="D146" s="102">
        <v>7.61</v>
      </c>
      <c r="E146" s="7"/>
      <c r="H146" s="139"/>
    </row>
    <row r="147" spans="2:8" ht="19.5" customHeight="1" x14ac:dyDescent="0.2">
      <c r="B147" s="9"/>
      <c r="C147" s="111" t="s">
        <v>100</v>
      </c>
      <c r="D147" s="102">
        <v>8.9600000000000009</v>
      </c>
      <c r="E147" s="7"/>
      <c r="H147" s="139"/>
    </row>
    <row r="148" spans="2:8" ht="19.5" customHeight="1" x14ac:dyDescent="0.2">
      <c r="B148" s="9"/>
      <c r="C148" s="111" t="s">
        <v>101</v>
      </c>
      <c r="D148" s="102">
        <v>9.4700000000000006</v>
      </c>
      <c r="H148" s="139"/>
    </row>
    <row r="149" spans="2:8" ht="19.5" customHeight="1" x14ac:dyDescent="0.2">
      <c r="B149" s="9"/>
      <c r="C149" s="111" t="s">
        <v>3</v>
      </c>
      <c r="D149" s="57">
        <v>7.25</v>
      </c>
      <c r="H149" s="139"/>
    </row>
    <row r="150" spans="2:8" ht="19.5" customHeight="1" x14ac:dyDescent="0.2">
      <c r="B150" s="9"/>
      <c r="C150" s="111" t="s">
        <v>0</v>
      </c>
    </row>
    <row r="151" spans="2:8" ht="19.5" customHeight="1" x14ac:dyDescent="0.2">
      <c r="B151" s="9"/>
      <c r="C151" s="111" t="s">
        <v>47</v>
      </c>
      <c r="E151" s="134" t="s">
        <v>47</v>
      </c>
    </row>
    <row r="152" spans="2:8" ht="19.5" customHeight="1" x14ac:dyDescent="0.2">
      <c r="B152" s="9"/>
      <c r="C152" s="2"/>
    </row>
    <row r="153" spans="2:8" ht="19.5" customHeight="1" x14ac:dyDescent="0.2">
      <c r="B153" s="9" t="s">
        <v>22</v>
      </c>
      <c r="C153" s="2" t="s">
        <v>4</v>
      </c>
      <c r="E153" s="134">
        <v>14.5</v>
      </c>
      <c r="F153" s="161">
        <v>11.9</v>
      </c>
    </row>
    <row r="154" spans="2:8" ht="19.5" customHeight="1" x14ac:dyDescent="0.2">
      <c r="B154" s="9"/>
      <c r="C154" s="138" t="s">
        <v>116</v>
      </c>
      <c r="D154" s="134"/>
      <c r="E154" s="134">
        <v>14.5</v>
      </c>
      <c r="F154" s="161">
        <v>11.9</v>
      </c>
    </row>
    <row r="155" spans="2:8" ht="19.5" customHeight="1" x14ac:dyDescent="0.2">
      <c r="B155" s="9"/>
      <c r="C155" s="138" t="s">
        <v>75</v>
      </c>
      <c r="D155" s="134">
        <v>8.9600000000000009</v>
      </c>
      <c r="E155" s="134">
        <v>14.5</v>
      </c>
    </row>
    <row r="156" spans="2:8" ht="19.5" customHeight="1" x14ac:dyDescent="0.2">
      <c r="B156" s="9"/>
      <c r="C156" s="138" t="s">
        <v>102</v>
      </c>
      <c r="D156" s="134">
        <v>27.78</v>
      </c>
      <c r="E156" s="134">
        <v>23.02</v>
      </c>
    </row>
    <row r="157" spans="2:8" ht="19.5" customHeight="1" x14ac:dyDescent="0.2">
      <c r="B157" s="9"/>
      <c r="C157" s="138"/>
      <c r="E157" s="134"/>
    </row>
    <row r="158" spans="2:8" ht="19.5" customHeight="1" x14ac:dyDescent="0.2">
      <c r="B158" s="9"/>
      <c r="C158" s="2"/>
      <c r="E158" s="7"/>
    </row>
    <row r="159" spans="2:8" ht="19.5" customHeight="1" x14ac:dyDescent="0.2">
      <c r="B159" s="5" t="s">
        <v>128</v>
      </c>
      <c r="C159" s="2"/>
      <c r="E159" s="2" t="s">
        <v>79</v>
      </c>
    </row>
    <row r="160" spans="2:8" ht="19.5" customHeight="1" x14ac:dyDescent="0.2">
      <c r="B160" s="9"/>
      <c r="C160" s="2">
        <v>4340</v>
      </c>
      <c r="D160" s="2" t="s">
        <v>76</v>
      </c>
      <c r="E160" s="8" t="s">
        <v>77</v>
      </c>
    </row>
    <row r="161" spans="2:6" ht="19.5" customHeight="1" x14ac:dyDescent="0.2">
      <c r="D161" s="8" t="s">
        <v>129</v>
      </c>
      <c r="E161" s="102">
        <v>11.8</v>
      </c>
      <c r="F161" s="160" t="s">
        <v>133</v>
      </c>
    </row>
    <row r="162" spans="2:6" ht="19.5" customHeight="1" x14ac:dyDescent="0.2">
      <c r="B162" s="9"/>
      <c r="D162" s="8" t="s">
        <v>130</v>
      </c>
      <c r="E162" s="102">
        <v>13.17</v>
      </c>
      <c r="F162" s="160" t="s">
        <v>133</v>
      </c>
    </row>
    <row r="163" spans="2:6" ht="19.5" customHeight="1" x14ac:dyDescent="0.2">
      <c r="B163" s="9"/>
      <c r="D163" s="8" t="s">
        <v>131</v>
      </c>
      <c r="E163" s="102">
        <v>16.8</v>
      </c>
      <c r="F163" s="160" t="s">
        <v>134</v>
      </c>
    </row>
    <row r="164" spans="2:6" ht="19.5" customHeight="1" x14ac:dyDescent="0.2">
      <c r="B164" s="9"/>
      <c r="D164" s="8" t="s">
        <v>132</v>
      </c>
      <c r="E164" s="102">
        <v>21.2</v>
      </c>
      <c r="F164" s="160" t="s">
        <v>135</v>
      </c>
    </row>
    <row r="165" spans="2:6" ht="19.5" customHeight="1" x14ac:dyDescent="0.2">
      <c r="B165" s="9"/>
      <c r="D165" s="8">
        <v>1</v>
      </c>
      <c r="E165" s="102">
        <v>23</v>
      </c>
    </row>
    <row r="166" spans="2:6" ht="19.5" customHeight="1" x14ac:dyDescent="0.2">
      <c r="B166" s="9"/>
      <c r="D166" s="8"/>
      <c r="E166" s="97"/>
    </row>
    <row r="167" spans="2:6" ht="19.5" customHeight="1" x14ac:dyDescent="0.2">
      <c r="B167" s="5" t="s">
        <v>119</v>
      </c>
      <c r="D167" s="144">
        <v>0.5</v>
      </c>
      <c r="E167" s="134">
        <v>8.09</v>
      </c>
    </row>
    <row r="168" spans="2:6" ht="19.5" customHeight="1" x14ac:dyDescent="0.2">
      <c r="B168" s="9"/>
      <c r="D168" s="144">
        <v>0.6</v>
      </c>
      <c r="E168" s="134">
        <v>8.81</v>
      </c>
    </row>
    <row r="169" spans="2:6" ht="19.5" customHeight="1" x14ac:dyDescent="0.2">
      <c r="B169" s="9"/>
      <c r="D169" s="144">
        <v>0.7</v>
      </c>
      <c r="E169" s="134">
        <v>9.4</v>
      </c>
    </row>
    <row r="170" spans="2:6" ht="19.5" customHeight="1" x14ac:dyDescent="0.2">
      <c r="B170" s="9"/>
      <c r="D170" s="144">
        <v>0.8</v>
      </c>
      <c r="E170" s="134">
        <v>9.9499999999999993</v>
      </c>
    </row>
    <row r="171" spans="2:6" ht="19.5" customHeight="1" x14ac:dyDescent="0.2">
      <c r="B171" s="9"/>
      <c r="D171" s="144">
        <v>0.9</v>
      </c>
      <c r="E171" s="134">
        <v>10.62</v>
      </c>
    </row>
    <row r="172" spans="2:6" ht="19.5" customHeight="1" x14ac:dyDescent="0.2">
      <c r="B172" s="9"/>
      <c r="D172" s="144">
        <v>1</v>
      </c>
      <c r="E172" s="134">
        <v>11.28</v>
      </c>
    </row>
    <row r="173" spans="2:6" ht="19.5" customHeight="1" x14ac:dyDescent="0.2">
      <c r="B173" s="9"/>
      <c r="D173" s="144">
        <v>1.1000000000000001</v>
      </c>
      <c r="E173" s="134">
        <v>12.01</v>
      </c>
    </row>
    <row r="174" spans="2:6" ht="19.5" customHeight="1" x14ac:dyDescent="0.2">
      <c r="B174" s="9"/>
      <c r="D174" s="144">
        <v>1.2</v>
      </c>
      <c r="E174" s="134">
        <v>12.72</v>
      </c>
    </row>
    <row r="175" spans="2:6" ht="19.5" customHeight="1" x14ac:dyDescent="0.2">
      <c r="B175" s="9"/>
      <c r="D175" s="144">
        <v>1.3</v>
      </c>
      <c r="E175" s="134">
        <v>13.22</v>
      </c>
    </row>
    <row r="176" spans="2:6" ht="19.5" customHeight="1" x14ac:dyDescent="0.2">
      <c r="B176" s="9"/>
      <c r="D176" s="144">
        <v>1.4</v>
      </c>
      <c r="E176" s="134">
        <v>13.44</v>
      </c>
    </row>
    <row r="177" spans="2:8" ht="19.5" customHeight="1" x14ac:dyDescent="0.2">
      <c r="B177" s="9"/>
      <c r="D177" s="144">
        <v>1.5</v>
      </c>
      <c r="E177" s="134">
        <v>14.63</v>
      </c>
    </row>
    <row r="178" spans="2:8" ht="19.5" customHeight="1" x14ac:dyDescent="0.2">
      <c r="B178" s="9"/>
      <c r="D178" s="144">
        <v>1.6</v>
      </c>
      <c r="E178" s="134">
        <v>15.43</v>
      </c>
    </row>
    <row r="179" spans="2:8" ht="19.5" customHeight="1" x14ac:dyDescent="0.2">
      <c r="B179" s="9"/>
      <c r="D179" s="144">
        <v>1.7</v>
      </c>
      <c r="E179" s="134">
        <v>15.85</v>
      </c>
    </row>
    <row r="180" spans="2:8" ht="19.5" customHeight="1" x14ac:dyDescent="0.2">
      <c r="B180" s="9"/>
      <c r="D180" s="144">
        <v>1.8</v>
      </c>
      <c r="E180" s="134">
        <v>16.239999999999998</v>
      </c>
    </row>
    <row r="181" spans="2:8" ht="19.5" customHeight="1" x14ac:dyDescent="0.2">
      <c r="B181" s="9"/>
      <c r="D181" s="144">
        <v>1.9</v>
      </c>
      <c r="E181" s="134">
        <v>16.71</v>
      </c>
    </row>
    <row r="182" spans="2:8" ht="19.5" customHeight="1" x14ac:dyDescent="0.2">
      <c r="B182" s="9"/>
      <c r="D182" s="144">
        <v>2</v>
      </c>
      <c r="E182" s="134">
        <v>17.170000000000002</v>
      </c>
    </row>
    <row r="183" spans="2:8" ht="19.5" customHeight="1" x14ac:dyDescent="0.2">
      <c r="B183" s="9"/>
      <c r="D183" s="144">
        <v>2.5</v>
      </c>
      <c r="E183" s="134">
        <v>19.739999999999998</v>
      </c>
    </row>
    <row r="184" spans="2:8" ht="19.5" customHeight="1" x14ac:dyDescent="0.2">
      <c r="B184" s="9"/>
      <c r="D184" s="144">
        <v>3</v>
      </c>
      <c r="E184" s="134">
        <v>22.32</v>
      </c>
    </row>
    <row r="185" spans="2:8" ht="19.5" customHeight="1" x14ac:dyDescent="0.2">
      <c r="B185" s="9"/>
      <c r="D185" s="8"/>
      <c r="E185" s="134"/>
    </row>
    <row r="186" spans="2:8" ht="19.5" customHeight="1" x14ac:dyDescent="0.2">
      <c r="B186" s="9"/>
      <c r="D186" s="8"/>
      <c r="E186" s="97"/>
    </row>
    <row r="187" spans="2:8" ht="19.5" customHeight="1" x14ac:dyDescent="0.2">
      <c r="B187" s="9"/>
      <c r="D187" s="8"/>
      <c r="E187" s="97"/>
    </row>
    <row r="188" spans="2:8" ht="19.5" customHeight="1" x14ac:dyDescent="0.2">
      <c r="B188" s="9"/>
      <c r="D188" s="8"/>
      <c r="E188" s="97"/>
    </row>
    <row r="189" spans="2:8" ht="19.5" customHeight="1" x14ac:dyDescent="0.2">
      <c r="B189" s="9"/>
      <c r="D189" s="8"/>
      <c r="E189" s="97"/>
    </row>
    <row r="190" spans="2:8" ht="19.5" customHeight="1" x14ac:dyDescent="0.2">
      <c r="B190" s="9"/>
      <c r="D190" s="8"/>
      <c r="E190" s="97"/>
    </row>
    <row r="191" spans="2:8" ht="19.5" customHeight="1" x14ac:dyDescent="0.2">
      <c r="B191" s="9"/>
      <c r="D191" s="8" t="s">
        <v>126</v>
      </c>
      <c r="E191" s="97"/>
    </row>
    <row r="192" spans="2:8" ht="19.5" customHeight="1" x14ac:dyDescent="0.2">
      <c r="B192" s="9" t="s">
        <v>29</v>
      </c>
      <c r="C192" s="155" t="s">
        <v>123</v>
      </c>
      <c r="D192" s="156">
        <v>210</v>
      </c>
      <c r="E192" s="7">
        <v>7.81</v>
      </c>
      <c r="F192" s="161">
        <f>D192/E192</f>
        <v>26.888604353393088</v>
      </c>
      <c r="G192" s="1">
        <v>841</v>
      </c>
      <c r="H192" s="161">
        <f>F192*G192</f>
        <v>22613.316261203589</v>
      </c>
    </row>
    <row r="193" spans="2:4" ht="19.5" customHeight="1" x14ac:dyDescent="0.2">
      <c r="C193" s="155" t="s">
        <v>124</v>
      </c>
      <c r="D193" s="156">
        <v>210</v>
      </c>
    </row>
    <row r="194" spans="2:4" ht="19.5" customHeight="1" x14ac:dyDescent="0.2">
      <c r="C194" s="155" t="s">
        <v>125</v>
      </c>
      <c r="D194" s="156">
        <v>210</v>
      </c>
    </row>
    <row r="195" spans="2:4" ht="19.5" customHeight="1" x14ac:dyDescent="0.2">
      <c r="D195" s="156"/>
    </row>
    <row r="196" spans="2:4" ht="19.5" customHeight="1" x14ac:dyDescent="0.2">
      <c r="B196" s="9"/>
    </row>
    <row r="197" spans="2:4" ht="19.5" customHeight="1" x14ac:dyDescent="0.2">
      <c r="B197" s="9"/>
    </row>
    <row r="198" spans="2:4" ht="19.5" customHeight="1" x14ac:dyDescent="0.2"/>
    <row r="199" spans="2:4" ht="19.5" customHeight="1" x14ac:dyDescent="0.2"/>
    <row r="200" spans="2:4" ht="19.5" customHeight="1" x14ac:dyDescent="0.2"/>
    <row r="201" spans="2:4" ht="19.5" customHeight="1" x14ac:dyDescent="0.2"/>
    <row r="202" spans="2:4" ht="19.5" customHeight="1" x14ac:dyDescent="0.2"/>
    <row r="203" spans="2:4" ht="19.5" customHeight="1" x14ac:dyDescent="0.2"/>
    <row r="204" spans="2:4" ht="19.5" customHeight="1" x14ac:dyDescent="0.2"/>
    <row r="205" spans="2:4" ht="19.5" customHeight="1" x14ac:dyDescent="0.2"/>
    <row r="206" spans="2:4" ht="19.5" customHeight="1" x14ac:dyDescent="0.2"/>
    <row r="207" spans="2:4" ht="19.5" customHeight="1" x14ac:dyDescent="0.2"/>
    <row r="208" spans="2:4" ht="19.5" customHeight="1" x14ac:dyDescent="0.2"/>
    <row r="209" ht="19.5" customHeight="1" x14ac:dyDescent="0.2"/>
    <row r="210" ht="19.5" customHeight="1" x14ac:dyDescent="0.2"/>
    <row r="211" ht="19.5" customHeight="1" x14ac:dyDescent="0.2"/>
    <row r="212" ht="19.5" customHeight="1" x14ac:dyDescent="0.2"/>
    <row r="213" ht="19.5" customHeight="1" x14ac:dyDescent="0.2"/>
    <row r="214" ht="19.5" customHeight="1" x14ac:dyDescent="0.2"/>
    <row r="215" ht="19.5" customHeight="1" x14ac:dyDescent="0.2"/>
    <row r="216" ht="19.5" customHeight="1" x14ac:dyDescent="0.2"/>
    <row r="217" ht="19.5" customHeight="1" x14ac:dyDescent="0.2"/>
  </sheetData>
  <mergeCells count="9">
    <mergeCell ref="B3:I3"/>
    <mergeCell ref="B78:I78"/>
    <mergeCell ref="B111:I111"/>
    <mergeCell ref="B135:I135"/>
    <mergeCell ref="D4:E4"/>
    <mergeCell ref="B19:I19"/>
    <mergeCell ref="B5:I5"/>
    <mergeCell ref="B65:I65"/>
    <mergeCell ref="B124:I124"/>
  </mergeCells>
  <phoneticPr fontId="2" type="noConversion"/>
  <pageMargins left="0.39370078740157483" right="0.59055118110236227" top="0.59055118110236227" bottom="0.98425196850393704" header="0.51181102362204722" footer="0.51181102362204722"/>
  <pageSetup paperSize="9" scale="7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Aços</vt:lpstr>
      <vt:lpstr>Plan3</vt:lpstr>
    </vt:vector>
  </TitlesOfParts>
  <Company>Midia Ferramentaria Ltda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r.squizatti</dc:creator>
  <cp:lastModifiedBy>Compras</cp:lastModifiedBy>
  <cp:lastPrinted>2012-03-01T13:22:37Z</cp:lastPrinted>
  <dcterms:created xsi:type="dcterms:W3CDTF">2006-12-27T10:03:03Z</dcterms:created>
  <dcterms:modified xsi:type="dcterms:W3CDTF">2019-03-21T19:34:32Z</dcterms:modified>
</cp:coreProperties>
</file>